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135" windowWidth="18240" windowHeight="6480" tabRatio="733" activeTab="3"/>
  </bookViews>
  <sheets>
    <sheet name="Genel" sheetId="1" r:id="rId1"/>
    <sheet name="Branş Bazlı Analiz" sheetId="2" r:id="rId2"/>
    <sheet name="Karşılaştırmalı Prim Üretimi" sheetId="3" r:id="rId3"/>
    <sheet name="Hayatdışı" sheetId="4" r:id="rId4"/>
    <sheet name="Hayat" sheetId="5" r:id="rId5"/>
    <sheet name="Kaza" sheetId="6" r:id="rId6"/>
    <sheet name="Hastalık-Sağlık" sheetId="7" r:id="rId7"/>
    <sheet name="Kara Araçları" sheetId="8" r:id="rId8"/>
    <sheet name="Kasko" sheetId="9" r:id="rId9"/>
    <sheet name="Raylı Araçlar" sheetId="10" r:id="rId10"/>
    <sheet name="Hava Araçları" sheetId="11" r:id="rId11"/>
    <sheet name="Su Araçları" sheetId="12" r:id="rId12"/>
    <sheet name="Nakliyat" sheetId="13" r:id="rId13"/>
    <sheet name="Yangın ve Doğal Afetler" sheetId="14" r:id="rId14"/>
    <sheet name="Genel Zararlar" sheetId="15" r:id="rId15"/>
    <sheet name="Kara Araçları Sorumluluk" sheetId="16" r:id="rId16"/>
    <sheet name="Trafik" sheetId="17" r:id="rId17"/>
    <sheet name="Hava Araçları Sorumluluk" sheetId="18" r:id="rId18"/>
    <sheet name="Su Araçları Sorumluluk" sheetId="19" r:id="rId19"/>
    <sheet name="Genel Sorumluluk" sheetId="20" r:id="rId20"/>
    <sheet name="Kredi" sheetId="21" r:id="rId21"/>
    <sheet name="Kefalet" sheetId="22" r:id="rId22"/>
    <sheet name="Finansal Kayıplar" sheetId="23" r:id="rId23"/>
    <sheet name="Hukuksal Koruma" sheetId="24" r:id="rId24"/>
    <sheet name="Destek" sheetId="25" r:id="rId25"/>
    <sheet name="Dev.Dest.Tarım Sigortaları" sheetId="26" r:id="rId26"/>
    <sheet name="Mühendislik Sigortaları" sheetId="27" r:id="rId27"/>
    <sheet name="H-Hayat Toplam" sheetId="28" r:id="rId28"/>
    <sheet name="H-Hastalık Sağlık" sheetId="29" r:id="rId29"/>
    <sheet name="Hayat Grubu Toplam" sheetId="30" r:id="rId30"/>
    <sheet name="Direkt" sheetId="31" r:id="rId31"/>
    <sheet name="Endirekt" sheetId="32" r:id="rId32"/>
    <sheet name="Toplam" sheetId="33" r:id="rId33"/>
  </sheets>
  <externalReferences>
    <externalReference r:id="rId34"/>
  </externalReferences>
  <definedNames>
    <definedName name="_AMO_UniqueIdentifier" hidden="1">"'d96a60d8-08b9-4587-ae71-196efdd5e809'"</definedName>
    <definedName name="_Fill" hidden="1">#REF!</definedName>
    <definedName name="_xlnm._FilterDatabase" localSheetId="1" hidden="1">'Branş Bazlı Analiz'!$C$1:$C$71</definedName>
    <definedName name="_xlnm._FilterDatabase" localSheetId="24" hidden="1">Destek!$C$1:$C$70</definedName>
    <definedName name="_xlnm._FilterDatabase" localSheetId="25" hidden="1">'Dev.Dest.Tarım Sigortaları'!$C$1:$C$70</definedName>
    <definedName name="_xlnm._FilterDatabase" localSheetId="30" hidden="1">Direkt!$C$1:$C$70</definedName>
    <definedName name="_xlnm._FilterDatabase" localSheetId="31" hidden="1">Endirekt!$C$1:$C$70</definedName>
    <definedName name="_xlnm._FilterDatabase" localSheetId="22" hidden="1">'Finansal Kayıplar'!$C$1:$C$70</definedName>
    <definedName name="_xlnm._FilterDatabase" localSheetId="0" hidden="1">Genel!#REF!</definedName>
    <definedName name="_xlnm._FilterDatabase" localSheetId="19" hidden="1">'Genel Sorumluluk'!$C$1:$C$70</definedName>
    <definedName name="_xlnm._FilterDatabase" localSheetId="14" hidden="1">'Genel Zararlar'!$C$1:$C$70</definedName>
    <definedName name="_xlnm._FilterDatabase" localSheetId="6" hidden="1">'Hastalık-Sağlık'!$C$1:$C$70</definedName>
    <definedName name="_xlnm._FilterDatabase" localSheetId="10" hidden="1">'Hava Araçları'!$C$1:$C$70</definedName>
    <definedName name="_xlnm._FilterDatabase" localSheetId="17" hidden="1">'Hava Araçları Sorumluluk'!$C$1:$C$70</definedName>
    <definedName name="_xlnm._FilterDatabase" localSheetId="4" hidden="1">Hayat!$C$1:$C$70</definedName>
    <definedName name="_xlnm._FilterDatabase" localSheetId="29" hidden="1">'Hayat Grubu Toplam'!$C$1:$C$70</definedName>
    <definedName name="_xlnm._FilterDatabase" localSheetId="3" hidden="1">Hayatdışı!$C$1:$C$70</definedName>
    <definedName name="_xlnm._FilterDatabase" localSheetId="28" hidden="1">'H-Hastalık Sağlık'!$C$1:$C$70</definedName>
    <definedName name="_xlnm._FilterDatabase" localSheetId="27" hidden="1">'H-Hayat Toplam'!$C$1:$C$70</definedName>
    <definedName name="_xlnm._FilterDatabase" localSheetId="23" hidden="1">'Hukuksal Koruma'!$C$1:$C$70</definedName>
    <definedName name="_xlnm._FilterDatabase" localSheetId="7" hidden="1">'Kara Araçları'!$C$1:$C$70</definedName>
    <definedName name="_xlnm._FilterDatabase" localSheetId="15" hidden="1">'Kara Araçları Sorumluluk'!$C$1:$C$70</definedName>
    <definedName name="_xlnm._FilterDatabase" localSheetId="2" hidden="1">'Karşılaştırmalı Prim Üretimi'!#REF!</definedName>
    <definedName name="_xlnm._FilterDatabase" localSheetId="8" hidden="1">Kasko!$C$1:$C$70</definedName>
    <definedName name="_xlnm._FilterDatabase" localSheetId="5" hidden="1">Kaza!$C$1:$C$70</definedName>
    <definedName name="_xlnm._FilterDatabase" localSheetId="21" hidden="1">Kefalet!$C$1:$C$70</definedName>
    <definedName name="_xlnm._FilterDatabase" localSheetId="20" hidden="1">Kredi!$C$1:$C$70</definedName>
    <definedName name="_xlnm._FilterDatabase" localSheetId="26" hidden="1">'Mühendislik Sigortaları'!$C$1:$C$70</definedName>
    <definedName name="_xlnm._FilterDatabase" localSheetId="12" hidden="1">Nakliyat!$C$1:$C$70</definedName>
    <definedName name="_xlnm._FilterDatabase" localSheetId="9" hidden="1">'Raylı Araçlar'!$C$1:$C$70</definedName>
    <definedName name="_xlnm._FilterDatabase" localSheetId="11" hidden="1">'Su Araçları'!$C$1:$C$70</definedName>
    <definedName name="_xlnm._FilterDatabase" localSheetId="18" hidden="1">'Su Araçları Sorumluluk'!$C$1:$C$70</definedName>
    <definedName name="_xlnm._FilterDatabase" localSheetId="32" hidden="1">Toplam!$C$1:$C$70</definedName>
    <definedName name="_xlnm._FilterDatabase" localSheetId="16" hidden="1">Trafik!$C$1:$C$70</definedName>
    <definedName name="_xlnm._FilterDatabase" localSheetId="13" hidden="1">'Yangın ve Doğal Afetler'!$C$1:$C$70</definedName>
    <definedName name="_Order1" hidden="1">0</definedName>
    <definedName name="_Order2" hidden="1">0</definedName>
    <definedName name="Branşlar4">'Branş Bazlı Analiz'!$CQ$3:$CQ$95</definedName>
    <definedName name="Branşlar5">#REF!</definedName>
    <definedName name="HTML_CodePage" hidden="1">9</definedName>
    <definedName name="HTML_Control" localSheetId="20" hidden="1">{"'Sheet1'!$A$2:$Q$16"}</definedName>
    <definedName name="HTML_Control" hidden="1">{"'Sheet1'!$A$2:$Q$16"}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"C:\Web98\Web\ExcelHTML\INGBransaGorePrimGel.htm"</definedName>
    <definedName name="HTML_Title" hidden="1">""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Report_Year">[1]Parametre!$G$1</definedName>
    <definedName name="SAPBEXrevision" hidden="1">1</definedName>
    <definedName name="SAPBEXsysID" hidden="1">"A41"</definedName>
    <definedName name="SAPBEXwbID" hidden="1">"450OLJP7MM703WTW5EBPVG6XG"</definedName>
    <definedName name="Z_B066FA3D_FBDA_11D7_B2FF_000102284AA0_.wvu.Cols" localSheetId="20" hidden="1">#REF!,#REF!</definedName>
    <definedName name="Z_B066FA3D_FBDA_11D7_B2FF_000102284AA0_.wvu.Cols" hidden="1">#REF!,#REF!</definedName>
    <definedName name="Z_B066FA3D_FBDA_11D7_B2FF_000102284AA0_.wvu.FilterData" localSheetId="20" hidden="1">#REF!</definedName>
    <definedName name="Z_B066FA3D_FBDA_11D7_B2FF_000102284AA0_.wvu.FilterData" hidden="1">#REF!</definedName>
    <definedName name="Z_B066FA3D_FBDA_11D7_B2FF_000102284AA0_.wvu.PrintArea" localSheetId="20" hidden="1">#REF!</definedName>
    <definedName name="Z_B066FA3D_FBDA_11D7_B2FF_000102284AA0_.wvu.PrintArea" hidden="1">#REF!</definedName>
    <definedName name="Z_B066FA3D_FBDA_11D7_B2FF_000102284AA0_.wvu.Rows" localSheetId="20" hidden="1">#REF!</definedName>
    <definedName name="Z_B066FA3D_FBDA_11D7_B2FF_000102284AA0_.wvu.Rows" hidden="1">#REF!</definedName>
  </definedNames>
  <calcPr calcId="124519"/>
  <fileRecoveryPr repairLoad="1"/>
</workbook>
</file>

<file path=xl/calcChain.xml><?xml version="1.0" encoding="utf-8"?>
<calcChain xmlns="http://schemas.openxmlformats.org/spreadsheetml/2006/main">
  <c r="F67" i="30"/>
  <c r="E24"/>
  <c r="E58" i="26"/>
  <c r="E15" i="23"/>
  <c r="D49" i="30"/>
  <c r="H59"/>
  <c r="E31" i="28"/>
  <c r="I61" i="23"/>
  <c r="I22" i="29"/>
  <c r="D37" i="25"/>
  <c r="J59" i="30"/>
  <c r="D14" i="27"/>
  <c r="D40" i="30"/>
  <c r="H50"/>
  <c r="G61" i="27"/>
  <c r="K52" i="23"/>
  <c r="D13" i="29"/>
  <c r="D57" i="24"/>
  <c r="F31" i="30"/>
  <c r="G62" i="26"/>
  <c r="D31" i="30"/>
  <c r="H41"/>
  <c r="D44" i="27"/>
  <c r="E43" i="23"/>
  <c r="E50" i="28"/>
  <c r="J65" i="23"/>
  <c r="G21" i="30"/>
  <c r="G53" i="26"/>
  <c r="E63" i="30"/>
  <c r="H32"/>
  <c r="F26" i="27"/>
  <c r="G34" i="23"/>
  <c r="D13" i="28"/>
  <c r="H58" i="23"/>
  <c r="G12" i="30"/>
  <c r="G44" i="26"/>
  <c r="E46" i="30"/>
  <c r="E26"/>
  <c r="E60" i="26"/>
  <c r="I17" i="23"/>
  <c r="E36" i="27"/>
  <c r="F36" i="30"/>
  <c r="F52" i="29"/>
  <c r="E27" i="26"/>
  <c r="F19" i="30"/>
  <c r="F50" i="26"/>
  <c r="H18" i="23"/>
  <c r="L16" i="29"/>
  <c r="D16" i="25"/>
  <c r="E10"/>
  <c r="K61" i="23"/>
  <c r="J66" i="20"/>
  <c r="G60" i="27"/>
  <c r="J54" i="23"/>
  <c r="H15" i="21"/>
  <c r="F23" i="29"/>
  <c r="E33" i="27"/>
  <c r="H56" i="21"/>
  <c r="I28" i="29"/>
  <c r="E64" i="25"/>
  <c r="F9" i="22"/>
  <c r="J48" i="30"/>
  <c r="I66" i="26"/>
  <c r="D59" i="30"/>
  <c r="G31"/>
  <c r="M7" i="29"/>
  <c r="D32" i="24"/>
  <c r="J35" i="29"/>
  <c r="F41" i="30"/>
  <c r="L58" i="29"/>
  <c r="E32" i="26"/>
  <c r="F24" i="30"/>
  <c r="F55" i="26"/>
  <c r="H22" i="23"/>
  <c r="G23" i="29"/>
  <c r="E37" i="25"/>
  <c r="F32" i="30"/>
  <c r="G49" i="29"/>
  <c r="E23" i="26"/>
  <c r="F15" i="30"/>
  <c r="F46" i="26"/>
  <c r="F15" i="23"/>
  <c r="M13" i="29"/>
  <c r="D58" i="24"/>
  <c r="G59" i="30"/>
  <c r="M39" i="29"/>
  <c r="E14" i="26"/>
  <c r="J67" i="29"/>
  <c r="F37" i="26"/>
  <c r="D8" i="23"/>
  <c r="E53" i="28"/>
  <c r="K65" i="23"/>
  <c r="G50" i="30"/>
  <c r="I27" i="29"/>
  <c r="E63" i="25"/>
  <c r="F55" i="29"/>
  <c r="F28" i="26"/>
  <c r="E52" i="22"/>
  <c r="D16" i="28"/>
  <c r="F51" i="30"/>
  <c r="E8"/>
  <c r="E42" i="26"/>
  <c r="E41" i="30"/>
  <c r="D33"/>
  <c r="H43"/>
  <c r="E47" i="27"/>
  <c r="I45" i="23"/>
  <c r="E58" i="28"/>
  <c r="F67" i="23"/>
  <c r="G23" i="30"/>
  <c r="G55" i="26"/>
  <c r="E65" i="30"/>
  <c r="H34"/>
  <c r="G29" i="27"/>
  <c r="K36" i="23"/>
  <c r="D21" i="28"/>
  <c r="D60" i="23"/>
  <c r="G14" i="30"/>
  <c r="G46" i="26"/>
  <c r="E56" i="30"/>
  <c r="J50"/>
  <c r="D12" i="27"/>
  <c r="E27" i="23"/>
  <c r="D57" i="27"/>
  <c r="L52" i="23"/>
  <c r="I65" i="29"/>
  <c r="G37" i="26"/>
  <c r="E47" i="30"/>
  <c r="F27"/>
  <c r="E61" i="26"/>
  <c r="G18" i="23"/>
  <c r="F39" i="27"/>
  <c r="J45" i="23"/>
  <c r="D56" i="29"/>
  <c r="G28" i="26"/>
  <c r="F53" i="30"/>
  <c r="E10"/>
  <c r="E44" i="26"/>
  <c r="I47" i="30"/>
  <c r="F67" i="26"/>
  <c r="G56" i="30"/>
  <c r="L34" i="29"/>
  <c r="E11" i="26"/>
  <c r="I62" i="29"/>
  <c r="F34" i="26"/>
  <c r="D65" i="22"/>
  <c r="D40" i="28"/>
  <c r="I62" i="23"/>
  <c r="H38"/>
  <c r="I42"/>
  <c r="I57" i="20"/>
  <c r="G28" i="27"/>
  <c r="L41" i="23"/>
  <c r="G62" i="20"/>
  <c r="F43" i="30"/>
  <c r="F60" i="29"/>
  <c r="E34" i="26"/>
  <c r="F26" i="30"/>
  <c r="E66"/>
  <c r="H35"/>
  <c r="E31" i="27"/>
  <c r="I37" i="23"/>
  <c r="E26" i="28"/>
  <c r="L60" i="23"/>
  <c r="G15" i="30"/>
  <c r="G47" i="26"/>
  <c r="E57" i="30"/>
  <c r="J54"/>
  <c r="G13" i="27"/>
  <c r="K28" i="23"/>
  <c r="G58" i="27"/>
  <c r="J53" i="23"/>
  <c r="F66" i="29"/>
  <c r="G38" i="26"/>
  <c r="E48" i="30"/>
  <c r="G28"/>
  <c r="E62" i="26"/>
  <c r="E19" i="23"/>
  <c r="D41" i="27"/>
  <c r="H46" i="23"/>
  <c r="L56" i="29"/>
  <c r="G29" i="26"/>
  <c r="F62" i="30"/>
  <c r="E19"/>
  <c r="E53" i="26"/>
  <c r="G10" i="23"/>
  <c r="F23" i="27"/>
  <c r="F39" i="23"/>
  <c r="G47" i="29"/>
  <c r="G20" i="26"/>
  <c r="F45" i="30"/>
  <c r="J64" i="29"/>
  <c r="E36" i="26"/>
  <c r="H28" i="30"/>
  <c r="F59" i="26"/>
  <c r="G48" i="30"/>
  <c r="D26" i="29"/>
  <c r="E55" i="25"/>
  <c r="L53" i="29"/>
  <c r="F26" i="26"/>
  <c r="D49" i="22"/>
  <c r="D8" i="28"/>
  <c r="D58" i="30"/>
  <c r="F23" i="23"/>
  <c r="I34"/>
  <c r="I56" i="30"/>
  <c r="G12" i="27"/>
  <c r="H35" i="23"/>
  <c r="J57" i="20"/>
  <c r="F32" i="26"/>
  <c r="G17"/>
  <c r="H24" i="21"/>
  <c r="D51" i="28"/>
  <c r="J66" i="23"/>
  <c r="F35" i="30"/>
  <c r="I51" i="29"/>
  <c r="E26" i="26"/>
  <c r="F18" i="30"/>
  <c r="E58"/>
  <c r="J58"/>
  <c r="E15" i="27"/>
  <c r="I29" i="23"/>
  <c r="E60" i="27"/>
  <c r="H54" i="23"/>
  <c r="G7" i="30"/>
  <c r="G39" i="26"/>
  <c r="E49" i="30"/>
  <c r="H29"/>
  <c r="E63" i="26"/>
  <c r="K20" i="23"/>
  <c r="G42" i="27"/>
  <c r="F47" i="23"/>
  <c r="I57" i="29"/>
  <c r="G30" i="26"/>
  <c r="F63" i="30"/>
  <c r="E20"/>
  <c r="E54" i="26"/>
  <c r="E11" i="23"/>
  <c r="D25" i="27"/>
  <c r="D40" i="23"/>
  <c r="D48" i="29"/>
  <c r="G21" i="26"/>
  <c r="F54" i="30"/>
  <c r="E11"/>
  <c r="E45" i="26"/>
  <c r="I51" i="30"/>
  <c r="F7" i="27"/>
  <c r="L32" i="23"/>
  <c r="J38" i="29"/>
  <c r="G12" i="26"/>
  <c r="F37" i="30"/>
  <c r="M55" i="29"/>
  <c r="E28" i="26"/>
  <c r="F20" i="30"/>
  <c r="D67"/>
  <c r="G39"/>
  <c r="J16" i="29"/>
  <c r="D18" i="25"/>
  <c r="G44" i="29"/>
  <c r="F49" i="30"/>
  <c r="I67" i="29"/>
  <c r="E40" i="26"/>
  <c r="J35" i="30"/>
  <c r="F63" i="26"/>
  <c r="L28" i="23"/>
  <c r="D32" i="29"/>
  <c r="G7" i="26"/>
  <c r="F40" i="30"/>
  <c r="D58" i="29"/>
  <c r="E31" i="26"/>
  <c r="F23" i="30"/>
  <c r="F54" i="26"/>
  <c r="J21" i="23"/>
  <c r="J22" i="29"/>
  <c r="D32" i="25"/>
  <c r="G67" i="30"/>
  <c r="J48" i="29"/>
  <c r="E22" i="26"/>
  <c r="F14" i="30"/>
  <c r="F45" i="26"/>
  <c r="H14" i="23"/>
  <c r="F10" i="29"/>
  <c r="D50" i="24"/>
  <c r="G58" i="30"/>
  <c r="F36" i="29"/>
  <c r="E13" i="26"/>
  <c r="M66" i="29"/>
  <c r="F36" i="26"/>
  <c r="F7" i="23"/>
  <c r="D48" i="28"/>
  <c r="E64" i="23"/>
  <c r="G41" i="30"/>
  <c r="D18" i="29"/>
  <c r="D26" i="25"/>
  <c r="L45" i="29"/>
  <c r="D36" i="30"/>
  <c r="H46"/>
  <c r="G53" i="27"/>
  <c r="K48" i="23"/>
  <c r="F7" i="29"/>
  <c r="D25" i="24"/>
  <c r="G26" i="30"/>
  <c r="G58" i="26"/>
  <c r="E49"/>
  <c r="J46" i="29"/>
  <c r="E41" i="22"/>
  <c r="G58" i="29"/>
  <c r="H30" i="26"/>
  <c r="D59" i="22"/>
  <c r="D50" i="30"/>
  <c r="F19" i="23"/>
  <c r="K33"/>
  <c r="I52" i="30"/>
  <c r="D11" i="27"/>
  <c r="J34" i="23"/>
  <c r="Q56" i="20"/>
  <c r="M27" i="29"/>
  <c r="F42" i="30"/>
  <c r="F59"/>
  <c r="E16"/>
  <c r="E50" i="26"/>
  <c r="E7" i="23"/>
  <c r="D41" i="30"/>
  <c r="H51"/>
  <c r="E63" i="27"/>
  <c r="I53" i="23"/>
  <c r="L13" i="29"/>
  <c r="D65" i="24"/>
  <c r="I33" i="30"/>
  <c r="G63" i="26"/>
  <c r="D32" i="30"/>
  <c r="H42"/>
  <c r="G45" i="27"/>
  <c r="K44" i="23"/>
  <c r="D53" i="28"/>
  <c r="H66" i="23"/>
  <c r="G22" i="30"/>
  <c r="G54" i="26"/>
  <c r="E64" i="30"/>
  <c r="H33"/>
  <c r="D28" i="27"/>
  <c r="E35" i="23"/>
  <c r="E18" i="28"/>
  <c r="F59" i="23"/>
  <c r="G13" i="30"/>
  <c r="G45" i="26"/>
  <c r="E55" i="30"/>
  <c r="J46"/>
  <c r="F10" i="27"/>
  <c r="G26" i="23"/>
  <c r="F55" i="27"/>
  <c r="D52" i="23"/>
  <c r="L64" i="29"/>
  <c r="D51" i="30"/>
  <c r="H61"/>
  <c r="E39" i="28"/>
  <c r="E63" i="23"/>
  <c r="M26" i="29"/>
  <c r="F33" i="30"/>
  <c r="D50" i="29"/>
  <c r="E24" i="26"/>
  <c r="F16" i="30"/>
  <c r="F47" i="26"/>
  <c r="D16" i="23"/>
  <c r="J14" i="29"/>
  <c r="D66" i="24"/>
  <c r="G60" i="30"/>
  <c r="J40" i="29"/>
  <c r="E15" i="26"/>
  <c r="F7" i="30"/>
  <c r="F38" i="26"/>
  <c r="L8" i="23"/>
  <c r="D56" i="28"/>
  <c r="I66" i="23"/>
  <c r="G51" i="30"/>
  <c r="F28" i="29"/>
  <c r="D66" i="25"/>
  <c r="M58" i="29"/>
  <c r="F29" i="26"/>
  <c r="F55" i="22"/>
  <c r="E21" i="28"/>
  <c r="K57" i="23"/>
  <c r="G42" i="30"/>
  <c r="L18" i="29"/>
  <c r="E31" i="25"/>
  <c r="I46" i="29"/>
  <c r="F20" i="26"/>
  <c r="E36" i="22"/>
  <c r="G55" i="27"/>
  <c r="D53" i="30"/>
  <c r="H63"/>
  <c r="E47" i="28"/>
  <c r="I65" i="23"/>
  <c r="G28" i="29"/>
  <c r="E61" i="30"/>
  <c r="H30"/>
  <c r="G21" i="27"/>
  <c r="K32" i="23"/>
  <c r="G66" i="27"/>
  <c r="L56" i="23"/>
  <c r="G10" i="30"/>
  <c r="G42" i="26"/>
  <c r="I67" i="30"/>
  <c r="E37" i="28"/>
  <c r="E9" i="22"/>
  <c r="M40" i="29"/>
  <c r="H14" i="26"/>
  <c r="D27" i="22"/>
  <c r="D43" i="30"/>
  <c r="H53"/>
  <c r="E7" i="28"/>
  <c r="E55" i="23"/>
  <c r="F15" i="29"/>
  <c r="G61" i="30"/>
  <c r="G41" i="29"/>
  <c r="E16" i="26"/>
  <c r="F8" i="30"/>
  <c r="F39" i="26"/>
  <c r="J9" i="23"/>
  <c r="E61" i="28"/>
  <c r="G67" i="23"/>
  <c r="G52" i="30"/>
  <c r="M31" i="29"/>
  <c r="E7" i="26"/>
  <c r="J59" i="29"/>
  <c r="F30" i="26"/>
  <c r="D57" i="22"/>
  <c r="D24" i="28"/>
  <c r="I58" i="23"/>
  <c r="G43" i="30"/>
  <c r="I19" i="29"/>
  <c r="D34" i="25"/>
  <c r="F47" i="29"/>
  <c r="F21" i="26"/>
  <c r="F39" i="22"/>
  <c r="E57" i="27"/>
  <c r="D62" i="30"/>
  <c r="G34"/>
  <c r="D10" i="29"/>
  <c r="D56" i="24"/>
  <c r="L37" i="29"/>
  <c r="F12" i="26"/>
  <c r="E20" i="22"/>
  <c r="G39" i="27"/>
  <c r="D45" i="30"/>
  <c r="H55"/>
  <c r="E15" i="28"/>
  <c r="I57" i="23"/>
  <c r="J19" i="29"/>
  <c r="E53" i="30"/>
  <c r="J40"/>
  <c r="E67" i="26"/>
  <c r="K24" i="23"/>
  <c r="G50" i="27"/>
  <c r="H50" i="23"/>
  <c r="G63" i="29"/>
  <c r="G34" i="26"/>
  <c r="M34" i="29"/>
  <c r="D38" i="27"/>
  <c r="I57" i="21"/>
  <c r="F29" i="29"/>
  <c r="D67" i="25"/>
  <c r="D11" i="22"/>
  <c r="E7" i="30"/>
  <c r="H27"/>
  <c r="K9" i="23"/>
  <c r="H12" i="30"/>
  <c r="H45" i="26"/>
  <c r="D35" i="30"/>
  <c r="H45"/>
  <c r="D52" i="27"/>
  <c r="E47" i="23"/>
  <c r="E66" i="28"/>
  <c r="G53" i="30"/>
  <c r="J32" i="29"/>
  <c r="E8" i="26"/>
  <c r="G60" i="29"/>
  <c r="F31" i="26"/>
  <c r="G58" i="22"/>
  <c r="E29" i="28"/>
  <c r="G59" i="23"/>
  <c r="G44" i="30"/>
  <c r="F20" i="29"/>
  <c r="E39" i="25"/>
  <c r="M50" i="29"/>
  <c r="F22" i="26"/>
  <c r="D41" i="22"/>
  <c r="F60" i="27"/>
  <c r="D63" i="30"/>
  <c r="G35"/>
  <c r="L10" i="29"/>
  <c r="D64" i="24"/>
  <c r="I38" i="29"/>
  <c r="F13" i="26"/>
  <c r="F23" i="22"/>
  <c r="E41" i="27"/>
  <c r="D54" i="30"/>
  <c r="H64"/>
  <c r="D50" i="28"/>
  <c r="G66" i="23"/>
  <c r="D29" i="29"/>
  <c r="E58" i="25"/>
  <c r="I66" i="21"/>
  <c r="G23" i="27"/>
  <c r="D37" i="30"/>
  <c r="H47"/>
  <c r="E55" i="27"/>
  <c r="I49" i="23"/>
  <c r="M10" i="29"/>
  <c r="E45" i="30"/>
  <c r="G40"/>
  <c r="G17" i="29"/>
  <c r="E23" i="25"/>
  <c r="D45" i="29"/>
  <c r="F18" i="26"/>
  <c r="D33" i="22"/>
  <c r="F52" i="27"/>
  <c r="F58" i="30"/>
  <c r="F63" i="22"/>
  <c r="I26" i="23"/>
  <c r="I31" i="30"/>
  <c r="H62" i="26"/>
  <c r="D29" i="23"/>
  <c r="F53" i="20"/>
  <c r="F9" i="26"/>
  <c r="E21" i="25"/>
  <c r="F14" i="21"/>
  <c r="D19" i="28"/>
  <c r="F60" i="23"/>
  <c r="I24" i="21"/>
  <c r="L62" i="29"/>
  <c r="I34" i="26"/>
  <c r="D27" i="30"/>
  <c r="H37"/>
  <c r="D36" i="27"/>
  <c r="E39" i="23"/>
  <c r="D66" i="30"/>
  <c r="G45"/>
  <c r="M23" i="29"/>
  <c r="D42" i="25"/>
  <c r="J51" i="29"/>
  <c r="F23" i="26"/>
  <c r="G42" i="22"/>
  <c r="D62" i="27"/>
  <c r="D64" i="30"/>
  <c r="G36"/>
  <c r="I11" i="29"/>
  <c r="E7" i="25"/>
  <c r="F39" i="29"/>
  <c r="F14" i="26"/>
  <c r="D25" i="22"/>
  <c r="F44" i="27"/>
  <c r="D55" i="30"/>
  <c r="H65"/>
  <c r="E55" i="28"/>
  <c r="E67" i="23"/>
  <c r="L29" i="29"/>
  <c r="D61" i="25"/>
  <c r="F7" i="22"/>
  <c r="E25" i="27"/>
  <c r="D46" i="30"/>
  <c r="H56"/>
  <c r="D18" i="28"/>
  <c r="G58" i="23"/>
  <c r="G20" i="29"/>
  <c r="E26" i="25"/>
  <c r="J47" i="30"/>
  <c r="G7" i="27"/>
  <c r="D29" i="30"/>
  <c r="H39"/>
  <c r="E39" i="27"/>
  <c r="I41" i="23"/>
  <c r="E42" i="28"/>
  <c r="D20" i="27"/>
  <c r="F12" i="29"/>
  <c r="G26" i="22"/>
  <c r="D58" i="28"/>
  <c r="D9" i="22"/>
  <c r="E23" i="28"/>
  <c r="J51" i="30"/>
  <c r="F58" i="27"/>
  <c r="I28" i="30"/>
  <c r="H31"/>
  <c r="I54" i="29"/>
  <c r="H38" i="30"/>
  <c r="K40" i="23"/>
  <c r="F63"/>
  <c r="G50" i="26"/>
  <c r="D24" i="29"/>
  <c r="J49"/>
  <c r="D43" i="22"/>
  <c r="F55" i="23"/>
  <c r="G7" i="22"/>
  <c r="H61" i="26"/>
  <c r="I56" i="21"/>
  <c r="G45" i="29"/>
  <c r="F66" i="27"/>
  <c r="I41" i="29"/>
  <c r="D38" i="22"/>
  <c r="M56" i="29"/>
  <c r="H28" i="26"/>
  <c r="E54" i="22"/>
  <c r="J33" i="20"/>
  <c r="G49" i="27"/>
  <c r="G46" i="23"/>
  <c r="G15" i="29"/>
  <c r="F20" i="22"/>
  <c r="E52" i="30"/>
  <c r="D57"/>
  <c r="F31" i="29"/>
  <c r="D48" i="30"/>
  <c r="L21" i="29"/>
  <c r="D39" i="30"/>
  <c r="G12" i="29"/>
  <c r="D30" i="30"/>
  <c r="D45" i="28"/>
  <c r="D61" i="30"/>
  <c r="E12" i="26"/>
  <c r="F60" i="30"/>
  <c r="E51" i="26"/>
  <c r="G18" i="27"/>
  <c r="M45" i="29"/>
  <c r="F57" i="26"/>
  <c r="E37" i="21"/>
  <c r="D67" i="24"/>
  <c r="H60" i="30"/>
  <c r="E60" i="23"/>
  <c r="M48" i="29"/>
  <c r="D41" i="23"/>
  <c r="K34" i="20"/>
  <c r="I50" i="26"/>
  <c r="F51" i="23"/>
  <c r="E48"/>
  <c r="E61" i="20"/>
  <c r="F41" i="27"/>
  <c r="J46" i="23"/>
  <c r="J65" i="20"/>
  <c r="J44" i="29"/>
  <c r="I17" i="26"/>
  <c r="D32" i="23"/>
  <c r="G39"/>
  <c r="O55" i="20"/>
  <c r="E17" i="26"/>
  <c r="I33" i="29"/>
  <c r="E33" i="22"/>
  <c r="I52" i="29"/>
  <c r="H26" i="26"/>
  <c r="D51" i="22"/>
  <c r="D50" i="25"/>
  <c r="E48" i="26"/>
  <c r="L40" i="29"/>
  <c r="E39" i="26"/>
  <c r="G31" i="29"/>
  <c r="E30" i="26"/>
  <c r="M21" i="29"/>
  <c r="E21" i="26"/>
  <c r="I9" i="29"/>
  <c r="I35"/>
  <c r="E52" i="27"/>
  <c r="M63" i="29"/>
  <c r="G27" i="30"/>
  <c r="L24" i="23"/>
  <c r="D48" i="25"/>
  <c r="D40"/>
  <c r="E24" i="28"/>
  <c r="D27" i="21"/>
  <c r="F15" i="22"/>
  <c r="Q65" i="20"/>
  <c r="H21" i="26"/>
  <c r="G14" i="21"/>
  <c r="I7" i="29"/>
  <c r="I14"/>
  <c r="G31" i="27"/>
  <c r="G55" i="21"/>
  <c r="L27" i="29"/>
  <c r="D59" i="25"/>
  <c r="D67" i="21"/>
  <c r="J44" i="30"/>
  <c r="I65" i="26"/>
  <c r="F31" i="27"/>
  <c r="G56" i="26"/>
  <c r="E43" i="21"/>
  <c r="G18" i="29"/>
  <c r="H30" i="23"/>
  <c r="I38"/>
  <c r="G55" i="20"/>
  <c r="G20" i="27"/>
  <c r="J38" i="23"/>
  <c r="E60" i="20"/>
  <c r="D13" i="25"/>
  <c r="G63" i="23"/>
  <c r="K67" i="20"/>
  <c r="E62" i="27"/>
  <c r="H55" i="23"/>
  <c r="G15" i="27"/>
  <c r="L45" i="23"/>
  <c r="M53" i="29"/>
  <c r="J62" i="23"/>
  <c r="I13" i="30"/>
  <c r="E59" i="25"/>
  <c r="E31" i="23"/>
  <c r="D10" i="25"/>
  <c r="D46" i="27"/>
  <c r="D8" i="24"/>
  <c r="F28" i="27"/>
  <c r="E59" i="23"/>
  <c r="E9" i="27"/>
  <c r="G50" i="23"/>
  <c r="G60" i="26"/>
  <c r="L26" i="29"/>
  <c r="E20" i="27"/>
  <c r="I43" i="29"/>
  <c r="F11" i="30"/>
  <c r="D12" i="23"/>
  <c r="D26" i="24"/>
  <c r="I50" i="23"/>
  <c r="G44" i="27"/>
  <c r="D67" i="20"/>
  <c r="F42" i="29"/>
  <c r="M61" i="20"/>
  <c r="H13" i="26"/>
  <c r="K66" i="20"/>
  <c r="D38" i="28"/>
  <c r="D33" i="27"/>
  <c r="G57" i="26"/>
  <c r="G44" i="21"/>
  <c r="D19" i="29"/>
  <c r="D27" i="25"/>
  <c r="H55" i="21"/>
  <c r="I26" i="30"/>
  <c r="I57" i="26"/>
  <c r="F48"/>
  <c r="G33"/>
  <c r="H32" i="21"/>
  <c r="E67" i="30"/>
  <c r="L12" i="23"/>
  <c r="I30"/>
  <c r="J41" i="30"/>
  <c r="H66" i="26"/>
  <c r="F32" i="23"/>
  <c r="H55" i="20"/>
  <c r="J57" i="23"/>
  <c r="G51"/>
  <c r="N62" i="20"/>
  <c r="E46" i="27"/>
  <c r="D49" i="23"/>
  <c r="D18" i="24"/>
  <c r="J30" i="23"/>
  <c r="G67" i="26"/>
  <c r="F44" i="23"/>
  <c r="G61" i="29"/>
  <c r="E27" i="25"/>
  <c r="E35" i="21"/>
  <c r="D52" i="19"/>
  <c r="F19" i="27"/>
  <c r="H36" i="23"/>
  <c r="O63" i="20"/>
  <c r="H39" i="21"/>
  <c r="E43" i="28"/>
  <c r="K38" i="23"/>
  <c r="Q55" i="20"/>
  <c r="F59" i="29"/>
  <c r="J32" i="26"/>
  <c r="G25" i="29"/>
  <c r="E14" i="30"/>
  <c r="F35" i="23"/>
  <c r="F51" i="26"/>
  <c r="E25" i="30"/>
  <c r="E59" i="26"/>
  <c r="K16" i="23"/>
  <c r="G34" i="27"/>
  <c r="D44" i="23"/>
  <c r="J54" i="29"/>
  <c r="G26" i="26"/>
  <c r="D49" i="27"/>
  <c r="G64" i="26"/>
  <c r="E47" i="21"/>
  <c r="I20" i="29"/>
  <c r="D35" i="25"/>
  <c r="D59" i="21"/>
  <c r="D34" i="28"/>
  <c r="G8" i="30"/>
  <c r="G55" i="22"/>
  <c r="G66" i="29"/>
  <c r="H37" i="26"/>
  <c r="D9" i="23"/>
  <c r="O38" i="20"/>
  <c r="E67" i="27"/>
  <c r="E33" i="26"/>
  <c r="G63" i="30"/>
  <c r="L42" i="29"/>
  <c r="E18" i="26"/>
  <c r="F10" i="30"/>
  <c r="E50"/>
  <c r="J32"/>
  <c r="E64" i="26"/>
  <c r="I21" i="23"/>
  <c r="E44" i="27"/>
  <c r="D48" i="23"/>
  <c r="F58" i="29"/>
  <c r="G31" i="26"/>
  <c r="F64" i="30"/>
  <c r="E21"/>
  <c r="E55" i="26"/>
  <c r="K12" i="23"/>
  <c r="G26" i="27"/>
  <c r="L40" i="23"/>
  <c r="L48" i="29"/>
  <c r="G22" i="26"/>
  <c r="F55" i="30"/>
  <c r="E12"/>
  <c r="E46" i="26"/>
  <c r="I55" i="30"/>
  <c r="D9" i="27"/>
  <c r="J33" i="23"/>
  <c r="G39" i="29"/>
  <c r="G13" i="26"/>
  <c r="F46" i="30"/>
  <c r="G65" i="29"/>
  <c r="E37" i="26"/>
  <c r="I29" i="30"/>
  <c r="F60" i="26"/>
  <c r="H26" i="23"/>
  <c r="M29" i="29"/>
  <c r="D56" i="25"/>
  <c r="G65" i="30"/>
  <c r="F44" i="29"/>
  <c r="E20" i="26"/>
  <c r="F12" i="30"/>
  <c r="E60"/>
  <c r="D65"/>
  <c r="M42" i="29"/>
  <c r="D56" i="30"/>
  <c r="I30" i="29"/>
  <c r="D47" i="30"/>
  <c r="D21" i="29"/>
  <c r="D38" i="30"/>
  <c r="J11" i="29"/>
  <c r="D42" i="24"/>
  <c r="E52" i="26"/>
  <c r="D28" i="30"/>
  <c r="G37" i="27"/>
  <c r="D37" i="28"/>
  <c r="G18" i="30"/>
  <c r="D24" i="24"/>
  <c r="E25" i="22"/>
  <c r="H22" i="26"/>
  <c r="F50" i="30"/>
  <c r="G40" i="26"/>
  <c r="J57" i="29"/>
  <c r="H47" i="23"/>
  <c r="L43" i="20"/>
  <c r="I58" i="26"/>
  <c r="D17" i="24"/>
  <c r="E56" i="23"/>
  <c r="I65" i="20"/>
  <c r="F57" i="27"/>
  <c r="D53" i="23"/>
  <c r="F13" i="21"/>
  <c r="G53" i="29"/>
  <c r="I25" i="26"/>
  <c r="J49" i="23"/>
  <c r="G47"/>
  <c r="L60" i="20"/>
  <c r="E66" i="26"/>
  <c r="E63" i="28"/>
  <c r="G10" i="22"/>
  <c r="D26" i="28"/>
  <c r="J55" i="30"/>
  <c r="D60" i="27"/>
  <c r="J29" i="30"/>
  <c r="F42" i="27"/>
  <c r="G20" i="30"/>
  <c r="I43"/>
  <c r="D37" i="29"/>
  <c r="E17" i="30"/>
  <c r="K8" i="23"/>
  <c r="J37"/>
  <c r="G18" i="26"/>
  <c r="G41"/>
  <c r="L11" i="29"/>
  <c r="F47" i="21"/>
  <c r="L36" i="23"/>
  <c r="I45" i="21"/>
  <c r="H53" i="26"/>
  <c r="D46" i="21"/>
  <c r="J36" i="29"/>
  <c r="G54" i="23"/>
  <c r="D16" i="29"/>
  <c r="D22" i="22"/>
  <c r="F45" i="29"/>
  <c r="H20" i="26"/>
  <c r="E38" i="22"/>
  <c r="F29" i="20"/>
  <c r="G33" i="27"/>
  <c r="F17" i="30"/>
  <c r="E65" i="27"/>
  <c r="H64" i="21"/>
  <c r="L35" i="29"/>
  <c r="D64" i="23"/>
  <c r="I54"/>
  <c r="H64" i="20"/>
  <c r="G52" i="27"/>
  <c r="H51" i="23"/>
  <c r="G47" i="30"/>
  <c r="F57"/>
  <c r="E12" i="27"/>
  <c r="F48" i="30"/>
  <c r="F62" i="26"/>
  <c r="F39" i="30"/>
  <c r="F53" i="26"/>
  <c r="G66" i="30"/>
  <c r="F44" i="26"/>
  <c r="E54" i="30"/>
  <c r="D48" i="24"/>
  <c r="F44" i="30"/>
  <c r="E35" i="26"/>
  <c r="F58"/>
  <c r="I25" i="29"/>
  <c r="F11" i="26"/>
  <c r="G15" i="21"/>
  <c r="D61" i="23"/>
  <c r="G62"/>
  <c r="K41"/>
  <c r="L19" i="29"/>
  <c r="L21" i="23"/>
  <c r="Q24" i="20"/>
  <c r="I26" i="26"/>
  <c r="J17" i="23"/>
  <c r="E32"/>
  <c r="I48" i="30"/>
  <c r="F9" i="27"/>
  <c r="L33" i="23"/>
  <c r="I56" i="20"/>
  <c r="F24" i="29"/>
  <c r="F34" i="30"/>
  <c r="F47" i="22"/>
  <c r="G23" i="23"/>
  <c r="H26" i="30"/>
  <c r="F9"/>
  <c r="G63" i="27"/>
  <c r="G63" i="21"/>
  <c r="D35" i="29"/>
  <c r="H10" i="26"/>
  <c r="D19" i="22"/>
  <c r="E57" i="26"/>
  <c r="F50" i="29"/>
  <c r="F44" i="22"/>
  <c r="D59" i="29"/>
  <c r="H31" i="26"/>
  <c r="G60" i="22"/>
  <c r="J25" i="29"/>
  <c r="P55" i="20"/>
  <c r="L59" i="29"/>
  <c r="P63" i="20"/>
  <c r="E43" i="27"/>
  <c r="J66" i="30"/>
  <c r="G37"/>
  <c r="F15" i="26"/>
  <c r="H66" i="30"/>
  <c r="E66" i="25"/>
  <c r="H57" i="30"/>
  <c r="D29" i="25"/>
  <c r="H48" i="30"/>
  <c r="D41" i="24"/>
  <c r="F61" i="30"/>
  <c r="I33" i="23"/>
  <c r="G64" i="30"/>
  <c r="E19" i="26"/>
  <c r="F42"/>
  <c r="D8" i="29"/>
  <c r="D56" i="23"/>
  <c r="F62" i="20"/>
  <c r="F48" i="23"/>
  <c r="I38" i="30"/>
  <c r="K25" i="23"/>
  <c r="D11" i="29"/>
  <c r="H15" i="23"/>
  <c r="J27" i="30"/>
  <c r="I18" i="26"/>
  <c r="G50" i="22"/>
  <c r="E24" i="23"/>
  <c r="I27" i="30"/>
  <c r="H60" i="26"/>
  <c r="H27" i="23"/>
  <c r="E52" i="20"/>
  <c r="I15" i="29"/>
  <c r="H44" i="30"/>
  <c r="H65" i="21"/>
  <c r="G15" i="23"/>
  <c r="H18" i="30"/>
  <c r="E34" i="28"/>
  <c r="E17" i="27"/>
  <c r="E53" i="21"/>
  <c r="G26" i="29"/>
  <c r="D51" i="25"/>
  <c r="H63" i="21"/>
  <c r="E15" i="25"/>
  <c r="L24" i="29"/>
  <c r="F28" i="22"/>
  <c r="G50" i="29"/>
  <c r="H23" i="26"/>
  <c r="G44" i="22"/>
  <c r="D35" i="28"/>
  <c r="O46" i="20"/>
  <c r="M24" i="29"/>
  <c r="O54" i="20"/>
  <c r="D24" i="27"/>
  <c r="I15" i="23"/>
  <c r="E43" i="20"/>
  <c r="L33" i="29"/>
  <c r="J9" i="26"/>
  <c r="H62" i="23"/>
  <c r="H16" i="26"/>
  <c r="I39" i="30"/>
  <c r="I21" i="26"/>
  <c r="D66" i="21"/>
  <c r="M19" i="20"/>
  <c r="E64" i="27"/>
  <c r="L54" i="23"/>
  <c r="D53" i="29"/>
  <c r="I63" i="30"/>
  <c r="G15" i="26"/>
  <c r="E33" i="30"/>
  <c r="D64" i="25"/>
  <c r="F22" i="30"/>
  <c r="E29" i="25"/>
  <c r="F13" i="30"/>
  <c r="D24" i="25"/>
  <c r="E7" i="27"/>
  <c r="D44" i="30"/>
  <c r="D10" i="28"/>
  <c r="M18" i="29"/>
  <c r="I41" i="30"/>
  <c r="D66" i="28"/>
  <c r="D28" i="23"/>
  <c r="L20"/>
  <c r="J13"/>
  <c r="F63" i="29"/>
  <c r="K56" i="23"/>
  <c r="G66" i="26"/>
  <c r="E57" i="22"/>
  <c r="H38" i="26"/>
  <c r="H39" i="20"/>
  <c r="G59" i="26"/>
  <c r="H20" i="30"/>
  <c r="L53" i="23"/>
  <c r="P47" i="20"/>
  <c r="E19" i="27"/>
  <c r="F8" i="26"/>
  <c r="E13" i="25"/>
  <c r="E13" i="21"/>
  <c r="E16" i="28"/>
  <c r="H59" i="23"/>
  <c r="H23" i="21"/>
  <c r="D62" i="29"/>
  <c r="I33" i="26"/>
  <c r="D9" i="24"/>
  <c r="G55" i="23"/>
  <c r="P64" i="20"/>
  <c r="D42" i="29"/>
  <c r="G19" i="30"/>
  <c r="E65" i="22"/>
  <c r="H9" i="30"/>
  <c r="H42" i="26"/>
  <c r="D13" i="23"/>
  <c r="F66" i="30"/>
  <c r="G66" i="22"/>
  <c r="G27" i="23"/>
  <c r="J33" i="30"/>
  <c r="H63" i="26"/>
  <c r="L29" i="23"/>
  <c r="D52" i="21"/>
  <c r="I64"/>
  <c r="D46" i="22"/>
  <c r="F33"/>
  <c r="I23" i="29"/>
  <c r="I55" i="23"/>
  <c r="D66" i="20"/>
  <c r="J16" i="30"/>
  <c r="J49" i="26"/>
  <c r="F17" i="23"/>
  <c r="M16" i="29"/>
  <c r="G54" i="20"/>
  <c r="F22" i="27"/>
  <c r="K14" i="23"/>
  <c r="L42" i="20"/>
  <c r="D33" i="29"/>
  <c r="J8" i="26"/>
  <c r="G55" i="30"/>
  <c r="D30" i="27"/>
  <c r="D66" i="29"/>
  <c r="F52" i="26"/>
  <c r="D60" i="30"/>
  <c r="E50" i="25"/>
  <c r="I25" i="21"/>
  <c r="I17" i="29"/>
  <c r="F41" i="22"/>
  <c r="D36" i="23"/>
  <c r="G10" i="29"/>
  <c r="D43" i="20"/>
  <c r="L16" i="23"/>
  <c r="D27" i="29"/>
  <c r="I46" i="23"/>
  <c r="G36" i="27"/>
  <c r="D11" i="21"/>
  <c r="G11" i="30"/>
  <c r="Q57" i="20"/>
  <c r="H7" i="26"/>
  <c r="H8" i="21"/>
  <c r="D21" i="25"/>
  <c r="E20" i="21"/>
  <c r="D36" i="24"/>
  <c r="F52" i="20"/>
  <c r="E38" i="28"/>
  <c r="D30" i="23"/>
  <c r="H57" i="26"/>
  <c r="I47" i="29"/>
  <c r="K30" i="23"/>
  <c r="N28" i="20"/>
  <c r="J64" i="26"/>
  <c r="G46" i="30"/>
  <c r="E22" i="27"/>
  <c r="M36" i="20"/>
  <c r="I52" i="26"/>
  <c r="G49" i="22"/>
  <c r="J32" i="20"/>
  <c r="M14" i="29"/>
  <c r="D61" i="24"/>
  <c r="G30" i="23"/>
  <c r="H51" i="26"/>
  <c r="G30" i="20"/>
  <c r="I39" i="26"/>
  <c r="D32" i="22"/>
  <c r="M27" i="20"/>
  <c r="D57" i="28"/>
  <c r="D66" i="23"/>
  <c r="F40" i="26"/>
  <c r="H27"/>
  <c r="J64" i="30"/>
  <c r="L38" i="29"/>
  <c r="H14" i="21"/>
  <c r="J58" i="26"/>
  <c r="D25" i="21"/>
  <c r="D44" i="25"/>
  <c r="G42" i="21"/>
  <c r="E33" i="20"/>
  <c r="G53" i="15"/>
  <c r="D62" i="28"/>
  <c r="E59" i="20"/>
  <c r="J37" i="26"/>
  <c r="G12" i="21"/>
  <c r="E9" i="25"/>
  <c r="E38" i="30"/>
  <c r="G23" i="26"/>
  <c r="E38"/>
  <c r="L64" i="23"/>
  <c r="L66" i="29"/>
  <c r="G57"/>
  <c r="M47"/>
  <c r="G33" i="30"/>
  <c r="H54"/>
  <c r="E18" i="25"/>
  <c r="G9" i="30"/>
  <c r="D67" i="29"/>
  <c r="L9" i="23"/>
  <c r="D33" i="24"/>
  <c r="G23" i="22"/>
  <c r="D27" i="27"/>
  <c r="F25" i="22"/>
  <c r="D54" i="29"/>
  <c r="I59"/>
  <c r="D64"/>
  <c r="D54" i="22"/>
  <c r="J65" i="29"/>
  <c r="H36" i="26"/>
  <c r="F8" i="23"/>
  <c r="G38" i="20"/>
  <c r="G65" i="27"/>
  <c r="E25" i="26"/>
  <c r="M37" i="29"/>
  <c r="F36" i="22"/>
  <c r="F53" i="29"/>
  <c r="F24" i="26"/>
  <c r="G9"/>
  <c r="E21" i="21"/>
  <c r="E40" i="28"/>
  <c r="F64" i="23"/>
  <c r="H31" i="21"/>
  <c r="F63" i="27"/>
  <c r="G65" i="26"/>
  <c r="G48" i="21"/>
  <c r="F21" i="29"/>
  <c r="E40" i="25"/>
  <c r="D29" i="28"/>
  <c r="H41" i="26"/>
  <c r="E65"/>
  <c r="H59"/>
  <c r="P31" i="20"/>
  <c r="I44" i="26"/>
  <c r="F38" i="22"/>
  <c r="G29" i="20"/>
  <c r="J7" i="29"/>
  <c r="D13" i="24"/>
  <c r="G49" i="26"/>
  <c r="H43" i="23"/>
  <c r="J60" i="29"/>
  <c r="D22" i="25"/>
  <c r="D34" i="21"/>
  <c r="D44" i="19"/>
  <c r="E16" i="27"/>
  <c r="J35" i="23"/>
  <c r="E22" i="30"/>
  <c r="G10" i="27"/>
  <c r="G61" i="26"/>
  <c r="G49" i="30"/>
  <c r="E43" i="26"/>
  <c r="G30" i="30"/>
  <c r="F16" i="23"/>
  <c r="F37" i="29"/>
  <c r="E51" i="27"/>
  <c r="E8" i="23"/>
  <c r="F40"/>
  <c r="I49" i="26"/>
  <c r="F52" i="22"/>
  <c r="L48" i="23"/>
  <c r="D60" i="20"/>
  <c r="D45" i="23"/>
  <c r="J43" i="29"/>
  <c r="G19" i="23"/>
  <c r="D59" i="28"/>
  <c r="J10" i="23"/>
  <c r="F12"/>
  <c r="D35" i="27"/>
  <c r="G13" i="29"/>
  <c r="F22" i="22"/>
  <c r="I42" i="30"/>
  <c r="J25" i="26"/>
  <c r="K53" i="23"/>
  <c r="D19" i="21"/>
  <c r="I43" i="26"/>
  <c r="H22" i="21"/>
  <c r="I50" i="29"/>
  <c r="J67" i="23"/>
  <c r="E20"/>
  <c r="F65" i="22"/>
  <c r="F32" i="29"/>
  <c r="E61" i="23"/>
  <c r="E11" i="21"/>
  <c r="J22" i="30"/>
  <c r="J55" i="26"/>
  <c r="D22" i="23"/>
  <c r="G15" i="22"/>
  <c r="G20"/>
  <c r="G21" i="29"/>
  <c r="G52" i="23"/>
  <c r="Q63" i="20"/>
  <c r="J13" i="30"/>
  <c r="J46" i="26"/>
  <c r="L14" i="23"/>
  <c r="E29" i="21"/>
  <c r="E52"/>
  <c r="H8" i="30"/>
  <c r="G64" i="23"/>
  <c r="J25" i="30"/>
  <c r="H24" i="23"/>
  <c r="I21" i="29"/>
  <c r="I20" i="23"/>
  <c r="F42" i="22"/>
  <c r="D20" i="17"/>
  <c r="H65" i="26"/>
  <c r="I43" i="23"/>
  <c r="L65" i="29"/>
  <c r="J7" i="23"/>
  <c r="D12" i="29"/>
  <c r="K11" i="23"/>
  <c r="E56" i="26"/>
  <c r="E34" i="25"/>
  <c r="E61"/>
  <c r="E18" i="30"/>
  <c r="D40" i="24"/>
  <c r="E15" i="30"/>
  <c r="F37" i="21"/>
  <c r="D59" i="27"/>
  <c r="E35"/>
  <c r="I65" i="21"/>
  <c r="D21" i="23"/>
  <c r="I41" i="26"/>
  <c r="F54" i="21"/>
  <c r="E44" i="22"/>
  <c r="H25" i="30"/>
  <c r="L25" i="23"/>
  <c r="F64" i="26"/>
  <c r="G11" i="23"/>
  <c r="D27" i="28"/>
  <c r="E59" i="30"/>
  <c r="G36" i="22"/>
  <c r="H40" i="26"/>
  <c r="D46" i="28"/>
  <c r="E67" i="21"/>
  <c r="J24" i="30"/>
  <c r="J17" i="26"/>
  <c r="K21" i="23"/>
  <c r="H63" i="20"/>
  <c r="I31" i="26"/>
  <c r="F12" i="21"/>
  <c r="L41" i="29"/>
  <c r="F61" i="23"/>
  <c r="D30" i="22"/>
  <c r="G28"/>
  <c r="D22" i="29"/>
  <c r="E53" i="23"/>
  <c r="J64" i="20"/>
  <c r="J14" i="30"/>
  <c r="J47" i="26"/>
  <c r="J15" i="23"/>
  <c r="F30" i="21"/>
  <c r="G54"/>
  <c r="F8" i="29"/>
  <c r="G44" i="23"/>
  <c r="M59" i="20"/>
  <c r="I66" i="29"/>
  <c r="J38" i="26"/>
  <c r="H8" i="23"/>
  <c r="J58" i="20"/>
  <c r="G30" i="21"/>
  <c r="H67" i="26"/>
  <c r="G48" i="23"/>
  <c r="J9" i="30"/>
  <c r="J11" i="23"/>
  <c r="L12" i="29"/>
  <c r="I12" i="23"/>
  <c r="E55" i="21"/>
  <c r="G59" i="16"/>
  <c r="D65" i="23"/>
  <c r="I27"/>
  <c r="G48" i="29"/>
  <c r="E48" i="22"/>
  <c r="E49" i="28"/>
  <c r="D34" i="29"/>
  <c r="F56" i="30"/>
  <c r="E51" i="23"/>
  <c r="D20"/>
  <c r="F52" i="30"/>
  <c r="D17" i="22"/>
  <c r="H13" i="30"/>
  <c r="K49" i="23"/>
  <c r="N61" i="20"/>
  <c r="G25" i="30"/>
  <c r="F25" i="27"/>
  <c r="I18" i="30"/>
  <c r="J62" i="29"/>
  <c r="H36" i="30"/>
  <c r="I14" i="23"/>
  <c r="H50" i="26"/>
  <c r="D51" i="20"/>
  <c r="G47" i="27"/>
  <c r="H22" i="30"/>
  <c r="D11" i="24"/>
  <c r="I60" i="29"/>
  <c r="D10" i="24"/>
  <c r="N37" i="20"/>
  <c r="I47" i="23"/>
  <c r="H38" i="20"/>
  <c r="F51" i="27"/>
  <c r="L10" i="23"/>
  <c r="E16" i="25"/>
  <c r="L22" i="29"/>
  <c r="E67" i="22"/>
  <c r="P14" i="20"/>
  <c r="J48" i="26"/>
  <c r="F65"/>
  <c r="H33"/>
  <c r="P23" i="20"/>
  <c r="I30" i="26"/>
  <c r="G17" i="22"/>
  <c r="I23" i="20"/>
  <c r="E30" i="28"/>
  <c r="H60" i="23"/>
  <c r="L44"/>
  <c r="H9" i="26"/>
  <c r="E34" i="30"/>
  <c r="I19" i="26"/>
  <c r="H62" i="21"/>
  <c r="L18" i="20"/>
  <c r="D61" i="27"/>
  <c r="F53" i="23"/>
  <c r="E44" i="30"/>
  <c r="D27" i="24"/>
  <c r="I17" i="30"/>
  <c r="E11" i="28"/>
  <c r="N52" i="20"/>
  <c r="J26" i="26"/>
  <c r="J45" i="30"/>
  <c r="D14" i="24"/>
  <c r="H20" i="21"/>
  <c r="H21" i="20"/>
  <c r="G45" i="15"/>
  <c r="E11" i="27"/>
  <c r="J40" i="20"/>
  <c r="E62" i="25"/>
  <c r="G67" i="29"/>
  <c r="K59" i="23"/>
  <c r="I13"/>
  <c r="D40" i="29"/>
  <c r="H40" i="30"/>
  <c r="E23" i="27"/>
  <c r="J43" i="30"/>
  <c r="G18" i="22"/>
  <c r="E44" i="20"/>
  <c r="H29" i="26"/>
  <c r="D42" i="30"/>
  <c r="G23" i="21"/>
  <c r="E22" i="22"/>
  <c r="L50" i="29"/>
  <c r="D12" i="21"/>
  <c r="M61" i="29"/>
  <c r="F61"/>
  <c r="D67" i="22"/>
  <c r="F16" i="26"/>
  <c r="F12" i="22"/>
  <c r="E14" i="27"/>
  <c r="E42" i="25"/>
  <c r="G22" i="21"/>
  <c r="E24" i="25"/>
  <c r="I64" i="26"/>
  <c r="E46" i="21"/>
  <c r="M62" i="29"/>
  <c r="E14" i="25"/>
  <c r="H40" i="21"/>
  <c r="F37" i="20"/>
  <c r="D54" i="25"/>
  <c r="N60" i="20"/>
  <c r="J15" i="29"/>
  <c r="D42" i="23"/>
  <c r="G63" i="20"/>
  <c r="G38" i="21"/>
  <c r="D30" i="28"/>
  <c r="E37" i="23"/>
  <c r="I55" i="20"/>
  <c r="I58" i="29"/>
  <c r="J31" i="26"/>
  <c r="E56" i="22"/>
  <c r="H16" i="30"/>
  <c r="E12" i="21"/>
  <c r="G57" i="27"/>
  <c r="G28" i="23"/>
  <c r="L50" i="20"/>
  <c r="D49" i="29"/>
  <c r="J22" i="26"/>
  <c r="G38" i="22"/>
  <c r="G42" i="29"/>
  <c r="F7" i="26"/>
  <c r="G14"/>
  <c r="E29"/>
  <c r="I25" i="23"/>
  <c r="J27" i="29"/>
  <c r="G19" i="26"/>
  <c r="F47" i="27"/>
  <c r="D59" i="24"/>
  <c r="F25" i="30"/>
  <c r="H19"/>
  <c r="D35" i="21"/>
  <c r="D61" i="28"/>
  <c r="H10" i="30"/>
  <c r="G51" i="26"/>
  <c r="J17" i="29"/>
  <c r="F53" i="21"/>
  <c r="D24" i="23"/>
  <c r="F38" i="21"/>
  <c r="E23" i="23"/>
  <c r="G42"/>
  <c r="G10" i="26"/>
  <c r="N29" i="20"/>
  <c r="F61"/>
  <c r="D45" i="25"/>
  <c r="G38" i="30"/>
  <c r="H47" i="26"/>
  <c r="P39" i="20"/>
  <c r="I32" i="26"/>
  <c r="I42" i="29"/>
  <c r="L51"/>
  <c r="K62" i="23"/>
  <c r="F65" i="30"/>
  <c r="F21"/>
  <c r="E36"/>
  <c r="I11"/>
  <c r="H47" i="20"/>
  <c r="L8" i="29"/>
  <c r="M15"/>
  <c r="H39" i="26"/>
  <c r="E51" i="30"/>
  <c r="I22" i="26"/>
  <c r="D25" i="29"/>
  <c r="D11" i="28"/>
  <c r="K54" i="23"/>
  <c r="E48" i="27"/>
  <c r="F13" i="29"/>
  <c r="D16" i="27"/>
  <c r="D42" i="20"/>
  <c r="J7" i="26"/>
  <c r="F65" i="27"/>
  <c r="I61" i="26"/>
  <c r="N36" i="20"/>
  <c r="D33" i="25"/>
  <c r="F17" i="27"/>
  <c r="G63" i="22"/>
  <c r="M43" i="20"/>
  <c r="F11" i="22"/>
  <c r="I44" i="23"/>
  <c r="E45" i="20"/>
  <c r="H7" i="30"/>
  <c r="I31" i="20"/>
  <c r="I54" i="21"/>
  <c r="K35" i="23"/>
  <c r="H37"/>
  <c r="D59" i="20"/>
  <c r="E43" i="22"/>
  <c r="L9" i="29"/>
  <c r="D65" i="21"/>
  <c r="F56" i="27"/>
  <c r="G27" i="22"/>
  <c r="E56" i="20"/>
  <c r="F8" i="16"/>
  <c r="J52" i="29"/>
  <c r="E27" i="21"/>
  <c r="J67" i="26"/>
  <c r="I30" i="21"/>
  <c r="J28" i="29"/>
  <c r="L66" i="20"/>
  <c r="H67" i="30"/>
  <c r="G52" i="26"/>
  <c r="I18" i="23"/>
  <c r="F16" i="29"/>
  <c r="M35"/>
  <c r="G32" i="26"/>
  <c r="G14" i="23"/>
  <c r="H15" i="26"/>
  <c r="D65" i="27"/>
  <c r="I12" i="26"/>
  <c r="G16" i="29"/>
  <c r="F33" i="27"/>
  <c r="K46" i="23"/>
  <c r="E32" i="27"/>
  <c r="D67"/>
  <c r="I62" i="26"/>
  <c r="G37" i="20"/>
  <c r="E38" i="25"/>
  <c r="D19" i="27"/>
  <c r="I51" i="26"/>
  <c r="Q31" i="20"/>
  <c r="D53" i="24"/>
  <c r="H49" i="26"/>
  <c r="F49" i="22"/>
  <c r="L34" i="20"/>
  <c r="D57" i="21"/>
  <c r="I36" i="23"/>
  <c r="N38" i="20"/>
  <c r="L67"/>
  <c r="H22"/>
  <c r="D45" i="21"/>
  <c r="H49" i="30"/>
  <c r="G36" i="29"/>
  <c r="P56" i="20"/>
  <c r="I36" i="29"/>
  <c r="I44" i="30"/>
  <c r="D35" i="24"/>
  <c r="H16" i="21"/>
  <c r="H64" i="26"/>
  <c r="E42" i="30"/>
  <c r="J24" i="20"/>
  <c r="E9" i="26"/>
  <c r="F62" i="27"/>
  <c r="J39" i="30"/>
  <c r="F31" i="22"/>
  <c r="I21" i="30"/>
  <c r="G53" i="21"/>
  <c r="G46" i="27"/>
  <c r="G7" i="29"/>
  <c r="I8" i="30"/>
  <c r="E42" i="21"/>
  <c r="D29" i="27"/>
  <c r="G25" i="26"/>
  <c r="L35" i="20"/>
  <c r="D30" i="25"/>
  <c r="J10" i="26"/>
  <c r="G59" i="27"/>
  <c r="E42"/>
  <c r="G61" i="15"/>
  <c r="I59" i="23"/>
  <c r="D45" i="24"/>
  <c r="D42" i="27"/>
  <c r="I29" i="21"/>
  <c r="D54" i="27"/>
  <c r="I7" i="26"/>
  <c r="N12" i="20"/>
  <c r="F45" i="23"/>
  <c r="I37" i="29"/>
  <c r="E34" i="23"/>
  <c r="E44" i="25"/>
  <c r="D30" i="18"/>
  <c r="H43" i="26"/>
  <c r="E41" i="23"/>
  <c r="G64" i="29"/>
  <c r="E64" i="22"/>
  <c r="D33" i="23"/>
  <c r="G24"/>
  <c r="F43" i="29"/>
  <c r="F43" i="22"/>
  <c r="D36" i="28"/>
  <c r="F56" i="22"/>
  <c r="H11" i="21"/>
  <c r="G35" i="16"/>
  <c r="H48" i="21"/>
  <c r="F62" i="22"/>
  <c r="F19" i="29"/>
  <c r="E16" i="22"/>
  <c r="D66" i="27"/>
  <c r="E37" i="22"/>
  <c r="I60" i="20"/>
  <c r="D18" i="16"/>
  <c r="G56" i="29"/>
  <c r="D18" i="22"/>
  <c r="E46" i="15"/>
  <c r="I49" i="29"/>
  <c r="D58" i="25"/>
  <c r="H67" i="23"/>
  <c r="F27" i="26"/>
  <c r="F50" i="27"/>
  <c r="G31" i="21"/>
  <c r="J38" i="30"/>
  <c r="H23" i="23"/>
  <c r="I36" i="30"/>
  <c r="I7" i="23"/>
  <c r="J41" i="26"/>
  <c r="E30" i="22"/>
  <c r="H54" i="21"/>
  <c r="D41" i="25"/>
  <c r="H39" i="23"/>
  <c r="E10" i="28"/>
  <c r="G17" i="27"/>
  <c r="I12" i="29"/>
  <c r="I23" i="21"/>
  <c r="E19" i="22"/>
  <c r="F24" i="23"/>
  <c r="E51" i="20"/>
  <c r="E24" i="22"/>
  <c r="D14" i="25"/>
  <c r="J62" i="26"/>
  <c r="G52" i="22"/>
  <c r="D58" i="21"/>
  <c r="M41" i="29"/>
  <c r="Q10" i="20"/>
  <c r="F14" i="22"/>
  <c r="M49" i="29"/>
  <c r="G19" i="21"/>
  <c r="E14" i="22"/>
  <c r="L58" i="20"/>
  <c r="H32" i="23"/>
  <c r="D12" i="28"/>
  <c r="H28" i="21"/>
  <c r="D44" i="17"/>
  <c r="I24" i="30"/>
  <c r="H30" i="20"/>
  <c r="D45" i="22"/>
  <c r="M51" i="29"/>
  <c r="N20" i="20"/>
  <c r="D18" i="23"/>
  <c r="G67" i="27"/>
  <c r="F31" i="23"/>
  <c r="D32" i="28"/>
  <c r="E12" i="22"/>
  <c r="I24" i="20"/>
  <c r="G62" i="30"/>
  <c r="H58" i="26"/>
  <c r="E45" i="28"/>
  <c r="E8" i="25"/>
  <c r="H10" i="23"/>
  <c r="I63"/>
  <c r="F67" i="27"/>
  <c r="H35" i="26"/>
  <c r="K22" i="23"/>
  <c r="J56" i="26"/>
  <c r="H56"/>
  <c r="I40"/>
  <c r="F28" i="20"/>
  <c r="L66" i="23"/>
  <c r="H32" i="26"/>
  <c r="I29"/>
  <c r="P22" i="20"/>
  <c r="J59" i="23"/>
  <c r="H8" i="26"/>
  <c r="D14" i="29"/>
  <c r="J42" i="26"/>
  <c r="D12" i="25"/>
  <c r="N26" i="20"/>
  <c r="D56" i="27"/>
  <c r="J21" i="26"/>
  <c r="K67" i="23"/>
  <c r="H34"/>
  <c r="G9" i="29"/>
  <c r="F33" i="26"/>
  <c r="D43" i="27"/>
  <c r="I33" i="21"/>
  <c r="D34" i="30"/>
  <c r="J67"/>
  <c r="H19" i="23"/>
  <c r="F60" i="22"/>
  <c r="F18" i="27"/>
  <c r="H17" i="26"/>
  <c r="I55" i="21"/>
  <c r="E46" i="25"/>
  <c r="F45" i="20"/>
  <c r="K65"/>
  <c r="H48" i="23"/>
  <c r="E60" i="21"/>
  <c r="E45" i="23"/>
  <c r="F67" i="29"/>
  <c r="F9" i="23"/>
  <c r="I32" i="21"/>
  <c r="G36" i="23"/>
  <c r="L57" i="29"/>
  <c r="G54" i="22"/>
  <c r="I8" i="21"/>
  <c r="G32" i="23"/>
  <c r="F51" i="22"/>
  <c r="F64"/>
  <c r="G43" i="16"/>
  <c r="I11" i="23"/>
  <c r="D29" i="22"/>
  <c r="E10" i="26"/>
  <c r="E31" i="30"/>
  <c r="G32"/>
  <c r="E56" i="28"/>
  <c r="M52" i="20"/>
  <c r="H52" i="26"/>
  <c r="D22" i="27"/>
  <c r="E49" i="22"/>
  <c r="G46" i="20"/>
  <c r="H14" i="30"/>
  <c r="E38" i="27"/>
  <c r="K26" i="20"/>
  <c r="D34"/>
  <c r="G54" i="30"/>
  <c r="J12" i="29"/>
  <c r="L10" i="20"/>
  <c r="J61" i="23"/>
  <c r="J36" i="30"/>
  <c r="I63" i="21"/>
  <c r="G62" i="27"/>
  <c r="J63" i="30"/>
  <c r="I20"/>
  <c r="F52" i="21"/>
  <c r="D45" i="27"/>
  <c r="D64" i="28"/>
  <c r="E47" i="26"/>
  <c r="G36"/>
  <c r="F36" i="27"/>
  <c r="D36" i="21"/>
  <c r="G16" i="26"/>
  <c r="E67" i="28"/>
  <c r="D17" i="27"/>
  <c r="D19" i="25"/>
  <c r="E45"/>
  <c r="I59" i="30"/>
  <c r="F56" i="26"/>
  <c r="G11"/>
  <c r="G35" i="23"/>
  <c r="H11"/>
  <c r="J55"/>
  <c r="P46" i="20"/>
  <c r="J8" i="29"/>
  <c r="H56" i="20"/>
  <c r="E8" i="28"/>
  <c r="K29" i="23"/>
  <c r="G61" i="20"/>
  <c r="I22" i="30"/>
  <c r="H16" i="23"/>
  <c r="E13"/>
  <c r="E8" i="22"/>
  <c r="D64"/>
  <c r="I35" i="30"/>
  <c r="I35" i="26"/>
  <c r="F30" i="29"/>
  <c r="G11" i="16"/>
  <c r="F11" i="27"/>
  <c r="G51" i="21"/>
  <c r="I47" i="26"/>
  <c r="D37" i="24"/>
  <c r="E50" i="23"/>
  <c r="N9" i="20"/>
  <c r="D52" i="24"/>
  <c r="J31" i="23"/>
  <c r="G56"/>
  <c r="F47" i="30"/>
  <c r="G39" i="22"/>
  <c r="G7" i="23"/>
  <c r="D28" i="21"/>
  <c r="I40"/>
  <c r="L42" i="23"/>
  <c r="K33" i="20"/>
  <c r="M44"/>
  <c r="J23" i="29"/>
  <c r="E36" i="20"/>
  <c r="F11" i="29"/>
  <c r="J41" i="20"/>
  <c r="D21" i="27"/>
  <c r="G46" i="29"/>
  <c r="E11" i="25"/>
  <c r="E28" i="27"/>
  <c r="I10" i="23"/>
  <c r="E35" i="28"/>
  <c r="H42" i="23"/>
  <c r="I49" i="21"/>
  <c r="J65" i="26"/>
  <c r="E35" i="22"/>
  <c r="D11" i="25"/>
  <c r="H14" i="20"/>
  <c r="F56" i="23"/>
  <c r="K9" i="20"/>
  <c r="F52" i="23"/>
  <c r="K25" i="20"/>
  <c r="I28" i="23"/>
  <c r="Q32" i="20"/>
  <c r="E34" i="21"/>
  <c r="F49"/>
  <c r="D50"/>
  <c r="H43"/>
  <c r="H60"/>
  <c r="I60" i="15"/>
  <c r="D58" i="20"/>
  <c r="J65" i="30"/>
  <c r="Q47" i="20"/>
  <c r="J34" i="30"/>
  <c r="D16" i="21"/>
  <c r="K43" i="15"/>
  <c r="F36" i="20"/>
  <c r="I61" i="29"/>
  <c r="D21" i="30"/>
  <c r="E56" i="25"/>
  <c r="K22" i="20"/>
  <c r="F27" i="23"/>
  <c r="E32" i="25"/>
  <c r="I44" i="29"/>
  <c r="M32"/>
  <c r="F48"/>
  <c r="G34" i="22"/>
  <c r="J15" i="30"/>
  <c r="J41" i="23"/>
  <c r="L43" i="29"/>
  <c r="L32"/>
  <c r="E51" i="25"/>
  <c r="E62" i="22"/>
  <c r="F67" i="21"/>
  <c r="L62" i="23"/>
  <c r="G16" i="30"/>
  <c r="K43" i="23"/>
  <c r="D60" i="24"/>
  <c r="F11" i="21"/>
  <c r="N63" i="20"/>
  <c r="E25" i="23"/>
  <c r="F19" i="26"/>
  <c r="J66"/>
  <c r="I48" i="23"/>
  <c r="D55" i="24"/>
  <c r="G67" i="16"/>
  <c r="Q48" i="20"/>
  <c r="I39" i="21"/>
  <c r="J45" i="26"/>
  <c r="E32" i="30"/>
  <c r="K39" i="23"/>
  <c r="L11"/>
  <c r="D50" i="16"/>
  <c r="E56" i="27"/>
  <c r="D55"/>
  <c r="I24" i="15"/>
  <c r="E49" i="8"/>
  <c r="Q18" i="20"/>
  <c r="N46" i="15"/>
  <c r="L29" i="14"/>
  <c r="Q33" i="20"/>
  <c r="J49" i="30"/>
  <c r="N48" i="20"/>
  <c r="S19" i="15"/>
  <c r="D44" i="8"/>
  <c r="H18" i="20"/>
  <c r="F46" i="15"/>
  <c r="H28" i="14"/>
  <c r="G33" i="20"/>
  <c r="I30" i="30"/>
  <c r="L46" i="20"/>
  <c r="K19" i="15"/>
  <c r="M67" i="29"/>
  <c r="E9" i="28"/>
  <c r="E9" i="20"/>
  <c r="F66" i="26"/>
  <c r="F25"/>
  <c r="H55"/>
  <c r="F20" i="20"/>
  <c r="I44" i="21"/>
  <c r="I16"/>
  <c r="H46" i="20"/>
  <c r="G27" i="26"/>
  <c r="D12" i="24"/>
  <c r="J54" i="26"/>
  <c r="F17" i="22"/>
  <c r="F36" i="21"/>
  <c r="G43" i="27"/>
  <c r="D56" i="19"/>
  <c r="E51" i="21"/>
  <c r="F38" i="29"/>
  <c r="E9" i="21"/>
  <c r="I32" i="20"/>
  <c r="K49"/>
  <c r="J19" i="23"/>
  <c r="F40" i="27"/>
  <c r="F18" i="21"/>
  <c r="D12" i="17"/>
  <c r="G29" i="29"/>
  <c r="G21" i="20"/>
  <c r="D21" i="22"/>
  <c r="E51" i="28"/>
  <c r="M11" i="20"/>
  <c r="G62" i="22"/>
  <c r="G51" i="27"/>
  <c r="F58" i="21"/>
  <c r="K29" i="20"/>
  <c r="K39" i="15"/>
  <c r="E43" i="25"/>
  <c r="J12" i="30"/>
  <c r="D37" i="22"/>
  <c r="D34" i="27"/>
  <c r="G46" i="21"/>
  <c r="E23" i="20"/>
  <c r="K60" i="23"/>
  <c r="F49" i="26"/>
  <c r="D42" i="21"/>
  <c r="J26" i="23"/>
  <c r="H7"/>
  <c r="L22"/>
  <c r="D20" i="24"/>
  <c r="J23" i="26"/>
  <c r="L51" i="20"/>
  <c r="I61" i="30"/>
  <c r="E12" i="23"/>
  <c r="F64" i="29"/>
  <c r="F37" i="23"/>
  <c r="H52" i="21"/>
  <c r="E30" i="30"/>
  <c r="D46" i="23"/>
  <c r="E61" i="22"/>
  <c r="J44" i="20"/>
  <c r="K42" i="23"/>
  <c r="E8" i="27"/>
  <c r="J66" i="29"/>
  <c r="E10" i="23"/>
  <c r="I37" i="20"/>
  <c r="E49" i="27"/>
  <c r="G41" i="22"/>
  <c r="J19" i="26"/>
  <c r="D20" i="21"/>
  <c r="D8" i="22"/>
  <c r="J34" i="26"/>
  <c r="I53" i="29"/>
  <c r="I32" i="23"/>
  <c r="F10" i="22"/>
  <c r="G19" i="16"/>
  <c r="I15" i="30"/>
  <c r="I63" i="20"/>
  <c r="J13" i="26"/>
  <c r="D44" i="29"/>
  <c r="K23" i="23"/>
  <c r="I35" i="21"/>
  <c r="M66" i="15"/>
  <c r="J51" i="23"/>
  <c r="E14" i="21"/>
  <c r="I16" i="15"/>
  <c r="M52" i="29"/>
  <c r="L8" i="20"/>
  <c r="L39" i="15"/>
  <c r="L13" i="14"/>
  <c r="E48" i="25"/>
  <c r="F22" i="29"/>
  <c r="Q21" i="20"/>
  <c r="S11" i="15"/>
  <c r="D47" i="29"/>
  <c r="H7" i="20"/>
  <c r="D39" i="15"/>
  <c r="H12" i="14"/>
  <c r="L17" i="23"/>
  <c r="G19" i="29"/>
  <c r="M20" i="20"/>
  <c r="K11" i="15"/>
  <c r="E35" i="25"/>
  <c r="D20"/>
  <c r="E9" i="17"/>
  <c r="K51" i="14"/>
  <c r="D63" i="22"/>
  <c r="F20" i="27"/>
  <c r="M64" i="29"/>
  <c r="D17" i="23"/>
  <c r="F51" i="29"/>
  <c r="J23" i="30"/>
  <c r="I9"/>
  <c r="I65"/>
  <c r="K13" i="23"/>
  <c r="G20"/>
  <c r="D65" i="25"/>
  <c r="M28" i="20"/>
  <c r="D60" i="19"/>
  <c r="G11" i="27"/>
  <c r="D52" i="17"/>
  <c r="I7" i="21"/>
  <c r="D58" i="27"/>
  <c r="F29"/>
  <c r="D30" i="29"/>
  <c r="O21" i="20"/>
  <c r="G46" i="22"/>
  <c r="D36" i="25"/>
  <c r="G16" i="27"/>
  <c r="F40" i="16"/>
  <c r="D8" i="27"/>
  <c r="J18" i="30"/>
  <c r="G52" i="21"/>
  <c r="I45" i="26"/>
  <c r="J63" i="29"/>
  <c r="H61" i="21"/>
  <c r="G19" i="27"/>
  <c r="H36" i="21"/>
  <c r="I13" i="20"/>
  <c r="E53" i="25"/>
  <c r="I51" i="23"/>
  <c r="J39" i="29"/>
  <c r="E50" i="21"/>
  <c r="E57" i="25"/>
  <c r="E25" i="21"/>
  <c r="P7" i="20"/>
  <c r="I15" i="26"/>
  <c r="G45" i="23"/>
  <c r="E54" i="15"/>
  <c r="E65" i="13"/>
  <c r="L49" i="20"/>
  <c r="J64" i="15"/>
  <c r="L7"/>
  <c r="N65" i="20"/>
  <c r="G54" i="27"/>
  <c r="I43" i="21"/>
  <c r="I40" i="15"/>
  <c r="D60" i="13"/>
  <c r="O48" i="20"/>
  <c r="T63" i="15"/>
  <c r="D7"/>
  <c r="O64" i="20"/>
  <c r="E24" i="27"/>
  <c r="I37" i="21"/>
  <c r="S39" i="15"/>
  <c r="E57" i="13"/>
  <c r="E32" i="22"/>
  <c r="J22" i="23"/>
  <c r="F43" i="26"/>
  <c r="H19"/>
  <c r="J33"/>
  <c r="D65" i="28"/>
  <c r="L46" i="29"/>
  <c r="L49"/>
  <c r="J9"/>
  <c r="H30" i="21"/>
  <c r="J27" i="23"/>
  <c r="I55" i="29"/>
  <c r="D17"/>
  <c r="I52" i="23"/>
  <c r="G57" i="15"/>
  <c r="J20" i="30"/>
  <c r="D10" i="27"/>
  <c r="D36" i="22"/>
  <c r="F54" i="27"/>
  <c r="J19" i="30"/>
  <c r="H53" i="21"/>
  <c r="E66" i="23"/>
  <c r="G29" i="22"/>
  <c r="I64" i="15"/>
  <c r="I24" i="26"/>
  <c r="I26" i="29"/>
  <c r="G20" i="21"/>
  <c r="D62" i="25"/>
  <c r="G8" i="29"/>
  <c r="D41" i="21"/>
  <c r="D28" i="25"/>
  <c r="G29" i="30"/>
  <c r="D22" i="19"/>
  <c r="D43" i="28"/>
  <c r="I19" i="23"/>
  <c r="F59" i="27"/>
  <c r="G28" i="21"/>
  <c r="D38" i="24"/>
  <c r="E44" i="28"/>
  <c r="E65" i="17"/>
  <c r="F60" i="21"/>
  <c r="D58" i="22"/>
  <c r="I36" i="15"/>
  <c r="D54" i="11"/>
  <c r="J37" i="20"/>
  <c r="H57" i="15"/>
  <c r="L53" i="14"/>
  <c r="J52" i="20"/>
  <c r="L50" i="23"/>
  <c r="D61" i="26"/>
  <c r="S31" i="15"/>
  <c r="D46" i="11"/>
  <c r="O36" i="20"/>
  <c r="R56" i="15"/>
  <c r="H52" i="14"/>
  <c r="O51" i="20"/>
  <c r="L38" i="23"/>
  <c r="D37" i="26"/>
  <c r="K31" i="15"/>
  <c r="D38" i="11"/>
  <c r="F29" i="30"/>
  <c r="Q45" i="20"/>
  <c r="M18" i="15"/>
  <c r="D36" i="8"/>
  <c r="J30" i="29"/>
  <c r="H63" i="23"/>
  <c r="D57"/>
  <c r="D46" i="29"/>
  <c r="G33"/>
  <c r="P50" i="20"/>
  <c r="E29" i="22"/>
  <c r="D65" i="29"/>
  <c r="D40" i="21"/>
  <c r="I48"/>
  <c r="D44" i="24"/>
  <c r="M9" i="29"/>
  <c r="K63" i="15"/>
  <c r="F27" i="27"/>
  <c r="G67" i="21"/>
  <c r="K17" i="20"/>
  <c r="I28" i="15"/>
  <c r="H25" i="20"/>
  <c r="L37" i="14"/>
  <c r="H47" i="21"/>
  <c r="S23" i="15"/>
  <c r="M24" i="20"/>
  <c r="H36" i="14"/>
  <c r="H37" i="21"/>
  <c r="K23" i="15"/>
  <c r="F14" i="29"/>
  <c r="M38" i="15"/>
  <c r="I54" i="30"/>
  <c r="K66" i="23"/>
  <c r="E17" i="25"/>
  <c r="F64" i="16"/>
  <c r="G50" i="14"/>
  <c r="G56" i="22"/>
  <c r="D23" i="17"/>
  <c r="D27" i="15"/>
  <c r="D31" i="26"/>
  <c r="G57" i="22"/>
  <c r="G53" i="23"/>
  <c r="E29" i="16"/>
  <c r="K41" i="14"/>
  <c r="I52" i="21"/>
  <c r="E58" i="16"/>
  <c r="D23" i="15"/>
  <c r="L51" i="23"/>
  <c r="D26" i="22"/>
  <c r="K19" i="20"/>
  <c r="H30" i="14"/>
  <c r="D26" i="17"/>
  <c r="Q21" i="15"/>
  <c r="D42" i="13"/>
  <c r="H9" i="21"/>
  <c r="F39" i="16"/>
  <c r="H18" i="15"/>
  <c r="E26" i="13"/>
  <c r="J63" i="20"/>
  <c r="L24"/>
  <c r="D63" i="17"/>
  <c r="E28" i="28"/>
  <c r="D44" i="16"/>
  <c r="I13" i="15"/>
  <c r="D52" i="30"/>
  <c r="H21"/>
  <c r="E36" i="21"/>
  <c r="E48" i="28"/>
  <c r="G24" i="30"/>
  <c r="I22" i="23"/>
  <c r="I64" i="20"/>
  <c r="I60" i="30"/>
  <c r="E39"/>
  <c r="N45" i="20"/>
  <c r="I47"/>
  <c r="J23" i="23"/>
  <c r="G37" i="29"/>
  <c r="Q23" i="20"/>
  <c r="E47" i="25"/>
  <c r="O30" i="20"/>
  <c r="G33" i="22"/>
  <c r="E62" i="28"/>
  <c r="F41" i="26"/>
  <c r="H23" i="20"/>
  <c r="D16" i="22"/>
  <c r="D25" i="28"/>
  <c r="F43" i="23"/>
  <c r="J31" i="30"/>
  <c r="O61" i="20"/>
  <c r="H13" i="21"/>
  <c r="D32"/>
  <c r="G49" i="15"/>
  <c r="D50" i="20"/>
  <c r="J42" i="30"/>
  <c r="D16" i="24"/>
  <c r="F38" i="30"/>
  <c r="K64" i="23"/>
  <c r="I48" i="20"/>
  <c r="I42" i="26"/>
  <c r="J14" i="23"/>
  <c r="F22" i="21"/>
  <c r="H17" i="30"/>
  <c r="F35" i="26"/>
  <c r="E30" i="27"/>
  <c r="F43" i="21"/>
  <c r="D64" i="27"/>
  <c r="J8" i="30"/>
  <c r="G31" i="22"/>
  <c r="I11" i="26"/>
  <c r="G24" i="29"/>
  <c r="G39" i="21"/>
  <c r="M11" i="29"/>
  <c r="F60" i="20"/>
  <c r="J39" i="26"/>
  <c r="K59" i="20"/>
  <c r="E27" i="28"/>
  <c r="P54" i="20"/>
  <c r="J30" i="26"/>
  <c r="H15" i="30"/>
  <c r="D19" i="24"/>
  <c r="M54" i="29"/>
  <c r="D52" i="28"/>
  <c r="F23" i="21"/>
  <c r="E46" i="22"/>
  <c r="M30" i="29"/>
  <c r="E17" i="28"/>
  <c r="H58" i="30"/>
  <c r="F18" i="29"/>
  <c r="G64" i="21"/>
  <c r="K17" i="23"/>
  <c r="E13" i="28"/>
  <c r="I10" i="30"/>
  <c r="F34" i="27"/>
  <c r="H34" i="26"/>
  <c r="G43"/>
  <c r="L61" i="23"/>
  <c r="E28"/>
  <c r="I39"/>
  <c r="F35" i="27"/>
  <c r="J58" i="23"/>
  <c r="E51" i="22"/>
  <c r="J40" i="26"/>
  <c r="H11"/>
  <c r="I20"/>
  <c r="E19" i="20"/>
  <c r="D54" i="23"/>
  <c r="D43" i="24"/>
  <c r="I9" i="26"/>
  <c r="O13" i="20"/>
  <c r="L46" i="23"/>
  <c r="L61" i="29"/>
  <c r="D49" i="24"/>
  <c r="E9" i="30"/>
  <c r="H46" i="26"/>
  <c r="I19" i="30"/>
  <c r="H12" i="26"/>
  <c r="D8" i="25"/>
  <c r="I41" i="21"/>
  <c r="E23" i="30"/>
  <c r="J41" i="29"/>
  <c r="H62" i="30"/>
  <c r="E16" i="23"/>
  <c r="M8" i="29"/>
  <c r="G55"/>
  <c r="G13" i="21"/>
  <c r="J25" i="20"/>
  <c r="F12" i="27"/>
  <c r="E60" i="22"/>
  <c r="G31" i="23"/>
  <c r="D60" i="21"/>
  <c r="G62"/>
  <c r="F49" i="23"/>
  <c r="O37" i="20"/>
  <c r="N53"/>
  <c r="G32" i="29"/>
  <c r="K42" i="20"/>
  <c r="M22" i="29"/>
  <c r="K50" i="20"/>
  <c r="D53" i="27"/>
  <c r="F10" i="21"/>
  <c r="I8" i="26"/>
  <c r="L20" i="29"/>
  <c r="D38" i="20"/>
  <c r="P30"/>
  <c r="M57" i="29"/>
  <c r="M28"/>
  <c r="E61" i="21"/>
  <c r="I49" i="30"/>
  <c r="E64" i="28"/>
  <c r="J17" i="30"/>
  <c r="D42" i="28"/>
  <c r="H11" i="30"/>
  <c r="H18" i="26"/>
  <c r="G47" i="22"/>
  <c r="J56" i="20"/>
  <c r="I12" i="30"/>
  <c r="D10" i="23"/>
  <c r="G65" i="22"/>
  <c r="J62" i="30"/>
  <c r="D48" i="22"/>
  <c r="G22" i="23"/>
  <c r="I13" i="26"/>
  <c r="D20" i="28"/>
  <c r="G65" i="15"/>
  <c r="J53" i="26"/>
  <c r="E62" i="30"/>
  <c r="H52"/>
  <c r="D34" i="24"/>
  <c r="J42" i="23"/>
  <c r="I31"/>
  <c r="D25"/>
  <c r="J24" i="26"/>
  <c r="I10"/>
  <c r="J47" i="23"/>
  <c r="D46" i="25"/>
  <c r="H40" i="23"/>
  <c r="H7" i="21"/>
  <c r="F46"/>
  <c r="I16" i="20"/>
  <c r="G13"/>
  <c r="K19" i="23"/>
  <c r="I25" i="30"/>
  <c r="E40" i="27"/>
  <c r="F24"/>
  <c r="O43" i="20"/>
  <c r="D54" i="28"/>
  <c r="J35" i="26"/>
  <c r="F46" i="27"/>
  <c r="J18" i="26"/>
  <c r="I64" i="23"/>
  <c r="P18" i="20"/>
  <c r="I60" i="26"/>
  <c r="E30" i="25"/>
  <c r="K55" i="23"/>
  <c r="O12" i="20"/>
  <c r="M25" i="29"/>
  <c r="I12" i="15"/>
  <c r="F10" i="26"/>
  <c r="D51" i="24"/>
  <c r="D35" i="22"/>
  <c r="D43" i="25"/>
  <c r="I15" i="20"/>
  <c r="I63" i="26"/>
  <c r="G48"/>
  <c r="F28" i="23"/>
  <c r="G7" i="21"/>
  <c r="D9" i="25"/>
  <c r="G14" i="27"/>
  <c r="O45" i="20"/>
  <c r="D35"/>
  <c r="F16" i="22"/>
  <c r="F43" i="27"/>
  <c r="D57" i="20"/>
  <c r="F27" i="29"/>
  <c r="E26" i="23"/>
  <c r="I48" i="15"/>
  <c r="G38" i="27"/>
  <c r="G8" i="23"/>
  <c r="J61" i="30"/>
  <c r="F8" i="22"/>
  <c r="Q35" i="20"/>
  <c r="K47" i="15"/>
  <c r="I16" i="26"/>
  <c r="F30" i="30"/>
  <c r="D61" i="22"/>
  <c r="D50" i="27"/>
  <c r="E57" i="21"/>
  <c r="P28" i="20"/>
  <c r="J29" i="23"/>
  <c r="E45" i="27"/>
  <c r="F48" i="16"/>
  <c r="G30" i="14"/>
  <c r="I11" i="21"/>
  <c r="F37" i="16"/>
  <c r="F18" i="15"/>
  <c r="G37" i="22"/>
  <c r="G53" i="20"/>
  <c r="G21" i="23"/>
  <c r="O61" i="15"/>
  <c r="K29" i="14"/>
  <c r="F9" i="21"/>
  <c r="E34" i="16"/>
  <c r="P17" i="15"/>
  <c r="E31" i="22"/>
  <c r="N44" i="20"/>
  <c r="G17" i="23"/>
  <c r="Q60" i="15"/>
  <c r="G28" i="14"/>
  <c r="G22" i="27"/>
  <c r="F34" i="21"/>
  <c r="E13" i="30"/>
  <c r="F57" i="22"/>
  <c r="L57" i="23"/>
  <c r="E32" i="28"/>
  <c r="H24" i="30"/>
  <c r="F29" i="23"/>
  <c r="E19" i="25"/>
  <c r="J63" i="26"/>
  <c r="M60" i="20"/>
  <c r="K41"/>
  <c r="E44" i="23"/>
  <c r="J52" i="30"/>
  <c r="D50" i="23"/>
  <c r="D64" i="21"/>
  <c r="D62" i="22"/>
  <c r="L58" i="23"/>
  <c r="K27"/>
  <c r="F50" i="20"/>
  <c r="K58" i="23"/>
  <c r="D17" i="28"/>
  <c r="E40" i="30"/>
  <c r="E18" i="23"/>
  <c r="I49" i="20"/>
  <c r="G52" i="29"/>
  <c r="E9" i="23"/>
  <c r="J51" i="26"/>
  <c r="G8"/>
  <c r="D40" i="22"/>
  <c r="J50" i="26"/>
  <c r="F62" i="29"/>
  <c r="I40" i="23"/>
  <c r="F18"/>
  <c r="G51" i="16"/>
  <c r="D27" i="20"/>
  <c r="E19" i="21"/>
  <c r="J29" i="26"/>
  <c r="L52" i="29"/>
  <c r="K31" i="23"/>
  <c r="F64" i="21"/>
  <c r="D34" i="16"/>
  <c r="F34" i="29"/>
  <c r="D53" i="25"/>
  <c r="F36" i="23"/>
  <c r="E11" i="20"/>
  <c r="M51"/>
  <c r="O62"/>
  <c r="D10"/>
  <c r="K45" i="23"/>
  <c r="G60"/>
  <c r="J14" i="26"/>
  <c r="L59" i="20"/>
  <c r="Q15"/>
  <c r="G27" i="27"/>
  <c r="D46" i="18"/>
  <c r="G29" i="21"/>
  <c r="I29" i="29"/>
  <c r="I40"/>
  <c r="L54"/>
  <c r="Q39" i="20"/>
  <c r="F67" i="22"/>
  <c r="F8" i="27"/>
  <c r="D8" i="21"/>
  <c r="F56" i="16"/>
  <c r="D48" i="27"/>
  <c r="F12" i="20"/>
  <c r="I62" i="21"/>
  <c r="I67" i="26"/>
  <c r="I45" i="30"/>
  <c r="F19" i="22"/>
  <c r="G35" i="27"/>
  <c r="I47" i="21"/>
  <c r="O23" i="20"/>
  <c r="F17" i="26"/>
  <c r="I67" i="23"/>
  <c r="D57" i="29"/>
  <c r="G60" i="21"/>
  <c r="D18" i="27"/>
  <c r="G35" i="21"/>
  <c r="G18" i="20"/>
  <c r="E19" i="28"/>
  <c r="G65" i="23"/>
  <c r="E62" i="15"/>
  <c r="G14" i="14"/>
  <c r="J55" i="20"/>
  <c r="T67" i="15"/>
  <c r="D11"/>
  <c r="F24" i="21"/>
  <c r="J55" i="29"/>
  <c r="D10" i="22"/>
  <c r="O45" i="15"/>
  <c r="K13" i="14"/>
  <c r="K54" i="20"/>
  <c r="L67" i="15"/>
  <c r="N10"/>
  <c r="D21" i="21"/>
  <c r="M38" i="29"/>
  <c r="F66" i="21"/>
  <c r="Q44" i="15"/>
  <c r="G12" i="14"/>
  <c r="D38" i="23"/>
  <c r="D29" i="26"/>
  <c r="M30" i="15"/>
  <c r="D30" i="11"/>
  <c r="F61" i="26"/>
  <c r="G35"/>
  <c r="F21" i="21"/>
  <c r="I23" i="30"/>
  <c r="F61" i="21"/>
  <c r="F26" i="29"/>
  <c r="E29" i="23"/>
  <c r="J15" i="26"/>
  <c r="F56" i="29"/>
  <c r="I34" i="30"/>
  <c r="D14" i="22"/>
  <c r="G25" i="27"/>
  <c r="G30" i="22"/>
  <c r="D21" i="26"/>
  <c r="I63" i="29"/>
  <c r="F33" i="23"/>
  <c r="E45" i="22"/>
  <c r="D61" i="29"/>
  <c r="K26" i="23"/>
  <c r="J52" i="26"/>
  <c r="F46" i="29"/>
  <c r="G59" i="22"/>
  <c r="M31" i="20"/>
  <c r="J33" i="29"/>
  <c r="G9" i="22"/>
  <c r="E54" i="25"/>
  <c r="H25" i="26"/>
  <c r="G47" i="21"/>
  <c r="D49" i="25"/>
  <c r="L44" i="29"/>
  <c r="I24" i="23"/>
  <c r="D39" i="21"/>
  <c r="K67" i="15"/>
  <c r="M43" i="29"/>
  <c r="H54" i="20"/>
  <c r="F65" i="23"/>
  <c r="G35" i="29"/>
  <c r="K15" i="23"/>
  <c r="D9" i="21"/>
  <c r="M62" i="15"/>
  <c r="F59" i="22"/>
  <c r="K51" i="20"/>
  <c r="I8" i="15"/>
  <c r="E18" i="27"/>
  <c r="D15" i="19"/>
  <c r="T35" i="15"/>
  <c r="D23" i="30"/>
  <c r="J56"/>
  <c r="D28" i="28"/>
  <c r="K11" i="20"/>
  <c r="S7" i="15"/>
  <c r="D62" i="26"/>
  <c r="D7" i="19"/>
  <c r="L35" i="15"/>
  <c r="D15" i="30"/>
  <c r="I14"/>
  <c r="E25" i="28"/>
  <c r="H10" i="20"/>
  <c r="K7" i="15"/>
  <c r="E17" i="23"/>
  <c r="J56" i="29"/>
  <c r="H44" i="26"/>
  <c r="G24"/>
  <c r="I54"/>
  <c r="G41" i="27"/>
  <c r="H23" i="30"/>
  <c r="G43" i="21"/>
  <c r="L34" i="23"/>
  <c r="I31" i="29"/>
  <c r="G40"/>
  <c r="E54" i="27"/>
  <c r="G16" i="23"/>
  <c r="E28" i="30"/>
  <c r="L65" i="20"/>
  <c r="I48" i="26"/>
  <c r="E66" i="21"/>
  <c r="E13" i="22"/>
  <c r="G34" i="29"/>
  <c r="E11" i="22"/>
  <c r="J20" i="26"/>
  <c r="D20" i="29"/>
  <c r="G11" i="22"/>
  <c r="D20" i="20"/>
  <c r="G12" i="22"/>
  <c r="E67" i="20"/>
  <c r="F57" i="23"/>
  <c r="J49" i="20"/>
  <c r="K57"/>
  <c r="H56" i="23"/>
  <c r="G27" i="29"/>
  <c r="I8" i="23"/>
  <c r="J54" i="20"/>
  <c r="K59" i="15"/>
  <c r="D22" i="28"/>
  <c r="E27" i="20"/>
  <c r="J39" i="23"/>
  <c r="M17" i="29"/>
  <c r="E53" i="22"/>
  <c r="G47" i="20"/>
  <c r="M54" i="15"/>
  <c r="J53" i="30"/>
  <c r="E12" i="20"/>
  <c r="G54" i="14"/>
  <c r="H25" i="23"/>
  <c r="D39" i="17"/>
  <c r="R28" i="15"/>
  <c r="D63" i="26"/>
  <c r="I14"/>
  <c r="E49" i="25"/>
  <c r="E25" i="17"/>
  <c r="K53" i="14"/>
  <c r="D19" i="23"/>
  <c r="E36" i="17"/>
  <c r="J28" i="15"/>
  <c r="D55" i="26"/>
  <c r="D38" i="25"/>
  <c r="E33"/>
  <c r="E17" i="17"/>
  <c r="G52" i="14"/>
  <c r="F44" i="20"/>
  <c r="E14" i="23"/>
  <c r="S59" i="15"/>
  <c r="K27" i="14"/>
  <c r="H67" i="20"/>
  <c r="H44" i="21"/>
  <c r="H31" i="20"/>
  <c r="D41" i="29"/>
  <c r="D13" i="27"/>
  <c r="F35" i="21"/>
  <c r="I10" i="29"/>
  <c r="J50" i="23"/>
  <c r="L28" i="29"/>
  <c r="I56" i="15"/>
  <c r="L18" i="23"/>
  <c r="D21" i="24"/>
  <c r="F17" i="29"/>
  <c r="I38" i="26"/>
  <c r="J26" i="29"/>
  <c r="E33" i="17"/>
  <c r="E17" i="21"/>
  <c r="D38" i="9"/>
  <c r="F50" i="15"/>
  <c r="H40" i="20"/>
  <c r="G67"/>
  <c r="D30" i="9"/>
  <c r="P49" i="15"/>
  <c r="M39" i="20"/>
  <c r="H66"/>
  <c r="L13" i="23"/>
  <c r="D62" i="20"/>
  <c r="K43" i="14"/>
  <c r="J47" i="20"/>
  <c r="D26" i="23"/>
  <c r="D23" i="25"/>
  <c r="E30" i="15"/>
  <c r="D22" i="11"/>
  <c r="P33" i="20"/>
  <c r="L55" i="15"/>
  <c r="L49" i="14"/>
  <c r="P48" i="20"/>
  <c r="D13" i="22"/>
  <c r="H41" i="21"/>
  <c r="O25" i="15"/>
  <c r="D62" i="9"/>
  <c r="J27" i="20"/>
  <c r="L51" i="15"/>
  <c r="H40" i="14"/>
  <c r="J42" i="20"/>
  <c r="G16" i="14"/>
  <c r="D47" i="15"/>
  <c r="N34" i="20"/>
  <c r="Q53" i="15"/>
  <c r="E45" i="14"/>
  <c r="D8" i="9"/>
  <c r="N19" i="20"/>
  <c r="P46" i="15"/>
  <c r="J42" i="14"/>
  <c r="D9" i="30"/>
  <c r="F49" i="27"/>
  <c r="E25" i="8"/>
  <c r="L31" i="15"/>
  <c r="P20" i="20"/>
  <c r="I45" i="15"/>
  <c r="D49" i="28"/>
  <c r="F65" i="21"/>
  <c r="R16" i="15"/>
  <c r="G9" i="20"/>
  <c r="S36" i="15"/>
  <c r="G38" i="23"/>
  <c r="I53" i="26"/>
  <c r="G30" i="27"/>
  <c r="D34" i="23"/>
  <c r="G59" i="29"/>
  <c r="E22" i="28"/>
  <c r="E59"/>
  <c r="G11" i="29"/>
  <c r="I52" i="15"/>
  <c r="F42" i="21"/>
  <c r="J43" i="23"/>
  <c r="D53" i="26"/>
  <c r="I35" i="23"/>
  <c r="E65" i="28"/>
  <c r="D66" i="16"/>
  <c r="G61" i="22"/>
  <c r="E17" i="8"/>
  <c r="D43" i="15"/>
  <c r="J25" i="23"/>
  <c r="O33" i="20"/>
  <c r="D12" i="8"/>
  <c r="N42" i="15"/>
  <c r="K37" i="23"/>
  <c r="H32" i="20"/>
  <c r="E27" i="27"/>
  <c r="F30" i="20"/>
  <c r="K35" i="14"/>
  <c r="D41" i="20"/>
  <c r="G14" i="22"/>
  <c r="G58" i="21"/>
  <c r="E26" i="15"/>
  <c r="D14" i="10"/>
  <c r="G28" i="20"/>
  <c r="T51" i="15"/>
  <c r="L41" i="14"/>
  <c r="G43" i="20"/>
  <c r="E26" i="21"/>
  <c r="N58" i="20"/>
  <c r="O21" i="15"/>
  <c r="D60" i="8"/>
  <c r="O20" i="20"/>
  <c r="T47" i="15"/>
  <c r="H32" i="14"/>
  <c r="D36" i="20"/>
  <c r="D62" i="10"/>
  <c r="T39" i="15"/>
  <c r="P26" i="20"/>
  <c r="Q49" i="15"/>
  <c r="M39" i="14"/>
  <c r="M36" i="29"/>
  <c r="O14" i="20"/>
  <c r="F43" i="15"/>
  <c r="F37" i="14"/>
  <c r="D55" i="28"/>
  <c r="E49" i="23"/>
  <c r="D54" i="26"/>
  <c r="J24" i="15"/>
  <c r="N14" i="20"/>
  <c r="I41" i="15"/>
  <c r="F59" i="21"/>
  <c r="D63" i="20"/>
  <c r="P9" i="15"/>
  <c r="D32" i="19"/>
  <c r="S32" i="15"/>
  <c r="E17" i="22"/>
  <c r="D31" i="16"/>
  <c r="F10"/>
  <c r="Q64" i="20"/>
  <c r="F38" i="27"/>
  <c r="G27" i="16"/>
  <c r="J47" i="29"/>
  <c r="J48" i="20"/>
  <c r="D60" i="25"/>
  <c r="J61" i="26"/>
  <c r="J28"/>
  <c r="D14" i="20"/>
  <c r="I45" i="29"/>
  <c r="J13" i="20"/>
  <c r="G43" i="29"/>
  <c r="E29" i="27"/>
  <c r="J29" i="29"/>
  <c r="E54" i="23"/>
  <c r="G42" i="14"/>
  <c r="F61" i="16"/>
  <c r="F58" i="23"/>
  <c r="E30"/>
  <c r="K33" i="14"/>
  <c r="E42" i="16"/>
  <c r="E63" i="22"/>
  <c r="F9" i="20"/>
  <c r="G61" i="16"/>
  <c r="D10" i="13"/>
  <c r="F23" i="16"/>
  <c r="F61" i="12"/>
  <c r="E53" i="16"/>
  <c r="D7" i="24"/>
  <c r="I9" i="15"/>
  <c r="N66"/>
  <c r="S64"/>
  <c r="D38" i="29"/>
  <c r="E59" i="27"/>
  <c r="F14"/>
  <c r="I55" i="26"/>
  <c r="G41" i="15"/>
  <c r="E41" i="21"/>
  <c r="J36" i="26"/>
  <c r="G45" i="21"/>
  <c r="I39" i="20"/>
  <c r="D26" i="21"/>
  <c r="D46" i="24"/>
  <c r="K51" i="15"/>
  <c r="H52" i="23"/>
  <c r="D45" i="26"/>
  <c r="D49" i="21"/>
  <c r="G62" i="14"/>
  <c r="D15" i="18"/>
  <c r="M12" i="29"/>
  <c r="E37" i="27"/>
  <c r="K61" i="14"/>
  <c r="D7" i="18"/>
  <c r="D7" i="29"/>
  <c r="F32" i="27"/>
  <c r="G60" i="14"/>
  <c r="G57" i="23"/>
  <c r="M26" i="15"/>
  <c r="D46" i="26"/>
  <c r="D18" i="21"/>
  <c r="G33" i="23"/>
  <c r="E66" i="15"/>
  <c r="G34" i="14"/>
  <c r="I26" i="21"/>
  <c r="F45" i="16"/>
  <c r="T19" i="15"/>
  <c r="D7" i="23"/>
  <c r="E35" i="20"/>
  <c r="G9" i="23"/>
  <c r="O57" i="15"/>
  <c r="K25" i="14"/>
  <c r="M65" i="20"/>
  <c r="E26" i="16"/>
  <c r="T15" i="15"/>
  <c r="D62" i="21"/>
  <c r="Q25" i="20"/>
  <c r="D23" i="18"/>
  <c r="I24" i="29"/>
  <c r="G45" i="16"/>
  <c r="Q13" i="15"/>
  <c r="E55" i="12"/>
  <c r="L55" i="20"/>
  <c r="F7" i="16"/>
  <c r="F11" i="15"/>
  <c r="F45" i="12"/>
  <c r="J50" i="20"/>
  <c r="I9" i="21"/>
  <c r="J7" i="30"/>
  <c r="H28" i="23"/>
  <c r="G22" i="22"/>
  <c r="I60" i="23"/>
  <c r="I22" i="21"/>
  <c r="I27" i="26"/>
  <c r="D62" i="24"/>
  <c r="K58" i="20"/>
  <c r="M65" i="29"/>
  <c r="F51" i="21"/>
  <c r="D48" i="20"/>
  <c r="G61" i="21"/>
  <c r="E25" i="25"/>
  <c r="M50" i="15"/>
  <c r="D62" i="18"/>
  <c r="G24" i="22"/>
  <c r="H25" i="15"/>
  <c r="E33" i="23"/>
  <c r="E45" i="16"/>
  <c r="E18" i="22"/>
  <c r="R24" i="15"/>
  <c r="K18" i="23"/>
  <c r="D42" i="16"/>
  <c r="I7" i="20"/>
  <c r="D22" i="18"/>
  <c r="K11" i="14"/>
  <c r="Q28" i="20"/>
  <c r="L60" i="29"/>
  <c r="H42" i="20"/>
  <c r="E18" i="15"/>
  <c r="E33" i="8"/>
  <c r="K16" i="20"/>
  <c r="R44" i="15"/>
  <c r="L25" i="14"/>
  <c r="I64" i="30"/>
  <c r="J34" i="29"/>
  <c r="I27" i="20"/>
  <c r="O13" i="15"/>
  <c r="D22" i="30"/>
  <c r="I10" i="20"/>
  <c r="R40" i="15"/>
  <c r="H16" i="14"/>
  <c r="K50" i="23"/>
  <c r="D31" i="27"/>
  <c r="P25" i="15"/>
  <c r="H15" i="20"/>
  <c r="Q41" i="15"/>
  <c r="E29" i="14"/>
  <c r="D24" i="26"/>
  <c r="D25" i="19"/>
  <c r="D36" i="15"/>
  <c r="J26" i="14"/>
  <c r="D23" i="24"/>
  <c r="H12" i="23"/>
  <c r="N64" i="20"/>
  <c r="F10" i="15"/>
  <c r="D40" i="19"/>
  <c r="I33" i="15"/>
  <c r="G49" i="23"/>
  <c r="L29" i="20"/>
  <c r="H42" i="14"/>
  <c r="D50" i="17"/>
  <c r="S24" i="15"/>
  <c r="G43" i="23"/>
  <c r="J16" i="26"/>
  <c r="D43" i="29"/>
  <c r="D37" i="23"/>
  <c r="F32" i="22"/>
  <c r="D26" i="27"/>
  <c r="F28" i="21"/>
  <c r="E42" i="23"/>
  <c r="I46" i="26"/>
  <c r="L27" i="20"/>
  <c r="F19" i="21"/>
  <c r="K8" i="20"/>
  <c r="D18"/>
  <c r="K47" i="23"/>
  <c r="J60" i="30"/>
  <c r="F16" i="16"/>
  <c r="E62" i="20"/>
  <c r="N14" i="15"/>
  <c r="J16" i="20"/>
  <c r="O53" i="15"/>
  <c r="I61" i="20"/>
  <c r="F14" i="15"/>
  <c r="Q7" i="20"/>
  <c r="Q52" i="15"/>
  <c r="J11" i="26"/>
  <c r="S67" i="15"/>
  <c r="D20" i="13"/>
  <c r="F29" i="21"/>
  <c r="I13" i="29"/>
  <c r="M17" i="20"/>
  <c r="E10" i="15"/>
  <c r="L23" i="29"/>
  <c r="D48" i="19"/>
  <c r="P37" i="15"/>
  <c r="L9" i="14"/>
  <c r="I39" i="29"/>
  <c r="E61" i="27"/>
  <c r="D65" i="19"/>
  <c r="K65" i="14"/>
  <c r="D30" i="26"/>
  <c r="D39" i="18"/>
  <c r="P33" i="15"/>
  <c r="L47" i="29"/>
  <c r="F13" i="23"/>
  <c r="D7" i="21"/>
  <c r="L11" i="15"/>
  <c r="D49" i="19"/>
  <c r="Q33" i="15"/>
  <c r="I18" i="14"/>
  <c r="G64" i="22"/>
  <c r="D45" i="17"/>
  <c r="T28" i="15"/>
  <c r="N15" i="14"/>
  <c r="D20" i="22"/>
  <c r="D22" i="24"/>
  <c r="N31" i="20"/>
  <c r="L43" i="14"/>
  <c r="E55" i="17"/>
  <c r="I25" i="15"/>
  <c r="G32" i="21"/>
  <c r="D57" i="19"/>
  <c r="H10" i="14"/>
  <c r="F58" i="16"/>
  <c r="E41" i="26"/>
  <c r="L37" i="23"/>
  <c r="I57" i="30"/>
  <c r="G25" i="20"/>
  <c r="D36" i="29"/>
  <c r="J57" i="30"/>
  <c r="G38" i="14"/>
  <c r="J27" i="26"/>
  <c r="H53" i="15"/>
  <c r="G36" i="14"/>
  <c r="D22" i="10"/>
  <c r="D13" i="30"/>
  <c r="O58" i="20"/>
  <c r="J53" i="29"/>
  <c r="J56" i="23"/>
  <c r="N51" i="20"/>
  <c r="F45" i="27"/>
  <c r="F54" i="15"/>
  <c r="I66" i="14"/>
  <c r="D13" i="17"/>
  <c r="D33" i="9"/>
  <c r="E48" i="20"/>
  <c r="D40" i="18"/>
  <c r="I53" i="21"/>
  <c r="H26" i="14"/>
  <c r="S20" i="15"/>
  <c r="D34" i="13"/>
  <c r="J67" i="20"/>
  <c r="G34" i="16"/>
  <c r="H26" i="21"/>
  <c r="D31" i="19"/>
  <c r="I58" i="30"/>
  <c r="E55" i="16"/>
  <c r="K16" i="15"/>
  <c r="E65" i="12"/>
  <c r="P59" i="20"/>
  <c r="D17" i="16"/>
  <c r="J13" i="15"/>
  <c r="F55" i="12"/>
  <c r="D54" i="20"/>
  <c r="Q64" i="15"/>
  <c r="H52" i="20"/>
  <c r="D63" i="18"/>
  <c r="D7" i="30"/>
  <c r="D52" i="16"/>
  <c r="E15" i="15"/>
  <c r="E61" i="12"/>
  <c r="F58" i="20"/>
  <c r="E12" i="16"/>
  <c r="E49" i="17"/>
  <c r="E28"/>
  <c r="D39" i="26"/>
  <c r="F34" i="16"/>
  <c r="O10" i="15"/>
  <c r="E43" i="12"/>
  <c r="E41" i="17"/>
  <c r="M47" i="14"/>
  <c r="E18" i="17"/>
  <c r="J48" i="14"/>
  <c r="J8" i="23"/>
  <c r="F36" i="16"/>
  <c r="G11" i="15"/>
  <c r="G59" i="7"/>
  <c r="H29" i="20"/>
  <c r="D53" i="15"/>
  <c r="G49" i="20"/>
  <c r="Q63" i="15"/>
  <c r="E58" i="14"/>
  <c r="D54" i="8"/>
  <c r="J60" i="5"/>
  <c r="J12" i="23"/>
  <c r="M31" i="14"/>
  <c r="E36" i="16"/>
  <c r="N39" i="14"/>
  <c r="G56" i="21"/>
  <c r="E17" i="16"/>
  <c r="G67" i="14"/>
  <c r="G41" i="7"/>
  <c r="D33" i="28"/>
  <c r="D41"/>
  <c r="I53" i="30"/>
  <c r="D51" i="21"/>
  <c r="J20" i="29"/>
  <c r="O53" i="20"/>
  <c r="P21" i="15"/>
  <c r="D28" i="13"/>
  <c r="F35" i="22"/>
  <c r="E37" i="16"/>
  <c r="J60" i="26"/>
  <c r="G58" i="14"/>
  <c r="H41" i="15"/>
  <c r="E22" i="25"/>
  <c r="K49" i="14"/>
  <c r="H37" i="15"/>
  <c r="G13"/>
  <c r="D58" i="17"/>
  <c r="J52" i="23"/>
  <c r="F53" i="14"/>
  <c r="G19" i="22"/>
  <c r="L27" i="14"/>
  <c r="I21" i="15"/>
  <c r="E60" i="17"/>
  <c r="F42" i="16"/>
  <c r="I38" i="14"/>
  <c r="F25" i="29"/>
  <c r="L13" i="20"/>
  <c r="I40"/>
  <c r="E9" i="8"/>
  <c r="P29" i="15"/>
  <c r="L19" i="20"/>
  <c r="K44" i="15"/>
  <c r="I32" i="14"/>
  <c r="D64" i="26"/>
  <c r="K7" i="20"/>
  <c r="H38" i="15"/>
  <c r="N29" i="14"/>
  <c r="D25" i="26"/>
  <c r="J44"/>
  <c r="L14" i="29"/>
  <c r="I64"/>
  <c r="T27" i="15"/>
  <c r="O17" i="20"/>
  <c r="E43" i="15"/>
  <c r="E31" i="14"/>
  <c r="D48" i="26"/>
  <c r="D50" i="19"/>
  <c r="L26" i="20"/>
  <c r="L31" i="23"/>
  <c r="J20" i="15"/>
  <c r="N11" i="20"/>
  <c r="O38" i="15"/>
  <c r="E25" i="14"/>
  <c r="H65" i="23"/>
  <c r="Q12" i="20"/>
  <c r="G24" i="21"/>
  <c r="P26" i="15"/>
  <c r="F31" i="12"/>
  <c r="G14" i="20"/>
  <c r="G39" i="15"/>
  <c r="D56" i="13"/>
  <c r="H34" i="21"/>
  <c r="G52" i="16"/>
  <c r="H61" i="23"/>
  <c r="D20" i="18"/>
  <c r="Q27" i="15"/>
  <c r="L44" i="14"/>
  <c r="F60" i="6"/>
  <c r="J24" i="5"/>
  <c r="E31" i="17"/>
  <c r="M54" i="20"/>
  <c r="J21" i="15"/>
  <c r="D65" i="11"/>
  <c r="F8" i="20"/>
  <c r="Q34" i="15"/>
  <c r="E21" i="13"/>
  <c r="E8" i="21"/>
  <c r="D35" i="16"/>
  <c r="F66" i="22"/>
  <c r="D38" i="17"/>
  <c r="I23" i="15"/>
  <c r="M26" i="14"/>
  <c r="J30" i="20"/>
  <c r="G32" i="22"/>
  <c r="H30" i="15"/>
  <c r="F47" i="12"/>
  <c r="K18" i="20"/>
  <c r="I42" i="15"/>
  <c r="K10" i="14"/>
  <c r="D15" i="21"/>
  <c r="I28" i="14"/>
  <c r="G26" i="16"/>
  <c r="J38" i="14"/>
  <c r="D44" i="21"/>
  <c r="D14" i="16"/>
  <c r="G65" i="14"/>
  <c r="G37" i="7"/>
  <c r="M21" i="20"/>
  <c r="F48" i="15"/>
  <c r="N40" i="20"/>
  <c r="K58" i="15"/>
  <c r="M50" i="14"/>
  <c r="F66" i="7"/>
  <c r="D55" i="5"/>
  <c r="P61" i="15"/>
  <c r="E7" i="13"/>
  <c r="T56" i="15"/>
  <c r="D7" i="27"/>
  <c r="L7" i="29"/>
  <c r="J37" i="15"/>
  <c r="D29" i="13"/>
  <c r="L30" i="20"/>
  <c r="E48" i="15"/>
  <c r="K22" i="14"/>
  <c r="L15" i="23"/>
  <c r="E50" i="17"/>
  <c r="F60" i="16"/>
  <c r="F57" i="21"/>
  <c r="E57" i="12"/>
  <c r="G31" i="20"/>
  <c r="G35" i="7"/>
  <c r="J58" i="15"/>
  <c r="D36" i="19"/>
  <c r="I49" i="14"/>
  <c r="D55" i="6"/>
  <c r="AJ67" i="4"/>
  <c r="E52" i="23"/>
  <c r="D17" i="25"/>
  <c r="D58" i="23"/>
  <c r="I16" i="30"/>
  <c r="D32" i="27"/>
  <c r="E41" i="28"/>
  <c r="L61" i="14"/>
  <c r="D38" i="10"/>
  <c r="E38" i="23"/>
  <c r="S51" i="15"/>
  <c r="D25" i="25"/>
  <c r="G18" i="14"/>
  <c r="F34" i="15"/>
  <c r="F25" i="23"/>
  <c r="K9" i="14"/>
  <c r="F30" i="15"/>
  <c r="G48" i="14"/>
  <c r="G13" i="16"/>
  <c r="G66" i="21"/>
  <c r="N47" i="14"/>
  <c r="J24" i="23"/>
  <c r="L11" i="14"/>
  <c r="I17" i="15"/>
  <c r="D63" i="16"/>
  <c r="F26"/>
  <c r="E33" i="14"/>
  <c r="G8" i="27"/>
  <c r="E8" i="20"/>
  <c r="G25" i="22"/>
  <c r="D14" i="26"/>
  <c r="N22" i="15"/>
  <c r="K13" i="20"/>
  <c r="K40" i="15"/>
  <c r="E27" i="14"/>
  <c r="E52" i="25"/>
  <c r="D65" i="18"/>
  <c r="P34" i="15"/>
  <c r="J24" i="14"/>
  <c r="H53" i="23"/>
  <c r="D17" i="21"/>
  <c r="H62" i="20"/>
  <c r="F38" i="23"/>
  <c r="R20" i="15"/>
  <c r="H12" i="20"/>
  <c r="E39" i="15"/>
  <c r="M25" i="14"/>
  <c r="D15" i="24"/>
  <c r="D49" i="18"/>
  <c r="H64" i="23"/>
  <c r="H17" i="21"/>
  <c r="H13" i="15"/>
  <c r="D67" i="19"/>
  <c r="O34" i="15"/>
  <c r="M19" i="14"/>
  <c r="F14" i="23"/>
  <c r="D42" i="17"/>
  <c r="K56" i="20"/>
  <c r="H22" i="15"/>
  <c r="F9" i="12"/>
  <c r="O8" i="20"/>
  <c r="G35" i="15"/>
  <c r="D24" i="13"/>
  <c r="G10" i="21"/>
  <c r="G36" i="16"/>
  <c r="F10" i="23"/>
  <c r="E43" i="17"/>
  <c r="Q23" i="15"/>
  <c r="L28" i="14"/>
  <c r="H49" i="6"/>
  <c r="J20" i="5"/>
  <c r="E15" i="16"/>
  <c r="P41" i="20"/>
  <c r="L16" i="15"/>
  <c r="D49" i="10"/>
  <c r="D10" i="19"/>
  <c r="Q30" i="15"/>
  <c r="D34" i="11"/>
  <c r="P61" i="20"/>
  <c r="D19" i="16"/>
  <c r="I67" i="21"/>
  <c r="E67" i="16"/>
  <c r="I19" i="15"/>
  <c r="M10" i="14"/>
  <c r="D8" i="20"/>
  <c r="F7" i="21"/>
  <c r="R25" i="15"/>
  <c r="F25" i="12"/>
  <c r="D13" i="20"/>
  <c r="I38" i="15"/>
  <c r="D48" i="13"/>
  <c r="O9" i="20"/>
  <c r="M13" i="14"/>
  <c r="J65" i="15"/>
  <c r="F31" i="14"/>
  <c r="O66" i="20"/>
  <c r="S65" i="15"/>
  <c r="G57" i="14"/>
  <c r="D26" i="30"/>
  <c r="F16" i="20"/>
  <c r="N44" i="15"/>
  <c r="H34" i="20"/>
  <c r="K54" i="15"/>
  <c r="D28" i="26"/>
  <c r="G56" i="7"/>
  <c r="D51" i="5"/>
  <c r="H33" i="15"/>
  <c r="E25" i="12"/>
  <c r="R49" i="15"/>
  <c r="E53" i="20"/>
  <c r="F46" i="23"/>
  <c r="T32" i="15"/>
  <c r="F57" i="12"/>
  <c r="F22" i="20"/>
  <c r="E44" i="15"/>
  <c r="K14" i="14"/>
  <c r="D15" i="22"/>
  <c r="R57" i="15"/>
  <c r="D22" i="16"/>
  <c r="O67" i="20"/>
  <c r="D27" i="23"/>
  <c r="P11" i="20"/>
  <c r="D63" i="27"/>
  <c r="L53" i="15"/>
  <c r="D54" i="17"/>
  <c r="D56" i="20"/>
  <c r="H41" i="6"/>
  <c r="BH66" i="4"/>
  <c r="D51" i="29"/>
  <c r="F48" i="22"/>
  <c r="D33" i="21"/>
  <c r="I23" i="26"/>
  <c r="G45" i="20"/>
  <c r="E22" i="23"/>
  <c r="L45" i="14"/>
  <c r="E39" i="21"/>
  <c r="G11"/>
  <c r="I44" i="15"/>
  <c r="L36" i="29"/>
  <c r="E49" i="13"/>
  <c r="N30" i="15"/>
  <c r="J10" i="29"/>
  <c r="D12" i="13"/>
  <c r="N26" i="15"/>
  <c r="F37" i="22"/>
  <c r="Q61" i="15"/>
  <c r="E40" i="21"/>
  <c r="F21" i="14"/>
  <c r="S47" i="15"/>
  <c r="F18" i="22"/>
  <c r="M65" i="14"/>
  <c r="L59" i="15"/>
  <c r="S60"/>
  <c r="M27" i="14"/>
  <c r="D8" i="26"/>
  <c r="D9" i="19"/>
  <c r="E46" i="28"/>
  <c r="G49" i="21"/>
  <c r="L15" i="15"/>
  <c r="M8" i="20"/>
  <c r="K36" i="15"/>
  <c r="M21" i="14"/>
  <c r="H33" i="23"/>
  <c r="E66" i="17"/>
  <c r="F31" i="15"/>
  <c r="F19" i="14"/>
  <c r="F58" i="22"/>
  <c r="E53" i="27"/>
  <c r="J43" i="26"/>
  <c r="F33" i="21"/>
  <c r="P13" i="15"/>
  <c r="J7" i="20"/>
  <c r="E35" i="15"/>
  <c r="I20" i="14"/>
  <c r="J20" i="23"/>
  <c r="E58" i="17"/>
  <c r="F54" i="29"/>
  <c r="P53" i="20"/>
  <c r="H66" i="14"/>
  <c r="D64" i="18"/>
  <c r="O30" i="15"/>
  <c r="I14" i="14"/>
  <c r="F13" i="22"/>
  <c r="G21" i="16"/>
  <c r="H43" i="20"/>
  <c r="J17" i="15"/>
  <c r="D57" i="10"/>
  <c r="D18" i="19"/>
  <c r="G31" i="15"/>
  <c r="D42" i="11"/>
  <c r="L62" i="20"/>
  <c r="G20" i="16"/>
  <c r="E15" i="22"/>
  <c r="E11" i="17"/>
  <c r="Q19" i="15"/>
  <c r="L12" i="14"/>
  <c r="D39" i="6"/>
  <c r="J16" i="5"/>
  <c r="G54" i="15"/>
  <c r="P29" i="20"/>
  <c r="D12" i="15"/>
  <c r="D25" i="9"/>
  <c r="D10" i="18"/>
  <c r="Q26" i="15"/>
  <c r="D34" i="10"/>
  <c r="J53" i="20"/>
  <c r="R66" i="15"/>
  <c r="F41" i="21"/>
  <c r="E51" i="16"/>
  <c r="I15" i="15"/>
  <c r="D30" i="13"/>
  <c r="D10" i="17"/>
  <c r="P51" i="20"/>
  <c r="T20" i="15"/>
  <c r="D57" i="11"/>
  <c r="L7" i="20"/>
  <c r="I34" i="15"/>
  <c r="D16" i="13"/>
  <c r="G8" i="16"/>
  <c r="D26" i="13"/>
  <c r="H58" i="15"/>
  <c r="N23" i="14"/>
  <c r="G58" i="20"/>
  <c r="S61" i="15"/>
  <c r="G49" i="14"/>
  <c r="D15" i="29"/>
  <c r="N10" i="20"/>
  <c r="D41" i="15"/>
  <c r="L28" i="20"/>
  <c r="K50" i="15"/>
  <c r="E50" i="20"/>
  <c r="I49" i="7"/>
  <c r="D47" i="5"/>
  <c r="L63" i="14"/>
  <c r="D40" i="10"/>
  <c r="P42" i="15"/>
  <c r="I18" i="20"/>
  <c r="D43" i="21"/>
  <c r="D28" i="15"/>
  <c r="F35" i="12"/>
  <c r="K15" i="20"/>
  <c r="E40" i="15"/>
  <c r="D64" i="13"/>
  <c r="E44" i="21"/>
  <c r="R33" i="15"/>
  <c r="M60"/>
  <c r="O52" i="20"/>
  <c r="M32"/>
  <c r="D26" i="18"/>
  <c r="J28" i="23"/>
  <c r="H47" i="15"/>
  <c r="G65" i="16"/>
  <c r="E32"/>
  <c r="D27" i="6"/>
  <c r="D29" i="21"/>
  <c r="F11" i="23"/>
  <c r="D67" i="28"/>
  <c r="F62" i="21"/>
  <c r="E57" i="23"/>
  <c r="M41" i="20"/>
  <c r="G35"/>
  <c r="D31"/>
  <c r="E13" i="16"/>
  <c r="E58" i="20"/>
  <c r="J42" i="29"/>
  <c r="N54" i="20"/>
  <c r="E38" i="15"/>
  <c r="D55" i="17"/>
  <c r="E28" i="21"/>
  <c r="O33" i="15"/>
  <c r="E20" i="17"/>
  <c r="J11" i="30"/>
  <c r="O59" i="20"/>
  <c r="M7" i="14"/>
  <c r="L32" i="15"/>
  <c r="M25" i="20"/>
  <c r="P45" i="15"/>
  <c r="I53"/>
  <c r="D20" i="8"/>
  <c r="G20" i="20"/>
  <c r="M59" i="14"/>
  <c r="D56" i="11"/>
  <c r="J35" i="20"/>
  <c r="L56" i="15"/>
  <c r="Q8"/>
  <c r="F58"/>
  <c r="Q53" i="20"/>
  <c r="K60" i="15"/>
  <c r="M53" i="14"/>
  <c r="D48" i="10"/>
  <c r="I28" i="20"/>
  <c r="L52" i="15"/>
  <c r="F51" i="14"/>
  <c r="D9" i="10"/>
  <c r="K23" i="20"/>
  <c r="E41" i="13"/>
  <c r="K63" i="14"/>
  <c r="J56" i="15"/>
  <c r="H50" i="20"/>
  <c r="E59" i="15"/>
  <c r="I52" i="14"/>
  <c r="D32" i="10"/>
  <c r="Q26" i="20"/>
  <c r="N51" i="15"/>
  <c r="G24" i="14"/>
  <c r="R48" i="15"/>
  <c r="K37" i="20"/>
  <c r="O54" i="15"/>
  <c r="I46" i="14"/>
  <c r="D24" i="9"/>
  <c r="F22" i="15"/>
  <c r="E9" i="12"/>
  <c r="F47" i="15"/>
  <c r="J12" i="14"/>
  <c r="P44" i="20"/>
  <c r="G55" i="15"/>
  <c r="K36" i="14"/>
  <c r="D26" i="26"/>
  <c r="D11" i="19"/>
  <c r="H35" i="15"/>
  <c r="H19" i="20"/>
  <c r="Q43" i="15"/>
  <c r="J67"/>
  <c r="L35" i="7"/>
  <c r="J40" i="5"/>
  <c r="L31" i="14"/>
  <c r="D16" i="9"/>
  <c r="L40" i="15"/>
  <c r="D53" i="13"/>
  <c r="P34" i="20"/>
  <c r="Q50" i="15"/>
  <c r="G27" i="14"/>
  <c r="L47" i="23"/>
  <c r="D67" i="17"/>
  <c r="M44" i="29"/>
  <c r="P13" i="20"/>
  <c r="I39" i="15"/>
  <c r="J35"/>
  <c r="L43"/>
  <c r="E41" i="12"/>
  <c r="D52" i="15"/>
  <c r="N17" i="14"/>
  <c r="G51" i="20"/>
  <c r="I58" i="15"/>
  <c r="K42" i="14"/>
  <c r="G24" i="27"/>
  <c r="G34" i="15"/>
  <c r="D16" i="20"/>
  <c r="J66" i="14"/>
  <c r="G14" i="29"/>
  <c r="E29" i="17"/>
  <c r="S21" i="15"/>
  <c r="D18" i="9"/>
  <c r="L45" i="20"/>
  <c r="J62" i="15"/>
  <c r="P67" i="20"/>
  <c r="D32" i="16"/>
  <c r="K10" i="15"/>
  <c r="E36" i="12"/>
  <c r="H13" i="6"/>
  <c r="D66" i="22"/>
  <c r="I56" i="14"/>
  <c r="E42" i="17"/>
  <c r="E44"/>
  <c r="I8" i="14"/>
  <c r="P62" i="15"/>
  <c r="J28" i="14"/>
  <c r="F64" i="20"/>
  <c r="E64" i="15"/>
  <c r="K54" i="14"/>
  <c r="J61" i="29"/>
  <c r="I58" i="14"/>
  <c r="M55" i="20"/>
  <c r="E37" i="8"/>
  <c r="N54" i="15"/>
  <c r="D49" i="9"/>
  <c r="G23" i="14"/>
  <c r="D11" i="17"/>
  <c r="G39" i="20"/>
  <c r="S18" i="15"/>
  <c r="D41" i="7"/>
  <c r="F22" i="5"/>
  <c r="D9" i="13"/>
  <c r="I7" i="30"/>
  <c r="F26" i="21"/>
  <c r="D46" i="20"/>
  <c r="I50" i="30"/>
  <c r="D47" i="18"/>
  <c r="J44" i="23"/>
  <c r="J10" i="20"/>
  <c r="J38"/>
  <c r="E27" i="22"/>
  <c r="E49" i="14"/>
  <c r="D60" i="15"/>
  <c r="L39" i="14"/>
  <c r="E43"/>
  <c r="D56" i="15"/>
  <c r="N67" i="20"/>
  <c r="D36" i="13"/>
  <c r="E63" i="15"/>
  <c r="H18" i="21"/>
  <c r="E57" i="8"/>
  <c r="O58" i="15"/>
  <c r="E64" i="20"/>
  <c r="L36" i="15"/>
  <c r="G59"/>
  <c r="E42" i="20"/>
  <c r="Q8"/>
  <c r="M41" i="7"/>
  <c r="E67" i="14"/>
  <c r="F49" i="12"/>
  <c r="G35" i="14"/>
  <c r="D67" i="16"/>
  <c r="D20" i="19"/>
  <c r="H67" i="14"/>
  <c r="I62" i="30"/>
  <c r="E50" i="13"/>
  <c r="I50" i="15"/>
  <c r="D52" i="29"/>
  <c r="D53" i="17"/>
  <c r="D47" i="23"/>
  <c r="S13" i="15"/>
  <c r="L33" i="20"/>
  <c r="P52"/>
  <c r="I61" i="14"/>
  <c r="D63" i="5"/>
  <c r="I24" i="14"/>
  <c r="H29" i="15"/>
  <c r="L48"/>
  <c r="F46" i="20"/>
  <c r="K38" i="14"/>
  <c r="D31" i="25"/>
  <c r="E36" i="28"/>
  <c r="F40" i="21"/>
  <c r="F17" i="16"/>
  <c r="E66" i="14"/>
  <c r="T11" i="5"/>
  <c r="M47" i="15"/>
  <c r="G34" i="21"/>
  <c r="D10" i="10"/>
  <c r="G12" i="16"/>
  <c r="Q19" i="20"/>
  <c r="I65" i="14"/>
  <c r="L17" i="7"/>
  <c r="L11" i="5"/>
  <c r="D45" i="11"/>
  <c r="E59" i="5"/>
  <c r="AS63" i="4"/>
  <c r="BY51"/>
  <c r="D63" i="10"/>
  <c r="F11" i="6"/>
  <c r="D52" i="26"/>
  <c r="L62" i="7"/>
  <c r="E35" i="14"/>
  <c r="M47" i="20"/>
  <c r="G67" i="7"/>
  <c r="R62" i="15"/>
  <c r="F10" i="20"/>
  <c r="I55" i="14"/>
  <c r="H65" i="6"/>
  <c r="CF67" i="4"/>
  <c r="F63" i="20"/>
  <c r="D51" i="19"/>
  <c r="D34" i="26"/>
  <c r="R50" i="15"/>
  <c r="E35" i="17"/>
  <c r="D33" i="20"/>
  <c r="F36" i="6"/>
  <c r="F53" i="27"/>
  <c r="G10" i="16"/>
  <c r="D38"/>
  <c r="E22" i="21"/>
  <c r="H39" i="15"/>
  <c r="E27" i="16"/>
  <c r="R18" i="15"/>
  <c r="T67" i="5"/>
  <c r="D13" i="18"/>
  <c r="D48" i="7"/>
  <c r="O30" i="5"/>
  <c r="BA59" i="4"/>
  <c r="I8" i="20"/>
  <c r="F41" i="7"/>
  <c r="D48" i="5"/>
  <c r="N17" i="15"/>
  <c r="E66" i="6"/>
  <c r="P38" i="15"/>
  <c r="O63"/>
  <c r="L57" i="20"/>
  <c r="D11" i="30"/>
  <c r="M65" i="15"/>
  <c r="F46" i="14"/>
  <c r="P61" i="5"/>
  <c r="P60" i="15"/>
  <c r="G29" i="14"/>
  <c r="H61" i="5"/>
  <c r="E47" i="6"/>
  <c r="BI62" i="4"/>
  <c r="P64" i="15"/>
  <c r="H56" i="6"/>
  <c r="K46" i="20"/>
  <c r="G47" i="6"/>
  <c r="G38" i="16"/>
  <c r="M30" i="7"/>
  <c r="L43" i="23"/>
  <c r="D14" i="18"/>
  <c r="E59" i="21"/>
  <c r="M14" i="15"/>
  <c r="F13" i="16"/>
  <c r="E50" i="22"/>
  <c r="Q57" i="15"/>
  <c r="O19" i="20"/>
  <c r="D60" i="28"/>
  <c r="I22" i="14"/>
  <c r="T52" i="15"/>
  <c r="L23" i="14"/>
  <c r="I16"/>
  <c r="T48" i="15"/>
  <c r="P60" i="20"/>
  <c r="F56"/>
  <c r="E55" i="15"/>
  <c r="D65" i="20"/>
  <c r="E38"/>
  <c r="O50" i="15"/>
  <c r="I36" i="26"/>
  <c r="L12" i="15"/>
  <c r="G51"/>
  <c r="N35" i="20"/>
  <c r="F54" i="16"/>
  <c r="D25" i="7"/>
  <c r="M45" i="14"/>
  <c r="J37" i="29"/>
  <c r="G19" i="14"/>
  <c r="D51" i="16"/>
  <c r="D12" i="18"/>
  <c r="M42" i="14"/>
  <c r="D32" i="26"/>
  <c r="F67" i="12"/>
  <c r="I46" i="15"/>
  <c r="Q16"/>
  <c r="G58" i="16"/>
  <c r="E39" i="22"/>
  <c r="S9" i="15"/>
  <c r="F27" i="20"/>
  <c r="E47"/>
  <c r="E56" i="14"/>
  <c r="D59" i="5"/>
  <c r="I10" i="14"/>
  <c r="H54"/>
  <c r="H42" i="15"/>
  <c r="E39" i="20"/>
  <c r="K30" i="14"/>
  <c r="L37" i="20"/>
  <c r="H41" i="23"/>
  <c r="I53" i="20"/>
  <c r="N64" i="15"/>
  <c r="M58" i="14"/>
  <c r="D7" i="5"/>
  <c r="I40" i="14"/>
  <c r="E49" i="20"/>
  <c r="D24" i="8"/>
  <c r="F64" i="15"/>
  <c r="O10" i="20"/>
  <c r="M56" i="14"/>
  <c r="D7" i="7"/>
  <c r="CN67" i="4"/>
  <c r="D45" i="9"/>
  <c r="G54" i="5"/>
  <c r="BQ62" i="4"/>
  <c r="M51"/>
  <c r="D62" i="8"/>
  <c r="J65" i="5"/>
  <c r="G52" i="20"/>
  <c r="M52" i="7"/>
  <c r="E15" i="12"/>
  <c r="F24" i="20"/>
  <c r="G29" i="7"/>
  <c r="L57" i="15"/>
  <c r="D52" i="18"/>
  <c r="E48" i="14"/>
  <c r="F52" i="6"/>
  <c r="T67" i="4"/>
  <c r="J15" i="20"/>
  <c r="E45" i="17"/>
  <c r="D47" i="22"/>
  <c r="D45" i="15"/>
  <c r="G57" i="16"/>
  <c r="D62" i="23"/>
  <c r="E67" i="25"/>
  <c r="Q40" i="15"/>
  <c r="H38" i="21"/>
  <c r="E50" i="15"/>
  <c r="D56" i="21"/>
  <c r="D30" i="24"/>
  <c r="H50" i="15"/>
  <c r="F26" i="20"/>
  <c r="D32" i="18"/>
  <c r="F41" i="20"/>
  <c r="O26"/>
  <c r="K52" i="15"/>
  <c r="O34" i="20"/>
  <c r="D45" i="13"/>
  <c r="D14" i="30"/>
  <c r="D64" i="20"/>
  <c r="E55" i="13"/>
  <c r="L44" i="15"/>
  <c r="E42"/>
  <c r="D12" i="22"/>
  <c r="G57" i="30"/>
  <c r="M59" i="29"/>
  <c r="G17" i="30"/>
  <c r="I61" i="21"/>
  <c r="D31" i="23"/>
  <c r="G40"/>
  <c r="K55" i="15"/>
  <c r="I13" i="21"/>
  <c r="I20" i="15"/>
  <c r="L21" i="14"/>
  <c r="S15" i="15"/>
  <c r="H20" i="14"/>
  <c r="K15" i="15"/>
  <c r="M34"/>
  <c r="E59" i="22"/>
  <c r="F32" i="16"/>
  <c r="F55" i="21"/>
  <c r="L23" i="15"/>
  <c r="I15" i="21"/>
  <c r="O65" i="15"/>
  <c r="E24" i="21"/>
  <c r="L19" i="15"/>
  <c r="F50" i="23"/>
  <c r="H14" i="14"/>
  <c r="Q17" i="15"/>
  <c r="J62" i="20"/>
  <c r="P14" i="15"/>
  <c r="L56" i="20"/>
  <c r="G64" i="16"/>
  <c r="D28"/>
  <c r="G25" i="15"/>
  <c r="E15" i="21"/>
  <c r="I9" i="23"/>
  <c r="D28" i="24"/>
  <c r="F41" i="23"/>
  <c r="F21"/>
  <c r="J50" i="29"/>
  <c r="H20" i="23"/>
  <c r="G9" i="27"/>
  <c r="D44" i="28"/>
  <c r="L49" i="23"/>
  <c r="I37" i="30"/>
  <c r="L30" i="23"/>
  <c r="H61" i="20"/>
  <c r="F30" i="22"/>
  <c r="E33" i="28"/>
  <c r="M58" i="15"/>
  <c r="J34" i="20"/>
  <c r="D47" i="25"/>
  <c r="J32" i="15"/>
  <c r="D14" i="28"/>
  <c r="D54" i="18"/>
  <c r="D63" i="24"/>
  <c r="T31" i="15"/>
  <c r="F30" i="27"/>
  <c r="D38" i="18"/>
  <c r="G37" i="21"/>
  <c r="J19" i="20"/>
  <c r="K19" i="14"/>
  <c r="M34" i="20"/>
  <c r="F27" i="21"/>
  <c r="J59" i="20"/>
  <c r="E22" i="15"/>
  <c r="E65" i="8"/>
  <c r="I21" i="20"/>
  <c r="J48" i="15"/>
  <c r="L33" i="14"/>
  <c r="P36" i="20"/>
  <c r="D60" i="29"/>
  <c r="F40" i="20"/>
  <c r="O17" i="15"/>
  <c r="D28" i="8"/>
  <c r="P15" i="20"/>
  <c r="J44" i="15"/>
  <c r="H24" i="14"/>
  <c r="D51" i="27"/>
  <c r="E41" i="8"/>
  <c r="R32" i="15"/>
  <c r="J21" i="20"/>
  <c r="Q45" i="15"/>
  <c r="I34" i="14"/>
  <c r="E34" i="27"/>
  <c r="H9" i="20"/>
  <c r="N39" i="15"/>
  <c r="N31" i="14"/>
  <c r="D49" i="26"/>
  <c r="H54"/>
  <c r="I23" i="23"/>
  <c r="D40" i="27"/>
  <c r="G12" i="23"/>
  <c r="D56" i="22"/>
  <c r="J24" i="29"/>
  <c r="D13" i="26"/>
  <c r="D57" i="25"/>
  <c r="G17" i="21"/>
  <c r="M46" i="29"/>
  <c r="P38" i="20"/>
  <c r="I56" i="23"/>
  <c r="I17" i="21"/>
  <c r="L26" i="23"/>
  <c r="D63"/>
  <c r="G51" i="29"/>
  <c r="G46" i="14"/>
  <c r="D7" i="17"/>
  <c r="E28" i="25"/>
  <c r="E62" i="23"/>
  <c r="K45" i="14"/>
  <c r="E66" i="16"/>
  <c r="D7" i="25"/>
  <c r="G61" i="23"/>
  <c r="G44" i="14"/>
  <c r="G37" i="23"/>
  <c r="M22" i="15"/>
  <c r="H57" i="23"/>
  <c r="M35" i="20"/>
  <c r="G13" i="23"/>
  <c r="E58" i="15"/>
  <c r="G26" i="14"/>
  <c r="I66" i="20"/>
  <c r="F29" i="16"/>
  <c r="J16" i="15"/>
  <c r="G65" i="21"/>
  <c r="J26" i="30"/>
  <c r="D34" i="22"/>
  <c r="O49" i="15"/>
  <c r="K17" i="14"/>
  <c r="P57" i="20"/>
  <c r="E10" i="16"/>
  <c r="J12" i="15"/>
  <c r="G33" i="21"/>
  <c r="D58" i="16"/>
  <c r="E12" i="17"/>
  <c r="D7" i="26"/>
  <c r="G29" i="16"/>
  <c r="Q9" i="15"/>
  <c r="E39" i="12"/>
  <c r="D49" i="20"/>
  <c r="L64" i="15"/>
  <c r="N7"/>
  <c r="F29" i="12"/>
  <c r="D44" i="20"/>
  <c r="Q28" i="15"/>
  <c r="D67"/>
  <c r="G18" i="21"/>
  <c r="I65" i="15"/>
  <c r="I60" i="14"/>
  <c r="G40"/>
  <c r="J52" i="15"/>
  <c r="Q43" i="20"/>
  <c r="S56" i="15"/>
  <c r="J28" i="30"/>
  <c r="J57" i="26"/>
  <c r="I31" i="21"/>
  <c r="D10"/>
  <c r="I34" i="29"/>
  <c r="I28" i="26"/>
  <c r="M64" i="20"/>
  <c r="F27" i="22"/>
  <c r="F15" i="20"/>
  <c r="E14" i="28"/>
  <c r="L25" i="29"/>
  <c r="F40" i="22"/>
  <c r="H31" i="23"/>
  <c r="I38" i="21"/>
  <c r="P40" i="20"/>
  <c r="D52" i="25"/>
  <c r="G22" i="14"/>
  <c r="F21" i="16"/>
  <c r="H49" i="21"/>
  <c r="G51" i="22"/>
  <c r="K21" i="14"/>
  <c r="E18" i="16"/>
  <c r="H46" i="21"/>
  <c r="D50" i="22"/>
  <c r="G20" i="14"/>
  <c r="E65" i="21"/>
  <c r="M10" i="15"/>
  <c r="D30" i="21"/>
  <c r="I18" i="29"/>
  <c r="G59" i="21"/>
  <c r="S43" i="15"/>
  <c r="G10" i="14"/>
  <c r="I52" i="20"/>
  <c r="F66" i="15"/>
  <c r="H9"/>
  <c r="G9" i="21"/>
  <c r="J59" i="26"/>
  <c r="G27" i="21"/>
  <c r="O37" i="15"/>
  <c r="D44" i="13"/>
  <c r="H45" i="20"/>
  <c r="F62" i="15"/>
  <c r="H64" i="14"/>
  <c r="J61" i="20"/>
  <c r="G29" i="15"/>
  <c r="D7" i="16"/>
  <c r="H27" i="21"/>
  <c r="Q65" i="15"/>
  <c r="E61" i="14"/>
  <c r="E7" i="12"/>
  <c r="Q36" i="20"/>
  <c r="J57" i="15"/>
  <c r="J58" i="14"/>
  <c r="D33" i="11"/>
  <c r="D32" i="20"/>
  <c r="K47" i="14"/>
  <c r="R52" i="15"/>
  <c r="L44" i="20"/>
  <c r="I57" i="15"/>
  <c r="M49" i="14"/>
  <c r="D30" i="10"/>
  <c r="F38" i="15"/>
  <c r="I25" i="20"/>
  <c r="S48" i="15"/>
  <c r="F15" i="27"/>
  <c r="D24" i="22"/>
  <c r="M67" i="20"/>
  <c r="H44" i="23"/>
  <c r="H24" i="26"/>
  <c r="K34" i="23"/>
  <c r="P53" i="15"/>
  <c r="K37" i="14"/>
  <c r="J12" i="26"/>
  <c r="D61" i="21"/>
  <c r="E29" i="30"/>
  <c r="G66" i="14"/>
  <c r="D59" i="15"/>
  <c r="L17" i="29"/>
  <c r="K57" i="14"/>
  <c r="D55" i="15"/>
  <c r="Q48"/>
  <c r="D48" i="18"/>
  <c r="D8" i="10"/>
  <c r="N63" i="14"/>
  <c r="D28" i="29"/>
  <c r="L59" i="14"/>
  <c r="I29" i="15"/>
  <c r="E17" i="20"/>
  <c r="D18" i="17"/>
  <c r="M43" i="14"/>
  <c r="E35" i="30"/>
  <c r="J18" i="20"/>
  <c r="R45" i="15"/>
  <c r="D54" i="9"/>
  <c r="R36" i="15"/>
  <c r="N24" i="20"/>
  <c r="K48" i="15"/>
  <c r="M37" i="14"/>
  <c r="J13" i="29"/>
  <c r="I12" i="20"/>
  <c r="R41" i="15"/>
  <c r="F35" i="14"/>
  <c r="G48" i="27"/>
  <c r="P62" i="20"/>
  <c r="L63" i="23"/>
  <c r="D22" i="9"/>
  <c r="D35" i="15"/>
  <c r="G23" i="20"/>
  <c r="E47" i="15"/>
  <c r="I36" i="14"/>
  <c r="E52" i="28"/>
  <c r="F11" i="20"/>
  <c r="I37" i="26"/>
  <c r="F41" i="29"/>
  <c r="L27" i="15"/>
  <c r="F17" i="20"/>
  <c r="O42" i="15"/>
  <c r="I30" i="14"/>
  <c r="D40" i="26"/>
  <c r="E41" i="20"/>
  <c r="L7" i="23"/>
  <c r="N31" i="15"/>
  <c r="F51" i="12"/>
  <c r="I20" i="20"/>
  <c r="G43" i="15"/>
  <c r="K12" i="14"/>
  <c r="H67" i="21"/>
  <c r="E8" i="17"/>
  <c r="D35" i="26"/>
  <c r="D28" i="19"/>
  <c r="Q31" i="15"/>
  <c r="F8"/>
  <c r="D9" i="7"/>
  <c r="J28" i="5"/>
  <c r="D11" i="20"/>
  <c r="I12" i="21"/>
  <c r="H26" i="15"/>
  <c r="F27" i="12"/>
  <c r="M13" i="20"/>
  <c r="Q38" i="15"/>
  <c r="E53" i="13"/>
  <c r="E40" i="23"/>
  <c r="F20"/>
  <c r="J58" i="29"/>
  <c r="D38" i="19"/>
  <c r="J18" i="29"/>
  <c r="K63" i="23"/>
  <c r="E33" i="13"/>
  <c r="D53" i="22"/>
  <c r="H21" i="15"/>
  <c r="E25" i="13"/>
  <c r="D14" i="9"/>
  <c r="D28" i="20"/>
  <c r="M46"/>
  <c r="E58" i="27"/>
  <c r="D17" i="20"/>
  <c r="L39"/>
  <c r="D23" i="26"/>
  <c r="N18" i="15"/>
  <c r="M55" i="14"/>
  <c r="F55" i="16"/>
  <c r="H21" i="23"/>
  <c r="N17" i="20"/>
  <c r="E23" i="17"/>
  <c r="O15" i="20"/>
  <c r="D7" i="28"/>
  <c r="S16" i="15"/>
  <c r="E67" i="12"/>
  <c r="O60" i="20"/>
  <c r="G18" i="16"/>
  <c r="L14" i="20"/>
  <c r="D47" i="17"/>
  <c r="G32" i="27"/>
  <c r="E39" i="16"/>
  <c r="K12" i="15"/>
  <c r="E49" i="12"/>
  <c r="K52" i="20"/>
  <c r="P66" i="15"/>
  <c r="R9"/>
  <c r="F39" i="12"/>
  <c r="H48" i="20"/>
  <c r="G37" i="15"/>
  <c r="D30" i="19"/>
  <c r="D31" i="17"/>
  <c r="D47" i="26"/>
  <c r="D36" i="16"/>
  <c r="E11" i="15"/>
  <c r="E45" i="12"/>
  <c r="F51" i="20"/>
  <c r="R65" i="15"/>
  <c r="Q56"/>
  <c r="D47" i="16"/>
  <c r="H13" i="23"/>
  <c r="F18" i="16"/>
  <c r="M67" i="14"/>
  <c r="E27" i="12"/>
  <c r="G56" i="27"/>
  <c r="M33" i="14"/>
  <c r="D41" i="16"/>
  <c r="F41" i="14"/>
  <c r="I59" i="21"/>
  <c r="F20" i="16"/>
  <c r="G7" i="15"/>
  <c r="G43" i="7"/>
  <c r="L23" i="20"/>
  <c r="L49" i="15"/>
  <c r="P42" i="20"/>
  <c r="Q59" i="15"/>
  <c r="M52" i="14"/>
  <c r="D15" i="8"/>
  <c r="J56" i="5"/>
  <c r="E20" i="20"/>
  <c r="M17" i="14"/>
  <c r="N67" i="15"/>
  <c r="F33" i="14"/>
  <c r="E16" i="21"/>
  <c r="Q66" i="15"/>
  <c r="G59" i="14"/>
  <c r="G25" i="7"/>
  <c r="I17" i="20"/>
  <c r="L45" i="15"/>
  <c r="J36" i="20"/>
  <c r="I55" i="15"/>
  <c r="G22" i="29"/>
  <c r="Q32" i="15"/>
  <c r="I44" i="14"/>
  <c r="F63" i="16"/>
  <c r="J46" i="14"/>
  <c r="G45" i="22"/>
  <c r="G31" i="16"/>
  <c r="I10" i="15"/>
  <c r="G55" i="7"/>
  <c r="D58" i="19"/>
  <c r="O65" i="20"/>
  <c r="T24" i="15"/>
  <c r="F21" i="12"/>
  <c r="J12" i="20"/>
  <c r="S37" i="15"/>
  <c r="E45" i="13"/>
  <c r="G25" i="21"/>
  <c r="E46" i="16"/>
  <c r="F42" i="23"/>
  <c r="D62" i="17"/>
  <c r="K26" i="15"/>
  <c r="H39" i="14"/>
  <c r="F56" i="6"/>
  <c r="D23" i="5"/>
  <c r="G62" i="15"/>
  <c r="G36" i="20"/>
  <c r="H14" i="15"/>
  <c r="M11"/>
  <c r="F57" i="14"/>
  <c r="G55" i="16"/>
  <c r="E29" i="8"/>
  <c r="F33" i="12"/>
  <c r="E64" i="17"/>
  <c r="O27" i="15"/>
  <c r="F63" i="21"/>
  <c r="D44" i="11"/>
  <c r="L65" i="23"/>
  <c r="E41" i="25"/>
  <c r="I16" i="23"/>
  <c r="D46" i="10"/>
  <c r="H60" i="14"/>
  <c r="H58" i="21"/>
  <c r="G40" i="20"/>
  <c r="E57" i="17"/>
  <c r="E7" i="21"/>
  <c r="I50" i="14"/>
  <c r="D47" i="21"/>
  <c r="D60" i="16"/>
  <c r="J64" i="23"/>
  <c r="E51" i="12"/>
  <c r="F67" i="15"/>
  <c r="G56" i="16"/>
  <c r="E23"/>
  <c r="E33" i="12"/>
  <c r="F63" i="15"/>
  <c r="F23" i="12"/>
  <c r="G21" i="15"/>
  <c r="G48" i="16"/>
  <c r="D20"/>
  <c r="E29" i="12"/>
  <c r="H62" i="15"/>
  <c r="D15" i="16"/>
  <c r="O66" i="15"/>
  <c r="E11" i="12"/>
  <c r="E19" i="14"/>
  <c r="N33"/>
  <c r="G67" i="15"/>
  <c r="G27" i="7"/>
  <c r="T45" i="15"/>
  <c r="Q55"/>
  <c r="J58" i="7"/>
  <c r="G40" i="16"/>
  <c r="L60" i="15"/>
  <c r="Q59" i="20"/>
  <c r="G51" i="14"/>
  <c r="Q11" i="20"/>
  <c r="D30"/>
  <c r="Q62"/>
  <c r="M29" i="14"/>
  <c r="F39"/>
  <c r="G15" i="16"/>
  <c r="G39" i="7"/>
  <c r="I50" i="20"/>
  <c r="D49" i="11"/>
  <c r="S33" i="15"/>
  <c r="P66" i="20"/>
  <c r="G53" i="22"/>
  <c r="K22" i="15"/>
  <c r="H45" i="6"/>
  <c r="G46" i="15"/>
  <c r="D23" i="28"/>
  <c r="D29" i="17"/>
  <c r="L27" i="23"/>
  <c r="E12" i="15"/>
  <c r="R64"/>
  <c r="K24" i="14"/>
  <c r="J20"/>
  <c r="H11" i="20"/>
  <c r="M37" i="15"/>
  <c r="F38" i="5"/>
  <c r="J21" i="30"/>
  <c r="E28" i="20"/>
  <c r="E21" i="22"/>
  <c r="H12" i="21"/>
  <c r="F35" i="29"/>
  <c r="D60" i="17"/>
  <c r="I62" i="20"/>
  <c r="D39" i="19"/>
  <c r="H46" i="14"/>
  <c r="R53" i="15"/>
  <c r="G32" i="16"/>
  <c r="G9" i="15"/>
  <c r="S8"/>
  <c r="L47" i="20"/>
  <c r="O41" i="15"/>
  <c r="I58" i="21"/>
  <c r="I64" i="14"/>
  <c r="K40" i="20"/>
  <c r="N61" i="14"/>
  <c r="K35" i="20"/>
  <c r="Q36" i="15"/>
  <c r="I42" i="21"/>
  <c r="E63" i="14"/>
  <c r="D39" i="20"/>
  <c r="G17" i="15"/>
  <c r="E63" i="20"/>
  <c r="E57" i="14"/>
  <c r="D55" i="16"/>
  <c r="J61" i="15"/>
  <c r="L61" i="20"/>
  <c r="K52" i="14"/>
  <c r="K12" i="20"/>
  <c r="N30"/>
  <c r="G26" i="21"/>
  <c r="J48" i="5"/>
  <c r="E47" i="12"/>
  <c r="J18" i="14"/>
  <c r="Q58" i="15"/>
  <c r="F37" i="27"/>
  <c r="J38" i="15"/>
  <c r="I47"/>
  <c r="M14" i="20"/>
  <c r="H66" i="15"/>
  <c r="E10" i="21"/>
  <c r="K58" i="14"/>
  <c r="G66" i="15"/>
  <c r="N15"/>
  <c r="D58" i="18"/>
  <c r="D18" i="11"/>
  <c r="E14" i="16"/>
  <c r="D64"/>
  <c r="I7" i="14"/>
  <c r="D15" i="5"/>
  <c r="F14" i="20"/>
  <c r="E37" i="14"/>
  <c r="F43"/>
  <c r="G23" i="16"/>
  <c r="G47" i="7"/>
  <c r="D33" i="26"/>
  <c r="G44" i="16"/>
  <c r="K64" i="14"/>
  <c r="H59" i="20"/>
  <c r="I65" i="7"/>
  <c r="I23" i="14"/>
  <c r="O57" i="20"/>
  <c r="D9" i="28"/>
  <c r="D28" i="17"/>
  <c r="I30" i="20"/>
  <c r="K67" i="14"/>
  <c r="J30" i="30"/>
  <c r="D54" i="24"/>
  <c r="H56" i="14"/>
  <c r="Q37" i="15"/>
  <c r="E58" i="13"/>
  <c r="L32" i="20"/>
  <c r="D31" i="15"/>
  <c r="E17" i="14"/>
  <c r="D37" i="17"/>
  <c r="P43" i="20"/>
  <c r="D24" i="18"/>
  <c r="E11" i="14"/>
  <c r="D65" i="16"/>
  <c r="J8" i="14"/>
  <c r="D24" i="21"/>
  <c r="Q38" i="20"/>
  <c r="D8" i="18"/>
  <c r="M9" i="14"/>
  <c r="E60" i="16"/>
  <c r="L22" i="20"/>
  <c r="D34" i="17"/>
  <c r="D50" i="13"/>
  <c r="M39" i="15"/>
  <c r="D8"/>
  <c r="D40" i="17"/>
  <c r="D42" i="9"/>
  <c r="P63" i="15"/>
  <c r="F38" i="16"/>
  <c r="E48" i="12"/>
  <c r="J8" i="5"/>
  <c r="N8" i="20"/>
  <c r="D65" i="26"/>
  <c r="Q18" i="15"/>
  <c r="H41" i="20"/>
  <c r="M62"/>
  <c r="I7" i="15"/>
  <c r="M51"/>
  <c r="N11"/>
  <c r="D64" i="17"/>
  <c r="D26" i="10"/>
  <c r="D16" i="11"/>
  <c r="N9" i="14"/>
  <c r="S53" i="15"/>
  <c r="E36" i="25"/>
  <c r="E43" i="30"/>
  <c r="K42" i="15"/>
  <c r="L32" i="7"/>
  <c r="K60" i="20"/>
  <c r="J33" i="15"/>
  <c r="E46" i="20"/>
  <c r="D17" i="11"/>
  <c r="E32" i="15"/>
  <c r="G64" i="20"/>
  <c r="O39" i="15"/>
  <c r="P54"/>
  <c r="E66" i="20"/>
  <c r="F14" i="16"/>
  <c r="H65" i="5"/>
  <c r="L67" i="29"/>
  <c r="M46" i="15"/>
  <c r="G35" i="22"/>
  <c r="F48" i="20"/>
  <c r="H17" i="15"/>
  <c r="H59" i="21"/>
  <c r="K64" i="15"/>
  <c r="J40" i="14"/>
  <c r="L35"/>
  <c r="F55" i="15"/>
  <c r="M35" i="14"/>
  <c r="E10" i="27"/>
  <c r="R38" i="15"/>
  <c r="J32" i="5"/>
  <c r="E49" i="16"/>
  <c r="D27" i="26"/>
  <c r="H22" i="14"/>
  <c r="F34" i="20"/>
  <c r="M61" i="14"/>
  <c r="D46" i="16"/>
  <c r="H55" i="15"/>
  <c r="D60" i="9"/>
  <c r="E20" i="16"/>
  <c r="J14" i="14"/>
  <c r="D42" i="26"/>
  <c r="G58" i="15"/>
  <c r="K20" i="20"/>
  <c r="J7" i="14"/>
  <c r="O47" i="15"/>
  <c r="D19" i="26"/>
  <c r="E67" i="13"/>
  <c r="D26" i="15"/>
  <c r="S16" i="5"/>
  <c r="F28" i="15"/>
  <c r="J37" i="5"/>
  <c r="G23" i="6"/>
  <c r="O35" i="15"/>
  <c r="J16" i="23"/>
  <c r="E40" i="12"/>
  <c r="D10" i="15"/>
  <c r="M12"/>
  <c r="Q66" i="20"/>
  <c r="D29" i="8"/>
  <c r="H35" i="20"/>
  <c r="K32" i="14"/>
  <c r="H44" i="20"/>
  <c r="L48" i="7"/>
  <c r="D41" i="13"/>
  <c r="AK65" i="4"/>
  <c r="E20" i="13"/>
  <c r="D16" i="5"/>
  <c r="I32" i="30"/>
  <c r="K8" i="14"/>
  <c r="P32" i="20"/>
  <c r="I36" i="7"/>
  <c r="F48" i="12"/>
  <c r="D29" i="10"/>
  <c r="CG54" i="4"/>
  <c r="F43" i="5"/>
  <c r="E32"/>
  <c r="F54" i="22"/>
  <c r="E45" i="21"/>
  <c r="E33"/>
  <c r="M33" i="29"/>
  <c r="F57" i="20"/>
  <c r="D31" i="21"/>
  <c r="K56" i="15"/>
  <c r="N13" i="14"/>
  <c r="L19"/>
  <c r="D48" i="15"/>
  <c r="E9" i="14"/>
  <c r="E12" i="25"/>
  <c r="I56" i="29"/>
  <c r="J12" i="5"/>
  <c r="E33" i="16"/>
  <c r="D55" i="23"/>
  <c r="E56" i="21"/>
  <c r="H26" i="20"/>
  <c r="I42" i="14"/>
  <c r="D30" i="16"/>
  <c r="P51" i="15"/>
  <c r="E43" i="8"/>
  <c r="D64" i="15"/>
  <c r="F7" i="14"/>
  <c r="D67" i="23"/>
  <c r="E51" i="14"/>
  <c r="I11" i="20"/>
  <c r="F36" i="12"/>
  <c r="M36" i="15"/>
  <c r="D23" i="23"/>
  <c r="E52" i="12"/>
  <c r="R11" i="15"/>
  <c r="E11" i="5"/>
  <c r="T13" i="15"/>
  <c r="J33" i="5"/>
  <c r="G7" i="6"/>
  <c r="M24" i="15"/>
  <c r="E54" i="21"/>
  <c r="D12" i="11"/>
  <c r="J51" i="14"/>
  <c r="K56"/>
  <c r="N56" i="20"/>
  <c r="L30" i="29"/>
  <c r="E55" i="22"/>
  <c r="N62" i="15"/>
  <c r="Q29"/>
  <c r="G8" i="14"/>
  <c r="J49" i="15"/>
  <c r="E63" i="13"/>
  <c r="Q29" i="20"/>
  <c r="E51" i="15"/>
  <c r="G12" i="20"/>
  <c r="O46" i="15"/>
  <c r="N50"/>
  <c r="J62" i="14"/>
  <c r="G47" i="15"/>
  <c r="M7" i="20"/>
  <c r="F22" i="16"/>
  <c r="D17" i="7"/>
  <c r="D64" i="11"/>
  <c r="F66" i="23"/>
  <c r="G11" i="14"/>
  <c r="H63" i="15"/>
  <c r="E35" i="16"/>
  <c r="E44" i="12"/>
  <c r="N39" i="20"/>
  <c r="D41" i="10"/>
  <c r="I30" i="15"/>
  <c r="J40"/>
  <c r="F51"/>
  <c r="O49" i="20"/>
  <c r="G41" i="14"/>
  <c r="D53" i="19"/>
  <c r="I22" i="20"/>
  <c r="F7"/>
  <c r="D43" i="5"/>
  <c r="D31" i="29"/>
  <c r="D16" i="18"/>
  <c r="F23" i="15"/>
  <c r="M10" i="20"/>
  <c r="D32" i="13"/>
  <c r="F15" i="15"/>
  <c r="M40" i="20"/>
  <c r="E57" i="16"/>
  <c r="L41" i="15"/>
  <c r="L29"/>
  <c r="L17" i="20"/>
  <c r="E31" i="12"/>
  <c r="E29" i="20"/>
  <c r="G33" i="7"/>
  <c r="T57" i="15"/>
  <c r="D12" i="19"/>
  <c r="M48" i="14"/>
  <c r="H53" i="6"/>
  <c r="AB67" i="4"/>
  <c r="E40" i="8"/>
  <c r="S48" i="5"/>
  <c r="E62" i="4"/>
  <c r="AK50"/>
  <c r="D23" i="8"/>
  <c r="J61" i="5"/>
  <c r="D9" i="20"/>
  <c r="N45" i="7"/>
  <c r="H33" i="21"/>
  <c r="I9" i="20"/>
  <c r="D50" i="26"/>
  <c r="H51" i="15"/>
  <c r="D46" i="17"/>
  <c r="M38" i="20"/>
  <c r="H37" i="6"/>
  <c r="D12" i="30"/>
  <c r="D25" i="16"/>
  <c r="E41"/>
  <c r="I28" i="21"/>
  <c r="P39" i="15"/>
  <c r="F30" i="16"/>
  <c r="F24" i="15"/>
  <c r="F8" i="6"/>
  <c r="D13" i="19"/>
  <c r="P22" i="15"/>
  <c r="K53"/>
  <c r="Q44" i="20"/>
  <c r="E26" i="27"/>
  <c r="O60" i="15"/>
  <c r="I21" i="14"/>
  <c r="H57" i="5"/>
  <c r="R35" i="15"/>
  <c r="F31" i="7"/>
  <c r="M19" i="5"/>
  <c r="M58" i="4"/>
  <c r="R39" i="15"/>
  <c r="J24" i="7"/>
  <c r="D40" i="5"/>
  <c r="J41" i="14"/>
  <c r="E34" i="6"/>
  <c r="F65" i="14"/>
  <c r="K41" i="15"/>
  <c r="O32" i="20"/>
  <c r="L67" i="23"/>
  <c r="E53" i="15"/>
  <c r="E19" i="13"/>
  <c r="L51" i="5"/>
  <c r="T18" i="15"/>
  <c r="D19" i="17"/>
  <c r="F18" i="5"/>
  <c r="E67"/>
  <c r="BQ60" i="4"/>
  <c r="F12" i="15"/>
  <c r="F27" i="6"/>
  <c r="J47" i="15"/>
  <c r="O67" i="5"/>
  <c r="D25" i="15"/>
  <c r="D16" i="7"/>
  <c r="H31" i="5"/>
  <c r="G41" i="21"/>
  <c r="I51" i="7"/>
  <c r="S38" i="15"/>
  <c r="E15" i="8"/>
  <c r="I17" i="5"/>
  <c r="BY53" i="4"/>
  <c r="E21" i="23"/>
  <c r="D9" i="29"/>
  <c r="I32" i="15"/>
  <c r="E23" i="22"/>
  <c r="E34" i="15"/>
  <c r="L63" i="29"/>
  <c r="G50" i="20"/>
  <c r="J25" i="15"/>
  <c r="P9" i="20"/>
  <c r="S52" i="15"/>
  <c r="D29" i="20"/>
  <c r="G15"/>
  <c r="K32" i="15"/>
  <c r="N22" i="20"/>
  <c r="D13" i="13"/>
  <c r="I14" i="21"/>
  <c r="F38" i="20"/>
  <c r="E23" i="13"/>
  <c r="E13" i="27"/>
  <c r="H28" i="20"/>
  <c r="E59" i="12"/>
  <c r="F31" i="20"/>
  <c r="H36"/>
  <c r="E21" i="8"/>
  <c r="F44" i="21"/>
  <c r="T38" i="15"/>
  <c r="S55"/>
  <c r="F7"/>
  <c r="Q46"/>
  <c r="Q34" i="20"/>
  <c r="F54"/>
  <c r="M62" i="14"/>
  <c r="M35" i="15"/>
  <c r="N67" i="14"/>
  <c r="D32" i="17"/>
  <c r="D26" i="9"/>
  <c r="D16" i="30"/>
  <c r="E37"/>
  <c r="D29" i="24"/>
  <c r="H48" i="26"/>
  <c r="E18" i="21"/>
  <c r="I42" i="20"/>
  <c r="F40" i="29"/>
  <c r="L17" i="14"/>
  <c r="R8" i="15"/>
  <c r="E23" i="12"/>
  <c r="D31" i="22"/>
  <c r="H45" i="15"/>
  <c r="D56" i="10"/>
  <c r="E49" i="21"/>
  <c r="D24" i="19"/>
  <c r="D48" i="9"/>
  <c r="T16" i="15"/>
  <c r="G29" i="23"/>
  <c r="H49" i="15"/>
  <c r="E19"/>
  <c r="E26" i="17"/>
  <c r="P41" i="15"/>
  <c r="O14"/>
  <c r="M55"/>
  <c r="D61" i="13"/>
  <c r="G15" i="15"/>
  <c r="H67"/>
  <c r="Q39"/>
  <c r="J64" i="5"/>
  <c r="D19" i="20"/>
  <c r="O27"/>
  <c r="G57" i="7"/>
  <c r="D49" i="15"/>
  <c r="I59"/>
  <c r="J63" i="23"/>
  <c r="D61" i="17"/>
  <c r="L59" i="23"/>
  <c r="I14" i="15"/>
  <c r="K27" i="20"/>
  <c r="R29" i="15"/>
  <c r="H17" i="20"/>
  <c r="G9" i="14"/>
  <c r="E62" i="16"/>
  <c r="D60" i="18"/>
  <c r="H59" i="14"/>
  <c r="D27" i="5"/>
  <c r="G48" i="20"/>
  <c r="M27" i="15"/>
  <c r="J64" i="14"/>
  <c r="D16" i="17"/>
  <c r="E61" i="8"/>
  <c r="D37" i="13"/>
  <c r="D35" i="19"/>
  <c r="K37" i="15"/>
  <c r="H29" i="23"/>
  <c r="E56" i="12"/>
  <c r="N13" i="15"/>
  <c r="D57" i="16"/>
  <c r="D54"/>
  <c r="D48" i="21"/>
  <c r="N40" i="15"/>
  <c r="D40" i="16"/>
  <c r="P27" i="15"/>
  <c r="D11" i="6"/>
  <c r="M12" i="20"/>
  <c r="G50" i="7"/>
  <c r="S32" i="5"/>
  <c r="BY59" i="4"/>
  <c r="D23" i="20"/>
  <c r="J43" i="7"/>
  <c r="J49" i="5"/>
  <c r="T22" i="15"/>
  <c r="G9" i="7"/>
  <c r="N47" i="15"/>
  <c r="O67"/>
  <c r="K63" i="20"/>
  <c r="J34" i="15"/>
  <c r="G9" i="16"/>
  <c r="L56" i="14"/>
  <c r="T63" i="5"/>
  <c r="E8" i="16"/>
  <c r="L8" i="15"/>
  <c r="M44"/>
  <c r="I36" i="20"/>
  <c r="D39" i="25"/>
  <c r="S54" i="15"/>
  <c r="E51" i="13"/>
  <c r="R52" i="5"/>
  <c r="L22" i="15"/>
  <c r="F29" i="14"/>
  <c r="K21" i="15"/>
  <c r="L15" i="20"/>
  <c r="E48" i="21"/>
  <c r="E41" i="15"/>
  <c r="D12" i="10"/>
  <c r="H41" i="5"/>
  <c r="L46" i="14"/>
  <c r="M7" i="7"/>
  <c r="BA67" i="4"/>
  <c r="CG55"/>
  <c r="H43" i="14"/>
  <c r="J8" i="7"/>
  <c r="D28" i="5"/>
  <c r="D11" i="13"/>
  <c r="M60" i="5"/>
  <c r="N7" i="14"/>
  <c r="K9" i="15"/>
  <c r="D62" i="19"/>
  <c r="G65" i="20"/>
  <c r="M33" i="15"/>
  <c r="E18" i="8"/>
  <c r="L35" i="5"/>
  <c r="M28" i="14"/>
  <c r="E32" i="21"/>
  <c r="N42" i="14"/>
  <c r="G46" i="5"/>
  <c r="BY57" i="4"/>
  <c r="E36" i="13"/>
  <c r="F59" i="5"/>
  <c r="L34" i="14"/>
  <c r="E48" i="5"/>
  <c r="I29" i="14"/>
  <c r="H47" i="6"/>
  <c r="H19" i="5"/>
  <c r="H48" i="15"/>
  <c r="D15" i="26"/>
  <c r="I37" i="14"/>
  <c r="M35" i="7"/>
  <c r="AS66" i="4"/>
  <c r="CG50"/>
  <c r="D29" i="7"/>
  <c r="R21" i="5"/>
  <c r="F51" i="7"/>
  <c r="I10" i="5"/>
  <c r="J63" i="7"/>
  <c r="R54" i="5"/>
  <c r="G13" i="22"/>
  <c r="D21" i="7"/>
  <c r="D14" i="19"/>
  <c r="L57" i="14"/>
  <c r="F13" i="12"/>
  <c r="L39" i="23"/>
  <c r="D48" i="11"/>
  <c r="Q20" i="15"/>
  <c r="E28" i="16"/>
  <c r="D39" i="23"/>
  <c r="E66" i="22"/>
  <c r="J36" i="5"/>
  <c r="D16" i="8"/>
  <c r="R63" i="15"/>
  <c r="N42" i="20"/>
  <c r="H34" i="15"/>
  <c r="G17" i="14"/>
  <c r="E7" i="20"/>
  <c r="D31" i="5"/>
  <c r="M43" i="15"/>
  <c r="D48" i="17"/>
  <c r="J22" i="14"/>
  <c r="M48" i="15"/>
  <c r="N8" i="14"/>
  <c r="L25" i="20"/>
  <c r="F22" i="23"/>
  <c r="F62" i="16"/>
  <c r="H25" i="6"/>
  <c r="F60" i="7"/>
  <c r="BA60" i="4"/>
  <c r="I53" i="7"/>
  <c r="H40" i="15"/>
  <c r="G42" i="16"/>
  <c r="G40" i="21"/>
  <c r="G33" i="16"/>
  <c r="H9" i="6"/>
  <c r="L24" i="15"/>
  <c r="I46" i="20"/>
  <c r="E61" i="15"/>
  <c r="D51" i="6"/>
  <c r="L47" i="14"/>
  <c r="O43" i="15"/>
  <c r="L61"/>
  <c r="S34"/>
  <c r="F20" i="6"/>
  <c r="F52" i="12"/>
  <c r="O14" i="5"/>
  <c r="BY50" i="4"/>
  <c r="H60" i="6"/>
  <c r="R31" i="15"/>
  <c r="G53" i="16"/>
  <c r="O31" i="15"/>
  <c r="R54"/>
  <c r="G28"/>
  <c r="L67" i="5"/>
  <c r="F16" i="12"/>
  <c r="BX66" i="4"/>
  <c r="BA66"/>
  <c r="D37" i="12"/>
  <c r="L39" i="29"/>
  <c r="G27" i="5"/>
  <c r="D8" i="7"/>
  <c r="H7" i="5"/>
  <c r="D53" i="10"/>
  <c r="E13" i="15"/>
  <c r="G64" i="6"/>
  <c r="BQ57" i="4"/>
  <c r="J62" i="7"/>
  <c r="P26" i="5"/>
  <c r="N29" i="7"/>
  <c r="D13" i="16"/>
  <c r="L14" i="7"/>
  <c r="R18" i="5"/>
  <c r="E33" i="15"/>
  <c r="I59" i="7"/>
  <c r="S8" i="5"/>
  <c r="BQ52" i="4"/>
  <c r="L52" i="7"/>
  <c r="F31" i="5"/>
  <c r="J18" i="23"/>
  <c r="D42" i="22"/>
  <c r="D39" i="16"/>
  <c r="T23" i="15"/>
  <c r="J8"/>
  <c r="D9" i="11"/>
  <c r="M57" i="14"/>
  <c r="F50" i="16"/>
  <c r="J28" i="20"/>
  <c r="Q35" i="15"/>
  <c r="E10" i="13"/>
  <c r="L48" i="20"/>
  <c r="F59" i="15"/>
  <c r="D10" i="26"/>
  <c r="E61" i="17"/>
  <c r="T65" i="15"/>
  <c r="D14" i="13"/>
  <c r="D17" i="19"/>
  <c r="N35" i="14"/>
  <c r="G31" i="7"/>
  <c r="L36" i="20"/>
  <c r="Q49"/>
  <c r="N56" i="14"/>
  <c r="E9" i="16"/>
  <c r="P35" i="15"/>
  <c r="L64" i="14"/>
  <c r="D21" i="16"/>
  <c r="E27" i="5"/>
  <c r="D61" i="16"/>
  <c r="J45" i="5"/>
  <c r="G55" i="6"/>
  <c r="M56" i="15"/>
  <c r="E60" i="28"/>
  <c r="F30" i="14"/>
  <c r="T42" i="15"/>
  <c r="K33"/>
  <c r="D60" i="22"/>
  <c r="N24" i="14"/>
  <c r="BX67" i="4"/>
  <c r="F53" i="12"/>
  <c r="H58" i="20"/>
  <c r="G16"/>
  <c r="E28" i="12"/>
  <c r="D36" i="26"/>
  <c r="G36" i="6"/>
  <c r="BY58" i="4"/>
  <c r="D15" i="10"/>
  <c r="D32" i="5"/>
  <c r="L33" i="7"/>
  <c r="D65" i="10"/>
  <c r="G44" i="20"/>
  <c r="D63" i="19"/>
  <c r="D44" i="9"/>
  <c r="J39" i="20"/>
  <c r="E67" i="17"/>
  <c r="G24" i="6"/>
  <c r="E52" i="4"/>
  <c r="T64" i="5"/>
  <c r="L30" i="7"/>
  <c r="D22" i="13"/>
  <c r="H43" i="5"/>
  <c r="E40" i="16"/>
  <c r="G7" i="14"/>
  <c r="H9"/>
  <c r="AK67" i="4"/>
  <c r="F61" i="15"/>
  <c r="H12" i="6"/>
  <c r="I11" i="14"/>
  <c r="O31" i="5"/>
  <c r="D20" i="9"/>
  <c r="R50" i="5"/>
  <c r="O42" i="20"/>
  <c r="F29" i="22"/>
  <c r="O58" i="5"/>
  <c r="AS59" i="4"/>
  <c r="E36" i="14"/>
  <c r="D10" i="6"/>
  <c r="R15" i="15"/>
  <c r="G59" i="5"/>
  <c r="H7" i="15"/>
  <c r="M25"/>
  <c r="J65" i="7"/>
  <c r="I13" i="5"/>
  <c r="AK53" i="4"/>
  <c r="M58" i="7"/>
  <c r="P34" i="5"/>
  <c r="D66" i="8"/>
  <c r="O23" i="5"/>
  <c r="D36" i="10"/>
  <c r="D65" i="5"/>
  <c r="CR66" i="4"/>
  <c r="E26" i="14"/>
  <c r="E29" i="6"/>
  <c r="L66" i="15"/>
  <c r="M34" i="7"/>
  <c r="H44" i="5"/>
  <c r="O20" i="15"/>
  <c r="D64" i="7"/>
  <c r="S12" i="5"/>
  <c r="U53" i="4"/>
  <c r="F57" i="7"/>
  <c r="H34" i="5"/>
  <c r="D59" i="8"/>
  <c r="G23" i="5"/>
  <c r="D20" i="10"/>
  <c r="F64" i="5"/>
  <c r="CJ66" i="4"/>
  <c r="F24" i="14"/>
  <c r="G26" i="6"/>
  <c r="T62" i="15"/>
  <c r="D34" i="7"/>
  <c r="R43" i="5"/>
  <c r="E15" i="6"/>
  <c r="J27" i="7"/>
  <c r="I38" i="5"/>
  <c r="L61"/>
  <c r="F9" i="15"/>
  <c r="S46" i="5"/>
  <c r="D7" i="9"/>
  <c r="F45" i="5"/>
  <c r="F44" i="14"/>
  <c r="E44" i="6"/>
  <c r="Q57" i="4"/>
  <c r="CH44"/>
  <c r="V34"/>
  <c r="AT67"/>
  <c r="AT53"/>
  <c r="AE41"/>
  <c r="R60" i="15"/>
  <c r="I56" i="26"/>
  <c r="D54" i="10"/>
  <c r="G66" i="16"/>
  <c r="D39" i="22"/>
  <c r="L63" i="15"/>
  <c r="G56" i="14"/>
  <c r="M7" i="15"/>
  <c r="E40" i="17"/>
  <c r="I35" i="20"/>
  <c r="F53" i="22"/>
  <c r="E50" i="8"/>
  <c r="I62" i="15"/>
  <c r="N59" i="14"/>
  <c r="D40" i="8"/>
  <c r="D16" i="16"/>
  <c r="K23" i="14"/>
  <c r="E63" i="12"/>
  <c r="E60" i="15"/>
  <c r="N32" i="20"/>
  <c r="D40" i="13"/>
  <c r="N31" i="7"/>
  <c r="J29" i="15"/>
  <c r="P49" i="20"/>
  <c r="S62" i="15"/>
  <c r="L59" i="5"/>
  <c r="J33" i="7"/>
  <c r="AK58" i="4"/>
  <c r="M26" i="7"/>
  <c r="N46" i="14"/>
  <c r="J9" i="15"/>
  <c r="D37" i="20"/>
  <c r="G56" i="15"/>
  <c r="H53" i="5"/>
  <c r="J30" i="14"/>
  <c r="O16" i="20"/>
  <c r="M41" i="15"/>
  <c r="L63" i="5"/>
  <c r="E21" i="14"/>
  <c r="O11" i="15"/>
  <c r="F44"/>
  <c r="G16"/>
  <c r="T51" i="5"/>
  <c r="D65" i="8"/>
  <c r="BY66" i="4"/>
  <c r="J51" i="20"/>
  <c r="H28" i="6"/>
  <c r="J25" i="14"/>
  <c r="I48" i="29"/>
  <c r="G53" i="14"/>
  <c r="T37" i="15"/>
  <c r="O8"/>
  <c r="P45" i="5"/>
  <c r="D15" i="17"/>
  <c r="N10" i="14"/>
  <c r="BI63" i="4"/>
  <c r="N64" i="7"/>
  <c r="F21" i="15"/>
  <c r="G11" i="5"/>
  <c r="D37" i="6"/>
  <c r="H66" i="4"/>
  <c r="D10" i="8"/>
  <c r="D12" i="9"/>
  <c r="O66" i="5"/>
  <c r="BQ55" i="4"/>
  <c r="D42" i="7"/>
  <c r="P10" i="5"/>
  <c r="E46" i="6"/>
  <c r="H23" i="15"/>
  <c r="F46" i="6"/>
  <c r="R10" i="5"/>
  <c r="D49" i="17"/>
  <c r="D35" i="7"/>
  <c r="AC66" i="4"/>
  <c r="BQ50"/>
  <c r="G28" i="7"/>
  <c r="T20" i="5"/>
  <c r="L49" i="7"/>
  <c r="S9" i="5"/>
  <c r="D65" i="15"/>
  <c r="L7" i="5"/>
  <c r="E63"/>
  <c r="M60" i="4"/>
  <c r="L54" i="14"/>
  <c r="F19" i="6"/>
  <c r="H28" i="15"/>
  <c r="O63" i="5"/>
  <c r="F16" i="15"/>
  <c r="L10" i="7"/>
  <c r="D29" i="5"/>
  <c r="G42" i="20"/>
  <c r="M43" i="7"/>
  <c r="S26" i="5"/>
  <c r="D7" i="12"/>
  <c r="H18" i="6"/>
  <c r="N60" i="15"/>
  <c r="AZ67" i="4"/>
  <c r="G62" i="5"/>
  <c r="E60" i="4"/>
  <c r="M46" i="14"/>
  <c r="H16" i="6"/>
  <c r="L26" i="15"/>
  <c r="I62" i="5"/>
  <c r="J14" i="15"/>
  <c r="D10" i="7"/>
  <c r="F28" i="5"/>
  <c r="K36" i="20"/>
  <c r="D43" i="7"/>
  <c r="M25" i="5"/>
  <c r="D55" i="11"/>
  <c r="F17" i="6"/>
  <c r="H57"/>
  <c r="AS53" i="4"/>
  <c r="J49" i="14"/>
  <c r="F61" i="7"/>
  <c r="AF65" i="4"/>
  <c r="H21" i="21"/>
  <c r="I59" i="26"/>
  <c r="N46" i="20"/>
  <c r="S40" i="15"/>
  <c r="E47" i="17"/>
  <c r="H66" i="21"/>
  <c r="D32" i="11"/>
  <c r="M51" i="14"/>
  <c r="F52" i="16"/>
  <c r="J22" i="15"/>
  <c r="F19" i="20"/>
  <c r="H8"/>
  <c r="J60" i="14"/>
  <c r="G50" i="15"/>
  <c r="S49"/>
  <c r="F33" i="29"/>
  <c r="L21" i="7"/>
  <c r="L28" i="15"/>
  <c r="D57" i="9"/>
  <c r="M56" i="20"/>
  <c r="D32" i="15"/>
  <c r="G64"/>
  <c r="D61" i="9"/>
  <c r="O15" i="15"/>
  <c r="I19" i="21"/>
  <c r="D47" i="8"/>
  <c r="J37" i="14"/>
  <c r="M67" i="4"/>
  <c r="L32" i="14"/>
  <c r="J25" i="5"/>
  <c r="S57"/>
  <c r="G61" i="14"/>
  <c r="M57" i="20"/>
  <c r="N63" i="7"/>
  <c r="T7" i="15"/>
  <c r="G15" i="14"/>
  <c r="O35" i="20"/>
  <c r="D60" i="10"/>
  <c r="O50" i="20"/>
  <c r="E65"/>
  <c r="D25"/>
  <c r="E27" i="17"/>
  <c r="M57" i="7"/>
  <c r="H64" i="15"/>
  <c r="I57" i="5"/>
  <c r="BI56" i="4"/>
  <c r="D58" i="7"/>
  <c r="D20" i="5"/>
  <c r="E50" i="6"/>
  <c r="O39" i="20"/>
  <c r="I14"/>
  <c r="G49" i="16"/>
  <c r="N47" i="7"/>
  <c r="F33" i="15"/>
  <c r="D23" i="22"/>
  <c r="I53" i="5"/>
  <c r="H57" i="21"/>
  <c r="T48" i="5"/>
  <c r="G27" i="6"/>
  <c r="E34" i="8"/>
  <c r="H35" i="5"/>
  <c r="P12" i="15"/>
  <c r="T53"/>
  <c r="D13" i="10"/>
  <c r="AS64" i="4"/>
  <c r="J39" i="14"/>
  <c r="R53" i="5"/>
  <c r="D22" i="12"/>
  <c r="M20" i="5"/>
  <c r="L56" i="7"/>
  <c r="R42" i="5"/>
  <c r="N48" i="15"/>
  <c r="E34" i="14"/>
  <c r="S44" i="5"/>
  <c r="BA57" i="4"/>
  <c r="D15" i="13"/>
  <c r="H58" i="5"/>
  <c r="H29" i="14"/>
  <c r="G47" i="5"/>
  <c r="E24" i="14"/>
  <c r="D33" i="15"/>
  <c r="F44" i="7"/>
  <c r="CG66" i="4"/>
  <c r="AK51"/>
  <c r="I37" i="7"/>
  <c r="L24" i="5"/>
  <c r="D55" i="7"/>
  <c r="M12" i="5"/>
  <c r="J66" i="7"/>
  <c r="D57" i="5"/>
  <c r="BL65" i="4"/>
  <c r="D17" i="13"/>
  <c r="G64" i="5"/>
  <c r="T21" i="15"/>
  <c r="F20" i="7"/>
  <c r="H36" i="5"/>
  <c r="L13" i="15"/>
  <c r="L42" i="7"/>
  <c r="BQ66" i="4"/>
  <c r="AC51"/>
  <c r="N35" i="7"/>
  <c r="F23" i="5"/>
  <c r="G54" i="7"/>
  <c r="E12" i="5"/>
  <c r="M65" i="7"/>
  <c r="F56" i="5"/>
  <c r="BD65" i="4"/>
  <c r="F66" i="12"/>
  <c r="I63" i="5"/>
  <c r="F20" i="15"/>
  <c r="J19" i="7"/>
  <c r="G10" i="15"/>
  <c r="I33" i="5"/>
  <c r="F35" i="6"/>
  <c r="M8" i="5"/>
  <c r="L45"/>
  <c r="I15" i="14"/>
  <c r="E33" i="5"/>
  <c r="N59" i="7"/>
  <c r="T34" i="5"/>
  <c r="F12" i="14"/>
  <c r="E12" i="6"/>
  <c r="AR55" i="4"/>
  <c r="BB43"/>
  <c r="H29" i="21"/>
  <c r="E14" i="15"/>
  <c r="D8" i="11"/>
  <c r="I54" i="14"/>
  <c r="K24" i="15"/>
  <c r="F55" i="20"/>
  <c r="E26" i="22"/>
  <c r="D24" i="10"/>
  <c r="K44" i="14"/>
  <c r="D44" i="10"/>
  <c r="Q42" i="15"/>
  <c r="I43"/>
  <c r="F11" i="14"/>
  <c r="D16" i="26"/>
  <c r="S25" i="15"/>
  <c r="I34" i="21"/>
  <c r="F24" i="6"/>
  <c r="N41" i="20"/>
  <c r="E31" i="21"/>
  <c r="M63" i="15"/>
  <c r="F19" i="12"/>
  <c r="E25" i="15"/>
  <c r="J36"/>
  <c r="G21" i="14"/>
  <c r="L38" i="20"/>
  <c r="G40" i="7"/>
  <c r="F64" i="12"/>
  <c r="CG64" i="4"/>
  <c r="D53" i="12"/>
  <c r="J13" i="5"/>
  <c r="L16" i="20"/>
  <c r="E29" i="13"/>
  <c r="G27" i="20"/>
  <c r="J26" i="7"/>
  <c r="I26" i="14"/>
  <c r="G65" i="7"/>
  <c r="L9" i="20"/>
  <c r="D38" i="7"/>
  <c r="J39" i="15"/>
  <c r="D42" i="19"/>
  <c r="D35" i="18"/>
  <c r="S66" i="15"/>
  <c r="D13" i="7"/>
  <c r="J67" i="14"/>
  <c r="I41" i="5"/>
  <c r="AS54" i="4"/>
  <c r="J30" i="7"/>
  <c r="E42" i="22"/>
  <c r="I66" i="5"/>
  <c r="E21" i="17"/>
  <c r="E24"/>
  <c r="G60" i="15"/>
  <c r="H61" i="6"/>
  <c r="M44" i="14"/>
  <c r="F34" i="7"/>
  <c r="M31" i="5"/>
  <c r="P31" i="15"/>
  <c r="F27" i="5"/>
  <c r="S53"/>
  <c r="J47" i="7"/>
  <c r="H23" i="5"/>
  <c r="M36" i="14"/>
  <c r="K31" i="20"/>
  <c r="M48" i="7"/>
  <c r="BA62" i="4"/>
  <c r="D33" i="12"/>
  <c r="P42" i="5"/>
  <c r="D34" i="8"/>
  <c r="D60" i="26"/>
  <c r="N39" i="7"/>
  <c r="R34" i="5"/>
  <c r="K64" i="20"/>
  <c r="F28" i="12"/>
  <c r="G30" i="5"/>
  <c r="BI55" i="4"/>
  <c r="D47" i="10"/>
  <c r="F47" i="5"/>
  <c r="D58" i="12"/>
  <c r="E36" i="5"/>
  <c r="F23" i="14"/>
  <c r="M54" i="7"/>
  <c r="M21"/>
  <c r="E65" i="4"/>
  <c r="E66" i="27"/>
  <c r="N17" i="7"/>
  <c r="R13" i="5"/>
  <c r="I34" i="7"/>
  <c r="E38" i="21"/>
  <c r="M49" i="7"/>
  <c r="D49" i="5"/>
  <c r="AF64" i="4"/>
  <c r="D53" i="11"/>
  <c r="D57" i="18"/>
  <c r="D9" i="26"/>
  <c r="E16" i="15"/>
  <c r="E65" i="25"/>
  <c r="G47" i="14"/>
  <c r="N37"/>
  <c r="J20" i="20"/>
  <c r="O44" i="15"/>
  <c r="T43" i="5"/>
  <c r="F20" i="21"/>
  <c r="F24" i="16"/>
  <c r="K7" i="23"/>
  <c r="G41"/>
  <c r="E36"/>
  <c r="G7" i="20"/>
  <c r="I36" i="21"/>
  <c r="F33" i="20"/>
  <c r="H62" i="14"/>
  <c r="T60" i="15"/>
  <c r="D66" i="19"/>
  <c r="D26" i="16"/>
  <c r="S12" i="15"/>
  <c r="H53" i="20"/>
  <c r="E21" i="16"/>
  <c r="H45" i="23"/>
  <c r="K8" i="15"/>
  <c r="Q46" i="20"/>
  <c r="F67" i="14"/>
  <c r="Q41" i="20"/>
  <c r="S63" i="15"/>
  <c r="L19" i="23"/>
  <c r="E7" i="15"/>
  <c r="J45" i="20"/>
  <c r="G33" i="15"/>
  <c r="F39" i="21"/>
  <c r="I62" i="14"/>
  <c r="E26" i="20"/>
  <c r="D9" i="16"/>
  <c r="D22" i="21"/>
  <c r="K60" i="14"/>
  <c r="M18" i="20"/>
  <c r="E37"/>
  <c r="I47" i="14"/>
  <c r="J52" i="5"/>
  <c r="E47" i="13"/>
  <c r="N25" i="14"/>
  <c r="Q62" i="15"/>
  <c r="I32" i="29"/>
  <c r="T41" i="15"/>
  <c r="I51"/>
  <c r="H45" i="21"/>
  <c r="F31" i="16"/>
  <c r="H50" i="21"/>
  <c r="K66" i="14"/>
  <c r="E63" i="16"/>
  <c r="D20" i="15"/>
  <c r="D61" i="19"/>
  <c r="E13" i="13"/>
  <c r="E30" i="16"/>
  <c r="D30" i="17"/>
  <c r="H23" i="14"/>
  <c r="D19" i="5"/>
  <c r="E24" i="20"/>
  <c r="E53" i="14"/>
  <c r="N49"/>
  <c r="G39" i="16"/>
  <c r="G63" i="7"/>
  <c r="D65" i="9"/>
  <c r="E16" i="17"/>
  <c r="M16" i="15"/>
  <c r="D23" i="21"/>
  <c r="D61" i="8"/>
  <c r="E28" i="22"/>
  <c r="K51" i="23"/>
  <c r="F24" i="22"/>
  <c r="H42" i="21"/>
  <c r="H44" i="14"/>
  <c r="N59" i="20"/>
  <c r="L11"/>
  <c r="E61" i="16"/>
  <c r="L54" i="20"/>
  <c r="M23" i="14"/>
  <c r="I18" i="21"/>
  <c r="D12" i="16"/>
  <c r="G56" i="20"/>
  <c r="E35" i="12"/>
  <c r="N63" i="15"/>
  <c r="G24" i="16"/>
  <c r="E7"/>
  <c r="E17" i="12"/>
  <c r="N59" i="15"/>
  <c r="F7" i="12"/>
  <c r="G64" i="14"/>
  <c r="G16" i="16"/>
  <c r="E67" i="15"/>
  <c r="E13" i="12"/>
  <c r="P58" i="15"/>
  <c r="D63"/>
  <c r="O62"/>
  <c r="D24" i="11"/>
  <c r="D58" i="13"/>
  <c r="F27" i="14"/>
  <c r="G63" i="15"/>
  <c r="G38" i="29"/>
  <c r="J42" i="15"/>
  <c r="Q51"/>
  <c r="I52" i="7"/>
  <c r="L47" i="15"/>
  <c r="J53"/>
  <c r="Q51" i="20"/>
  <c r="G43" i="14"/>
  <c r="D7" i="20"/>
  <c r="H24"/>
  <c r="Q16"/>
  <c r="M15" i="14"/>
  <c r="J32"/>
  <c r="I66" i="15"/>
  <c r="I40" i="30"/>
  <c r="I38" i="20"/>
  <c r="D25" i="10"/>
  <c r="S29" i="15"/>
  <c r="G59" i="20"/>
  <c r="I60" i="21"/>
  <c r="K18" i="15"/>
  <c r="D35" i="6"/>
  <c r="G30" i="15"/>
  <c r="D62" i="11"/>
  <c r="F47" i="16"/>
  <c r="E7" i="22"/>
  <c r="E8" i="15"/>
  <c r="M66" i="20"/>
  <c r="E61" i="13"/>
  <c r="E34"/>
  <c r="D27" i="19"/>
  <c r="G32" i="15"/>
  <c r="H33" i="5"/>
  <c r="G21" i="21"/>
  <c r="E58" i="23"/>
  <c r="E54" i="28"/>
  <c r="P58" i="20"/>
  <c r="D10" i="16"/>
  <c r="E21" i="27"/>
  <c r="L65" i="14"/>
  <c r="D47" i="28"/>
  <c r="K32" i="20"/>
  <c r="K30"/>
  <c r="K15" i="14"/>
  <c r="Q40" i="20"/>
  <c r="S44" i="15"/>
  <c r="F45" i="22"/>
  <c r="E57" i="28"/>
  <c r="L55" i="14"/>
  <c r="K28" i="15"/>
  <c r="F56" i="21"/>
  <c r="D24" i="15"/>
  <c r="D37" i="21"/>
  <c r="F48" i="27"/>
  <c r="L51" i="14"/>
  <c r="E27" i="15"/>
  <c r="G50" i="21"/>
  <c r="G67" i="22"/>
  <c r="H34" i="14"/>
  <c r="O22" i="15"/>
  <c r="F15" i="21"/>
  <c r="H20" i="20"/>
  <c r="D55" i="29"/>
  <c r="G23" i="15"/>
  <c r="N47" i="20"/>
  <c r="G16" i="21"/>
  <c r="Q11" i="15"/>
  <c r="H17" i="6"/>
  <c r="G22" i="15"/>
  <c r="F61" i="14"/>
  <c r="E65" i="16"/>
  <c r="D48" i="8"/>
  <c r="P59" i="15"/>
  <c r="E19" i="16"/>
  <c r="E12" i="12"/>
  <c r="N27" i="20"/>
  <c r="D17" i="9"/>
  <c r="I26" i="15"/>
  <c r="T11"/>
  <c r="D44"/>
  <c r="G41" i="20"/>
  <c r="G33" i="14"/>
  <c r="D51" i="18"/>
  <c r="J17" i="20"/>
  <c r="P56" i="15"/>
  <c r="D39" i="5"/>
  <c r="D59" i="23"/>
  <c r="G37" i="16"/>
  <c r="P18" i="15"/>
  <c r="D34" i="19"/>
  <c r="D58" i="11"/>
  <c r="F59" i="14"/>
  <c r="J31" i="20"/>
  <c r="F12" i="16"/>
  <c r="F36" i="15"/>
  <c r="T9"/>
  <c r="G46" i="16"/>
  <c r="G43" i="22"/>
  <c r="F26" i="23"/>
  <c r="E65"/>
  <c r="O24" i="20"/>
  <c r="O31"/>
  <c r="K7" i="14"/>
  <c r="I27" i="21"/>
  <c r="G32" i="14"/>
  <c r="M41"/>
  <c r="H18"/>
  <c r="E53" i="12"/>
  <c r="K20" i="14"/>
  <c r="Q7" i="15"/>
  <c r="H46"/>
  <c r="E63" i="21"/>
  <c r="I31" i="15"/>
  <c r="D40"/>
  <c r="K26" i="14"/>
  <c r="J52"/>
  <c r="D8" i="8"/>
  <c r="K66" i="15"/>
  <c r="Q50" i="20"/>
  <c r="E21" i="12"/>
  <c r="E56" i="15"/>
  <c r="Q14" i="20"/>
  <c r="D50" i="10"/>
  <c r="D19" i="7"/>
  <c r="H10" i="15"/>
  <c r="P37" i="20"/>
  <c r="O56" i="15"/>
  <c r="P53" i="5"/>
  <c r="L26" i="7"/>
  <c r="BI57" i="4"/>
  <c r="F21" i="7"/>
  <c r="N30" i="14"/>
  <c r="N51"/>
  <c r="I26" i="20"/>
  <c r="E49" i="15"/>
  <c r="T47" i="5"/>
  <c r="F13" i="14"/>
  <c r="P8" i="20"/>
  <c r="G36" i="15"/>
  <c r="R36" i="5"/>
  <c r="D25" i="11"/>
  <c r="E32" i="17"/>
  <c r="M21" i="15"/>
  <c r="H25" i="5"/>
  <c r="G20" i="6"/>
  <c r="BQ53" i="4"/>
  <c r="F39" i="6"/>
  <c r="D67" i="9"/>
  <c r="E12" i="28"/>
  <c r="E54" i="16"/>
  <c r="S14" i="15"/>
  <c r="L19" i="5"/>
  <c r="E65" i="15"/>
  <c r="S24" i="5"/>
  <c r="E58" i="8"/>
  <c r="D26" i="12"/>
  <c r="E42"/>
  <c r="F50" i="21"/>
  <c r="I45" i="20"/>
  <c r="F16" i="27"/>
  <c r="D25" i="18"/>
  <c r="E14" i="20"/>
  <c r="J60"/>
  <c r="N66"/>
  <c r="D46" i="9"/>
  <c r="E15" i="14"/>
  <c r="F65" i="29"/>
  <c r="D40" i="9"/>
  <c r="D42" i="10"/>
  <c r="I63" i="14"/>
  <c r="N35" i="15"/>
  <c r="F31" i="21"/>
  <c r="I27" i="15"/>
  <c r="F35"/>
  <c r="K18" i="14"/>
  <c r="F45"/>
  <c r="G53" i="7"/>
  <c r="K62" i="15"/>
  <c r="D31" i="18"/>
  <c r="D16" i="10"/>
  <c r="E52" i="15"/>
  <c r="D42" i="18"/>
  <c r="D32" i="8"/>
  <c r="L7" i="7"/>
  <c r="N55" i="14"/>
  <c r="P27" i="20"/>
  <c r="M49" i="15"/>
  <c r="R48" i="5"/>
  <c r="I18" i="7"/>
  <c r="CG56" i="4"/>
  <c r="N15" i="7"/>
  <c r="N14" i="14"/>
  <c r="J34"/>
  <c r="G19" i="20"/>
  <c r="S42" i="15"/>
  <c r="F42" i="5"/>
  <c r="F59" i="12"/>
  <c r="D43" i="18"/>
  <c r="E29" i="15"/>
  <c r="D36" i="17"/>
  <c r="K59" i="14"/>
  <c r="E52" i="17"/>
  <c r="J10" i="30"/>
  <c r="M11" i="14"/>
  <c r="I67" i="20"/>
  <c r="J45" i="15"/>
  <c r="F23" i="20"/>
  <c r="H33"/>
  <c r="M49"/>
  <c r="D18" i="13"/>
  <c r="F21" i="27"/>
  <c r="L52" i="20"/>
  <c r="E53" i="8"/>
  <c r="G64" i="27"/>
  <c r="P21" i="20"/>
  <c r="D26"/>
  <c r="P30" i="15"/>
  <c r="Q54"/>
  <c r="D47" i="20"/>
  <c r="H10" i="21"/>
  <c r="I11" i="15"/>
  <c r="M67"/>
  <c r="D16"/>
  <c r="D66" i="18"/>
  <c r="D26" i="11"/>
  <c r="E37" i="12"/>
  <c r="F17" i="14"/>
  <c r="S57" i="15"/>
  <c r="D66" i="26"/>
  <c r="L37" i="15"/>
  <c r="K46"/>
  <c r="J39" i="7"/>
  <c r="G30" i="29"/>
  <c r="R37" i="15"/>
  <c r="Q58" i="20"/>
  <c r="F15" i="12"/>
  <c r="E36" i="15"/>
  <c r="F16" i="21"/>
  <c r="K49" i="15"/>
  <c r="D21" i="17"/>
  <c r="I50" i="21"/>
  <c r="G41" i="16"/>
  <c r="F12" i="6"/>
  <c r="D61" i="11"/>
  <c r="J36" i="14"/>
  <c r="K25" i="15"/>
  <c r="P19" i="20"/>
  <c r="G57" i="21"/>
  <c r="G44" i="15"/>
  <c r="D28" i="11"/>
  <c r="L43" i="5"/>
  <c r="F54" i="14"/>
  <c r="I10" i="7"/>
  <c r="BY67" i="4"/>
  <c r="U56"/>
  <c r="H49" i="14"/>
  <c r="J10" i="7"/>
  <c r="J29" i="5"/>
  <c r="E32" i="13"/>
  <c r="G63" i="5"/>
  <c r="F15" i="14"/>
  <c r="K13" i="15"/>
  <c r="J9" i="20"/>
  <c r="F8" i="21"/>
  <c r="O36" i="15"/>
  <c r="E36" i="8"/>
  <c r="H37" i="5"/>
  <c r="E57" i="20"/>
  <c r="D41" i="11"/>
  <c r="G37" i="14"/>
  <c r="D43" i="17"/>
  <c r="M45" i="20"/>
  <c r="S22" i="15"/>
  <c r="F50" i="7"/>
  <c r="P25" i="5"/>
  <c r="E63" i="17"/>
  <c r="D15" i="23"/>
  <c r="D66" i="11"/>
  <c r="G28" i="16"/>
  <c r="O25" i="20"/>
  <c r="E9" i="15"/>
  <c r="L23" i="7"/>
  <c r="F14" i="5"/>
  <c r="F20" i="12"/>
  <c r="O62" i="5"/>
  <c r="CG63" i="4"/>
  <c r="AC52"/>
  <c r="D9" i="12"/>
  <c r="D18" i="6"/>
  <c r="D8" i="5"/>
  <c r="F67" i="7"/>
  <c r="M15" i="15"/>
  <c r="K62" i="20"/>
  <c r="D64" i="8"/>
  <c r="J66" i="15"/>
  <c r="M15" i="20"/>
  <c r="M60" i="14"/>
  <c r="L11" i="7"/>
  <c r="R8" i="5"/>
  <c r="D45" i="10"/>
  <c r="M13" i="15"/>
  <c r="I62" i="7"/>
  <c r="O10" i="5"/>
  <c r="CG52" i="4"/>
  <c r="L55" i="7"/>
  <c r="T32" i="5"/>
  <c r="D41" i="8"/>
  <c r="S21" i="5"/>
  <c r="D36" i="9"/>
  <c r="H63" i="5"/>
  <c r="BT66" i="4"/>
  <c r="M20" i="14"/>
  <c r="N55" i="20"/>
  <c r="L39" i="5"/>
  <c r="E23" i="6"/>
  <c r="BA61" i="4"/>
  <c r="T29" i="15"/>
  <c r="F46" i="22"/>
  <c r="J8" i="20"/>
  <c r="S35" i="15"/>
  <c r="D52" i="13"/>
  <c r="R12" i="15"/>
  <c r="P65"/>
  <c r="Q25"/>
  <c r="Q12"/>
  <c r="D22" i="26"/>
  <c r="D66" i="13"/>
  <c r="E58" i="21"/>
  <c r="O41" i="20"/>
  <c r="E31" i="13"/>
  <c r="N27" i="15"/>
  <c r="Q17" i="20"/>
  <c r="P12"/>
  <c r="E31" i="15"/>
  <c r="K21" i="20"/>
  <c r="D55" i="18"/>
  <c r="O26" i="15"/>
  <c r="H38" i="14"/>
  <c r="F55"/>
  <c r="G27" i="15"/>
  <c r="D11" i="18"/>
  <c r="Q67" i="15"/>
  <c r="F28" i="6"/>
  <c r="D56" i="26"/>
  <c r="D52" i="22"/>
  <c r="D34" i="9"/>
  <c r="F56" i="15"/>
  <c r="I67"/>
  <c r="D28" i="10"/>
  <c r="G17" i="20"/>
  <c r="L31" i="29"/>
  <c r="I22" i="15"/>
  <c r="L15" i="14"/>
  <c r="F39" i="15"/>
  <c r="I20" i="21"/>
  <c r="E40" i="22"/>
  <c r="O29" i="20"/>
  <c r="F53" i="16"/>
  <c r="K27" i="15"/>
  <c r="E17" i="13"/>
  <c r="O29" i="15"/>
  <c r="H61"/>
  <c r="J10" i="14"/>
  <c r="I49" i="15"/>
  <c r="S28"/>
  <c r="D9" i="18"/>
  <c r="D51" i="15"/>
  <c r="K20"/>
  <c r="E34" i="17"/>
  <c r="D9" i="9"/>
  <c r="I21" i="21"/>
  <c r="D8" i="19"/>
  <c r="D32" i="9"/>
  <c r="K39" i="20"/>
  <c r="D66" i="17"/>
  <c r="G54" i="29"/>
  <c r="D33" i="18"/>
  <c r="D18"/>
  <c r="F54" i="23"/>
  <c r="D55" i="20"/>
  <c r="E35" i="13"/>
  <c r="F50" i="22"/>
  <c r="F47" i="14"/>
  <c r="Q22" i="15"/>
  <c r="Q22" i="20"/>
  <c r="F42"/>
  <c r="E52" i="14"/>
  <c r="M63"/>
  <c r="N53"/>
  <c r="G47" i="16"/>
  <c r="E13" i="8"/>
  <c r="D7" i="22"/>
  <c r="F43" i="12"/>
  <c r="S41" i="15"/>
  <c r="D54" i="21"/>
  <c r="D11" i="26"/>
  <c r="K30" i="15"/>
  <c r="D67" i="6"/>
  <c r="E47" i="16"/>
  <c r="F19" i="15"/>
  <c r="O11" i="20"/>
  <c r="F61" i="27"/>
  <c r="E20" i="15"/>
  <c r="J43" i="20"/>
  <c r="O7" i="15"/>
  <c r="N57" i="14"/>
  <c r="M30" i="20"/>
  <c r="S50" i="15"/>
  <c r="H49" i="5"/>
  <c r="K55" i="14"/>
  <c r="F17" i="12"/>
  <c r="K40" i="14"/>
  <c r="D51" i="17"/>
  <c r="O47" i="20"/>
  <c r="O24" i="15"/>
  <c r="F53" i="7"/>
  <c r="L27" i="5"/>
  <c r="E62" i="13"/>
  <c r="E27" i="6"/>
  <c r="BI65" i="4"/>
  <c r="E54"/>
  <c r="D47" i="13"/>
  <c r="F43" i="6"/>
  <c r="J17" i="5"/>
  <c r="D51" i="10"/>
  <c r="F26" i="15"/>
  <c r="D25" i="30"/>
  <c r="K16" i="14"/>
  <c r="G60" i="16"/>
  <c r="Q37" i="20"/>
  <c r="E17" i="15"/>
  <c r="M38" i="7"/>
  <c r="H21" i="5"/>
  <c r="M31" i="15"/>
  <c r="P65" i="20"/>
  <c r="D50" i="9"/>
  <c r="F9" i="16"/>
  <c r="P16" i="20"/>
  <c r="E64" i="14"/>
  <c r="D15" i="7"/>
  <c r="P9" i="5"/>
  <c r="D64" i="9"/>
  <c r="L21" i="20"/>
  <c r="D10" i="30"/>
  <c r="P55" i="15"/>
  <c r="D36" i="18"/>
  <c r="F62" i="23"/>
  <c r="F48" i="6"/>
  <c r="CN66" i="4"/>
  <c r="E22" i="8"/>
  <c r="O46" i="5"/>
  <c r="BQ61" i="4"/>
  <c r="M50"/>
  <c r="N67" i="7"/>
  <c r="D60" i="5"/>
  <c r="D57" i="17"/>
  <c r="M39" i="7"/>
  <c r="N49" i="20"/>
  <c r="D26" i="19"/>
  <c r="D31" i="24"/>
  <c r="T49" i="15"/>
  <c r="D22" i="17"/>
  <c r="D12" i="20"/>
  <c r="F32" i="6"/>
  <c r="H17" i="23"/>
  <c r="R61" i="15"/>
  <c r="D28" i="9"/>
  <c r="F28" i="7"/>
  <c r="BA65" i="4"/>
  <c r="E50"/>
  <c r="J22" i="7"/>
  <c r="T16" i="5"/>
  <c r="D39" i="7"/>
  <c r="J45" i="29"/>
  <c r="I57" i="7"/>
  <c r="H51" i="5"/>
  <c r="BT64" i="4"/>
  <c r="F26" i="12"/>
  <c r="D39" i="29"/>
  <c r="N53" i="15"/>
  <c r="S52" i="5"/>
  <c r="BI58" i="4"/>
  <c r="F18" i="14"/>
  <c r="L64" i="5"/>
  <c r="N54" i="14"/>
  <c r="M52" i="5"/>
  <c r="J43" i="14"/>
  <c r="D57" i="6"/>
  <c r="R22" i="5"/>
  <c r="N21" i="20"/>
  <c r="J31" i="29"/>
  <c r="G36" i="21"/>
  <c r="H8" i="14"/>
  <c r="K44" i="20"/>
  <c r="T43" i="15"/>
  <c r="N45" i="14"/>
  <c r="E23" i="15"/>
  <c r="F66" i="16"/>
  <c r="D41" i="9"/>
  <c r="Q47" i="15"/>
  <c r="N11" i="14"/>
  <c r="D39" i="27"/>
  <c r="D59" i="19"/>
  <c r="M20" i="29"/>
  <c r="P24" i="20"/>
  <c r="D27" i="17"/>
  <c r="D17" i="15"/>
  <c r="K61" i="20"/>
  <c r="T8" i="15"/>
  <c r="D58" i="9"/>
  <c r="E13" i="20"/>
  <c r="D43" i="26"/>
  <c r="R27" i="15"/>
  <c r="D56" i="17"/>
  <c r="R46" i="15"/>
  <c r="F19" i="16"/>
  <c r="M63" i="20"/>
  <c r="G38" i="5"/>
  <c r="G8" i="21"/>
  <c r="J53" i="5"/>
  <c r="N26" i="7"/>
  <c r="F44" i="16"/>
  <c r="F40" i="15"/>
  <c r="T25"/>
  <c r="O7" i="20"/>
  <c r="O55" i="15"/>
  <c r="D39" i="28"/>
  <c r="H51" i="14"/>
  <c r="L15" i="5"/>
  <c r="F9" i="14"/>
  <c r="E34" i="22"/>
  <c r="M33" i="20"/>
  <c r="D46" i="13"/>
  <c r="BP67" i="4"/>
  <c r="G52" i="6"/>
  <c r="AC60" i="4"/>
  <c r="D41" i="12"/>
  <c r="D36" i="5"/>
  <c r="I50" i="7"/>
  <c r="F41" i="12"/>
  <c r="H19" i="21"/>
  <c r="M23" i="20"/>
  <c r="E24" i="12"/>
  <c r="CF66" i="4"/>
  <c r="F32" i="20"/>
  <c r="E67" i="6"/>
  <c r="CG53" i="4"/>
  <c r="D14" i="6"/>
  <c r="D52" i="7"/>
  <c r="I13" i="14"/>
  <c r="H47" i="5"/>
  <c r="F25" i="20"/>
  <c r="K61" i="15"/>
  <c r="H41" i="14"/>
  <c r="G10" i="5"/>
  <c r="H13" i="20"/>
  <c r="D26" i="6"/>
  <c r="M32" i="14"/>
  <c r="M36" i="5"/>
  <c r="D52" i="11"/>
  <c r="R58" i="5"/>
  <c r="D10" i="11"/>
  <c r="H13" i="5"/>
  <c r="G66"/>
  <c r="AS60" i="4"/>
  <c r="H65" i="14"/>
  <c r="H24" i="6"/>
  <c r="P36" i="15"/>
  <c r="F43" i="20"/>
  <c r="K55"/>
  <c r="D33" i="10"/>
  <c r="J23" i="20"/>
  <c r="D24" i="30"/>
  <c r="K31" i="14"/>
  <c r="D23" i="29"/>
  <c r="M23" i="15"/>
  <c r="E54" i="20"/>
  <c r="D19" i="15"/>
  <c r="D18" i="26"/>
  <c r="N20" i="15"/>
  <c r="G63" i="16"/>
  <c r="P10" i="15"/>
  <c r="D18" i="10"/>
  <c r="D48" i="16"/>
  <c r="D11" i="5"/>
  <c r="E23" i="14"/>
  <c r="G7" i="16"/>
  <c r="D63" i="21"/>
  <c r="G45" i="14"/>
  <c r="D54" i="7"/>
  <c r="P50" i="15"/>
  <c r="F65" i="20"/>
  <c r="E11" i="16"/>
  <c r="R64" i="5"/>
  <c r="I43" i="7"/>
  <c r="M59" i="4"/>
  <c r="L36" i="7"/>
  <c r="P8" i="15"/>
  <c r="F27"/>
  <c r="K48" i="20"/>
  <c r="M61" i="15"/>
  <c r="F58" i="5"/>
  <c r="J50" i="14"/>
  <c r="N25" i="20"/>
  <c r="O48" i="15"/>
  <c r="H21" i="6"/>
  <c r="G26" i="15"/>
  <c r="M32"/>
  <c r="J50"/>
  <c r="O28"/>
  <c r="F62" i="5"/>
  <c r="D61" i="10"/>
  <c r="I9" i="5"/>
  <c r="D44" i="26"/>
  <c r="D50" i="6"/>
  <c r="F60" i="14"/>
  <c r="I12"/>
  <c r="M20" i="15"/>
  <c r="P43"/>
  <c r="E21"/>
  <c r="R56" i="5"/>
  <c r="D58" i="8"/>
  <c r="F57" i="15"/>
  <c r="BA64" i="4"/>
  <c r="D31" i="11"/>
  <c r="E14" i="17"/>
  <c r="E16" i="5"/>
  <c r="F58" i="6"/>
  <c r="AN67" i="4"/>
  <c r="E56" i="8"/>
  <c r="I51" i="21"/>
  <c r="G44" i="6"/>
  <c r="BQ56" i="4"/>
  <c r="F54" i="7"/>
  <c r="L16" i="5"/>
  <c r="G67" i="6"/>
  <c r="P40" i="15"/>
  <c r="H67" i="6"/>
  <c r="R14" i="5"/>
  <c r="G8" i="15"/>
  <c r="F47" i="7"/>
  <c r="AC67" i="4"/>
  <c r="BQ51"/>
  <c r="I40" i="7"/>
  <c r="H26" i="5"/>
  <c r="N61" i="7"/>
  <c r="G15" i="5"/>
  <c r="N13" i="20"/>
  <c r="R28" i="5"/>
  <c r="G12" i="6"/>
  <c r="M61" i="4"/>
  <c r="H19" i="15"/>
  <c r="D34" i="6"/>
  <c r="N61" i="15"/>
  <c r="E14" i="6"/>
  <c r="J30" i="15"/>
  <c r="L18" i="7"/>
  <c r="D33" i="5"/>
  <c r="D63" i="25"/>
  <c r="I54" i="7"/>
  <c r="G32" i="5"/>
  <c r="D39" i="12"/>
  <c r="F29" i="6"/>
  <c r="D43" i="19"/>
  <c r="T23" i="5"/>
  <c r="G8" i="6"/>
  <c r="CG60" i="4"/>
  <c r="L17" i="15"/>
  <c r="F31" i="6"/>
  <c r="L54" i="15"/>
  <c r="G11" i="6"/>
  <c r="N28" i="15"/>
  <c r="D18" i="7"/>
  <c r="F32" i="5"/>
  <c r="D43" i="23"/>
  <c r="L53" i="7"/>
  <c r="I31" i="5"/>
  <c r="D35" i="12"/>
  <c r="D28" i="6"/>
  <c r="F14" i="14"/>
  <c r="E56" i="4"/>
  <c r="F65" i="15"/>
  <c r="E59" i="8"/>
  <c r="AV66" i="4"/>
  <c r="N33" i="7"/>
  <c r="D29" i="16"/>
  <c r="H58" i="6"/>
  <c r="T10" i="5"/>
  <c r="E14" i="8"/>
  <c r="CN63" i="4"/>
  <c r="AW50"/>
  <c r="BB39"/>
  <c r="CH28"/>
  <c r="W60"/>
  <c r="O47"/>
  <c r="K10" i="23"/>
  <c r="D53" i="20"/>
  <c r="D44" i="22"/>
  <c r="H58" i="14"/>
  <c r="E31" i="20"/>
  <c r="F49" i="29"/>
  <c r="E47" i="14"/>
  <c r="O18" i="15"/>
  <c r="D8" i="17"/>
  <c r="Q15" i="15"/>
  <c r="I43" i="20"/>
  <c r="N18"/>
  <c r="T44" i="15"/>
  <c r="E30" i="21"/>
  <c r="D62" i="16"/>
  <c r="R58" i="15"/>
  <c r="D60" i="11"/>
  <c r="E52" i="16"/>
  <c r="N21" i="14"/>
  <c r="D15" i="28"/>
  <c r="K47" i="20"/>
  <c r="I29"/>
  <c r="I39" i="14"/>
  <c r="K57" i="15"/>
  <c r="L15" i="29"/>
  <c r="E32" i="14"/>
  <c r="L46" i="15"/>
  <c r="G22" i="5"/>
  <c r="L50" i="15"/>
  <c r="J41" i="5"/>
  <c r="G39" i="6"/>
  <c r="K45" i="15"/>
  <c r="E60" i="25"/>
  <c r="D62" i="13"/>
  <c r="H24" i="15"/>
  <c r="O23"/>
  <c r="H51" i="21"/>
  <c r="E32" i="12"/>
  <c r="L67" i="4"/>
  <c r="I8" i="29"/>
  <c r="G34" i="20"/>
  <c r="N7"/>
  <c r="D22" i="8"/>
  <c r="D45" i="20"/>
  <c r="M67" i="5"/>
  <c r="AK57" i="4"/>
  <c r="E51" i="8"/>
  <c r="D24" i="5"/>
  <c r="G19" i="7"/>
  <c r="F26" i="22"/>
  <c r="G24" i="20"/>
  <c r="D28" i="18"/>
  <c r="D57" i="7"/>
  <c r="E30" i="17"/>
  <c r="G40" i="15"/>
  <c r="S60" i="5"/>
  <c r="E51" i="4"/>
  <c r="H54" i="5"/>
  <c r="G7" i="7"/>
  <c r="E10" i="12"/>
  <c r="H39" i="5"/>
  <c r="T26" i="15"/>
  <c r="F49" i="16"/>
  <c r="F40" i="12"/>
  <c r="AS65" i="4"/>
  <c r="J10" i="15"/>
  <c r="P58" i="5"/>
  <c r="D62" i="12"/>
  <c r="I26" i="5"/>
  <c r="D31" i="8"/>
  <c r="R46" i="5"/>
  <c r="F25" i="16"/>
  <c r="J31" i="15"/>
  <c r="E51" i="5"/>
  <c r="BA58" i="4"/>
  <c r="M14" i="14"/>
  <c r="F63" i="5"/>
  <c r="F52" i="14"/>
  <c r="E52" i="5"/>
  <c r="E40" i="14"/>
  <c r="I59"/>
  <c r="J52" i="7"/>
  <c r="CG67" i="4"/>
  <c r="AK52"/>
  <c r="M45" i="7"/>
  <c r="R29" i="5"/>
  <c r="D9" i="8"/>
  <c r="I18" i="5"/>
  <c r="E52" i="8"/>
  <c r="D61" i="5"/>
  <c r="AF66" i="4"/>
  <c r="E10" i="14"/>
  <c r="E13" i="6"/>
  <c r="D38" i="15"/>
  <c r="N27" i="7"/>
  <c r="H40" i="5"/>
  <c r="I51" i="14"/>
  <c r="M51" i="7"/>
  <c r="BQ67" i="4"/>
  <c r="U52"/>
  <c r="D45" i="7"/>
  <c r="T28" i="5"/>
  <c r="I66" i="7"/>
  <c r="S17" i="5"/>
  <c r="D45" i="8"/>
  <c r="F60" i="5"/>
  <c r="X66" i="4"/>
  <c r="F8" i="14"/>
  <c r="G10" i="6"/>
  <c r="L34" i="15"/>
  <c r="N24" i="7"/>
  <c r="R39" i="5"/>
  <c r="O50"/>
  <c r="F9" i="7"/>
  <c r="E24" i="5"/>
  <c r="L53"/>
  <c r="L38" i="14"/>
  <c r="J32" i="23"/>
  <c r="M42" i="15"/>
  <c r="T59"/>
  <c r="G50" i="16"/>
  <c r="P17" i="20"/>
  <c r="F42" i="15"/>
  <c r="E9" i="13"/>
  <c r="Q9" i="20"/>
  <c r="F60" i="15"/>
  <c r="G38"/>
  <c r="K28" i="20"/>
  <c r="D23" i="16"/>
  <c r="I54" i="15"/>
  <c r="E42" i="13"/>
  <c r="D35" i="23"/>
  <c r="K38" i="15"/>
  <c r="D22" i="20"/>
  <c r="E34"/>
  <c r="E28" i="15"/>
  <c r="M28"/>
  <c r="M50" i="20"/>
  <c r="T59" i="5"/>
  <c r="J16" i="14"/>
  <c r="E10" i="20"/>
  <c r="E37" i="15"/>
  <c r="P37" i="5"/>
  <c r="E59" i="6"/>
  <c r="AS55" i="4"/>
  <c r="H64" i="6"/>
  <c r="D50" i="12"/>
  <c r="F63"/>
  <c r="D59" i="18"/>
  <c r="M29" i="15"/>
  <c r="T31" i="5"/>
  <c r="M60" i="29"/>
  <c r="D59" i="16"/>
  <c r="O16" i="15"/>
  <c r="P57" i="5"/>
  <c r="G57" i="20"/>
  <c r="G55" i="14"/>
  <c r="D19" i="30"/>
  <c r="E62" i="14"/>
  <c r="F46" i="5"/>
  <c r="M64" i="7"/>
  <c r="M66" i="4"/>
  <c r="G22" i="16"/>
  <c r="F7" i="6"/>
  <c r="J9" i="14"/>
  <c r="D33" i="19"/>
  <c r="G31" i="14"/>
  <c r="D67" i="26"/>
  <c r="I53" i="14"/>
  <c r="R40" i="5"/>
  <c r="D17" i="10"/>
  <c r="F44" i="12"/>
  <c r="BI61" i="4"/>
  <c r="M42" i="7"/>
  <c r="J57" i="14"/>
  <c r="I59" i="20"/>
  <c r="F26" i="6"/>
  <c r="AN65" i="4"/>
  <c r="G58" i="7"/>
  <c r="I33"/>
  <c r="M59" i="5"/>
  <c r="BY54" i="4"/>
  <c r="N21" i="7"/>
  <c r="E20" i="28"/>
  <c r="E26" i="6"/>
  <c r="D9" i="15"/>
  <c r="H35" i="6"/>
  <c r="CR67" i="4"/>
  <c r="E16" i="14"/>
  <c r="N25" i="7"/>
  <c r="AC65" i="4"/>
  <c r="BY49"/>
  <c r="J20" i="7"/>
  <c r="F15" i="5"/>
  <c r="J37" i="7"/>
  <c r="J36" i="23"/>
  <c r="R42" i="15"/>
  <c r="J22" i="20"/>
  <c r="M55" i="5"/>
  <c r="U59" i="4"/>
  <c r="N28" i="14"/>
  <c r="P66" i="5"/>
  <c r="L10" i="15"/>
  <c r="E56" i="5"/>
  <c r="H55" i="14"/>
  <c r="F62" i="6"/>
  <c r="D25" i="5"/>
  <c r="E62" i="17"/>
  <c r="L37" i="7"/>
  <c r="E21" i="5"/>
  <c r="D7" i="10"/>
  <c r="D8" i="6"/>
  <c r="D37" i="15"/>
  <c r="D9" i="17"/>
  <c r="E55" i="5"/>
  <c r="E59" i="4"/>
  <c r="I25" i="14"/>
  <c r="H66" i="5"/>
  <c r="J65" i="14"/>
  <c r="G55" i="5"/>
  <c r="L52" i="14"/>
  <c r="D61" i="6"/>
  <c r="F24" i="5"/>
  <c r="D41" i="17"/>
  <c r="F36" i="7"/>
  <c r="O20" i="5"/>
  <c r="R67"/>
  <c r="BI50" i="4"/>
  <c r="I44" i="7"/>
  <c r="I9"/>
  <c r="D32" i="6"/>
  <c r="L54" i="7"/>
  <c r="CH48" i="4"/>
  <c r="E50" i="16"/>
  <c r="I61" i="15"/>
  <c r="D33" i="16"/>
  <c r="N34" i="15"/>
  <c r="L63" i="20"/>
  <c r="D35" i="17"/>
  <c r="K50" i="14"/>
  <c r="H51" i="20"/>
  <c r="G14" i="15"/>
  <c r="K62" i="14"/>
  <c r="E56" i="17"/>
  <c r="J37" i="30"/>
  <c r="M17" i="15"/>
  <c r="E11" i="6"/>
  <c r="H32"/>
  <c r="J40" i="23"/>
  <c r="S10" i="15"/>
  <c r="K45" i="20"/>
  <c r="M54" i="14"/>
  <c r="J41" i="15"/>
  <c r="E47" i="22"/>
  <c r="F30" i="5"/>
  <c r="U63" i="4"/>
  <c r="D56" i="5"/>
  <c r="N19" i="15"/>
  <c r="D38" i="21"/>
  <c r="R24" i="5"/>
  <c r="J49" i="7"/>
  <c r="F15"/>
  <c r="H44" i="15"/>
  <c r="AN63" i="4"/>
  <c r="R60" i="5"/>
  <c r="CG51" i="4"/>
  <c r="G62" i="16"/>
  <c r="J11" i="14"/>
  <c r="E31" i="16"/>
  <c r="E63" i="6"/>
  <c r="D21" i="19"/>
  <c r="E20" i="25"/>
  <c r="D37" i="19"/>
  <c r="H25" i="14"/>
  <c r="U57" i="4"/>
  <c r="L56" i="5"/>
  <c r="M44"/>
  <c r="D41" i="6"/>
  <c r="H32" i="15"/>
  <c r="E53" i="5"/>
  <c r="L40" i="14"/>
  <c r="J9" i="7"/>
  <c r="E66" i="13"/>
  <c r="N44" i="7"/>
  <c r="I20"/>
  <c r="BY64" i="4"/>
  <c r="D47" i="24"/>
  <c r="J60" i="15"/>
  <c r="N58"/>
  <c r="I37"/>
  <c r="E13" i="14"/>
  <c r="M19" i="29"/>
  <c r="N19" i="14"/>
  <c r="Q10" i="15"/>
  <c r="G18"/>
  <c r="M66" i="14"/>
  <c r="D34" i="18"/>
  <c r="E57" i="15"/>
  <c r="F41" i="16"/>
  <c r="D67" i="7"/>
  <c r="J21" i="5"/>
  <c r="D11" i="16"/>
  <c r="N43" i="15"/>
  <c r="N60" i="7"/>
  <c r="G61"/>
  <c r="H33" i="6"/>
  <c r="U55" i="4"/>
  <c r="E48" i="8"/>
  <c r="D61" i="15"/>
  <c r="N64" i="14"/>
  <c r="BY56" i="4"/>
  <c r="S37" i="5"/>
  <c r="J55" i="14"/>
  <c r="E31" i="5"/>
  <c r="L32"/>
  <c r="M46" i="7"/>
  <c r="T55" i="5"/>
  <c r="BI53" i="4"/>
  <c r="E64" i="13"/>
  <c r="D47" i="27"/>
  <c r="D32" i="7"/>
  <c r="AS50" i="4"/>
  <c r="P18" i="5"/>
  <c r="O7"/>
  <c r="D53"/>
  <c r="F38" i="12"/>
  <c r="P7" i="15"/>
  <c r="O44" i="20"/>
  <c r="I30" i="7"/>
  <c r="AC50" i="4"/>
  <c r="H50" i="5"/>
  <c r="E54" i="6"/>
  <c r="E18" i="12"/>
  <c r="F20" i="5"/>
  <c r="D37" i="11"/>
  <c r="H49" i="23"/>
  <c r="F49" i="6"/>
  <c r="I8" i="7"/>
  <c r="D19" i="9"/>
  <c r="L29" i="5"/>
  <c r="E33" i="6"/>
  <c r="D14" i="8"/>
  <c r="T18" i="5"/>
  <c r="N37" i="7"/>
  <c r="AN56" i="4"/>
  <c r="CH40"/>
  <c r="BB27"/>
  <c r="BZ56"/>
  <c r="BS42"/>
  <c r="E7" i="6"/>
  <c r="D26" i="7"/>
  <c r="O35" i="5"/>
  <c r="P59"/>
  <c r="J7" i="15"/>
  <c r="M45" i="5"/>
  <c r="E67" i="8"/>
  <c r="P44" i="5"/>
  <c r="L42" i="14"/>
  <c r="I65" i="5"/>
  <c r="F23" i="7"/>
  <c r="G35" i="5"/>
  <c r="J58"/>
  <c r="F66" i="14"/>
  <c r="E45" i="5"/>
  <c r="E60" i="8"/>
  <c r="J43" i="5"/>
  <c r="M40" i="14"/>
  <c r="E40" i="6"/>
  <c r="CQ56" i="4"/>
  <c r="F63" i="14"/>
  <c r="G26" i="5"/>
  <c r="H20" i="6"/>
  <c r="G48" i="22"/>
  <c r="E54" i="8"/>
  <c r="F34" i="14"/>
  <c r="I31" i="7"/>
  <c r="H59" i="6"/>
  <c r="D55" i="22"/>
  <c r="G18" i="6"/>
  <c r="F10" i="14"/>
  <c r="T62" i="5"/>
  <c r="D42" i="15"/>
  <c r="G30" i="7"/>
  <c r="L60" i="4"/>
  <c r="N47"/>
  <c r="AT36"/>
  <c r="BZ25"/>
  <c r="AF56"/>
  <c r="BS43"/>
  <c r="D26" i="8"/>
  <c r="M30" i="14"/>
  <c r="G21" i="7"/>
  <c r="H55" i="6"/>
  <c r="F17" i="21"/>
  <c r="E17" i="6"/>
  <c r="D55" i="13"/>
  <c r="L62" i="5"/>
  <c r="L38" i="15"/>
  <c r="J29" i="7"/>
  <c r="CC59" i="4"/>
  <c r="F47"/>
  <c r="D10" i="12"/>
  <c r="I15" i="7"/>
  <c r="F25" i="5"/>
  <c r="M53" i="20"/>
  <c r="H65" i="15"/>
  <c r="T55"/>
  <c r="D7" i="6"/>
  <c r="D40" i="11"/>
  <c r="G40" i="22"/>
  <c r="P57" i="15"/>
  <c r="D21" i="20"/>
  <c r="D21" i="13"/>
  <c r="N28" i="7"/>
  <c r="BI49" i="4"/>
  <c r="F11" i="12"/>
  <c r="L15" i="7"/>
  <c r="E27" i="30"/>
  <c r="K10" i="20"/>
  <c r="M53" i="15"/>
  <c r="M15" i="7"/>
  <c r="D64" i="5"/>
  <c r="F28" i="16"/>
  <c r="J19" i="14"/>
  <c r="D19" i="8"/>
  <c r="H22" i="5"/>
  <c r="H55"/>
  <c r="D43" i="6"/>
  <c r="D15" i="11"/>
  <c r="I42" i="5"/>
  <c r="AF67" i="4"/>
  <c r="E23" i="5"/>
  <c r="D38" i="6"/>
  <c r="G31" i="5"/>
  <c r="L9" i="7"/>
  <c r="E64" i="4"/>
  <c r="F11" i="7"/>
  <c r="G15"/>
  <c r="L43"/>
  <c r="BL63" i="4"/>
  <c r="G48" i="5"/>
  <c r="F61" i="6"/>
  <c r="D59"/>
  <c r="BY63" i="4"/>
  <c r="N23" i="7"/>
  <c r="L18" i="14"/>
  <c r="K24" i="20"/>
  <c r="F18" i="6"/>
  <c r="X62" i="4"/>
  <c r="M57" i="5"/>
  <c r="J67" i="7"/>
  <c r="D51" i="26"/>
  <c r="D47" i="11"/>
  <c r="E26" i="12"/>
  <c r="F54"/>
  <c r="P25" i="20"/>
  <c r="F61" i="5"/>
  <c r="D35" i="13"/>
  <c r="CD64" i="4"/>
  <c r="CH46"/>
  <c r="CH32"/>
  <c r="BJ63"/>
  <c r="BC48"/>
  <c r="H29" i="6"/>
  <c r="M53" i="4"/>
  <c r="H45" i="14"/>
  <c r="N38" i="15"/>
  <c r="G25" i="23"/>
  <c r="G19" i="15"/>
  <c r="N52"/>
  <c r="D41" i="19"/>
  <c r="L13" i="7"/>
  <c r="K46" i="14"/>
  <c r="J35"/>
  <c r="I58" i="20"/>
  <c r="S64" i="5"/>
  <c r="F11" i="16"/>
  <c r="J46" i="20"/>
  <c r="O22"/>
  <c r="F64" i="6"/>
  <c r="G8" i="20"/>
  <c r="T19" i="5"/>
  <c r="BA51" i="4"/>
  <c r="E18" i="6"/>
  <c r="D52" i="20"/>
  <c r="E30" i="13"/>
  <c r="F18" i="20"/>
  <c r="R10" i="15"/>
  <c r="F58" i="12"/>
  <c r="BA63" i="4"/>
  <c r="R43" i="15"/>
  <c r="L22" i="7"/>
  <c r="D57" i="13"/>
  <c r="N57" i="15"/>
  <c r="D51" i="9"/>
  <c r="O19" i="15"/>
  <c r="E55" i="6"/>
  <c r="D33" i="17"/>
  <c r="I10" i="21"/>
  <c r="D17" i="17"/>
  <c r="D41" i="5"/>
  <c r="E31" i="8"/>
  <c r="L8" i="14"/>
  <c r="M8" i="15"/>
  <c r="E51" i="6"/>
  <c r="E48" i="16"/>
  <c r="F39" i="5"/>
  <c r="S49"/>
  <c r="D49" i="7"/>
  <c r="F12" i="5"/>
  <c r="E24" i="8"/>
  <c r="D53" i="18"/>
  <c r="R63" i="5"/>
  <c r="U66" i="4"/>
  <c r="G11" i="7"/>
  <c r="L13" i="5"/>
  <c r="E61"/>
  <c r="G36" i="7"/>
  <c r="D63" i="29"/>
  <c r="G16" i="7"/>
  <c r="BT53" i="4"/>
  <c r="CH38"/>
  <c r="V26"/>
  <c r="R55"/>
  <c r="E7" i="14"/>
  <c r="I29" i="5"/>
  <c r="D30" i="6"/>
  <c r="E8" i="5"/>
  <c r="P43"/>
  <c r="J13" i="14"/>
  <c r="O32" i="5"/>
  <c r="N56" i="7"/>
  <c r="L34" i="5"/>
  <c r="D41" i="18"/>
  <c r="K35" i="15"/>
  <c r="E59" i="14"/>
  <c r="M22" i="20"/>
  <c r="E58" i="22"/>
  <c r="D57" i="26"/>
  <c r="D59" i="17"/>
  <c r="E22" i="20"/>
  <c r="D17" i="26"/>
  <c r="G11" i="20"/>
  <c r="R32" i="5"/>
  <c r="D21" i="12"/>
  <c r="E53" i="17"/>
  <c r="F26" i="5"/>
  <c r="D44" i="18"/>
  <c r="F49" i="14"/>
  <c r="E54"/>
  <c r="M35" i="5"/>
  <c r="D44"/>
  <c r="D50" i="11"/>
  <c r="D47" i="6"/>
  <c r="M17" i="7"/>
  <c r="H13" i="14"/>
  <c r="H15" i="5"/>
  <c r="BP66" i="4"/>
  <c r="J14" i="7"/>
  <c r="Q52" i="20"/>
  <c r="O51" i="15"/>
  <c r="AK64" i="4"/>
  <c r="H42" i="5"/>
  <c r="E20"/>
  <c r="P49"/>
  <c r="M62" i="4"/>
  <c r="F47" i="6"/>
  <c r="G35"/>
  <c r="F26" i="7"/>
  <c r="AF62" i="4"/>
  <c r="E37" i="5"/>
  <c r="D40" i="6"/>
  <c r="H45" i="5"/>
  <c r="CG61" i="4"/>
  <c r="N9" i="7"/>
  <c r="D34" i="12"/>
  <c r="J51" i="15"/>
  <c r="F52" i="5"/>
  <c r="L30" i="15"/>
  <c r="I47" i="5"/>
  <c r="M50" i="7"/>
  <c r="S26" i="15"/>
  <c r="P62" i="5"/>
  <c r="D12" i="7"/>
  <c r="D42" i="8"/>
  <c r="E44" i="14"/>
  <c r="L50" i="5"/>
  <c r="D16" i="12"/>
  <c r="AI61" i="4"/>
  <c r="BB45"/>
  <c r="BB31"/>
  <c r="CE61"/>
  <c r="AM46"/>
  <c r="F17" i="15"/>
  <c r="D21" i="18"/>
  <c r="E55" i="8"/>
  <c r="L24" i="7"/>
  <c r="P63" i="4"/>
  <c r="G50" i="6"/>
  <c r="F42" i="14"/>
  <c r="H14" i="6"/>
  <c r="E46" i="17"/>
  <c r="J59" i="14"/>
  <c r="E54" i="17"/>
  <c r="D27" i="8"/>
  <c r="D22" i="7"/>
  <c r="H63" i="4"/>
  <c r="E49" i="6"/>
  <c r="N36" i="14"/>
  <c r="F13" i="6"/>
  <c r="D25" i="17"/>
  <c r="F43" i="7"/>
  <c r="Q61" i="4"/>
  <c r="F48"/>
  <c r="N54" i="7"/>
  <c r="D65" i="12"/>
  <c r="G51" i="6"/>
  <c r="D45" i="16"/>
  <c r="E57" i="4"/>
  <c r="O18" i="20"/>
  <c r="D52" i="9"/>
  <c r="CB66" i="4"/>
  <c r="F39" i="7"/>
  <c r="E22" i="17"/>
  <c r="F65" i="6"/>
  <c r="H12" i="5"/>
  <c r="E32" i="8"/>
  <c r="AB64" i="4"/>
  <c r="BX50"/>
  <c r="BZ39"/>
  <c r="N29"/>
  <c r="AX60"/>
  <c r="AM47"/>
  <c r="L42" i="15"/>
  <c r="AS56" i="4"/>
  <c r="D29" i="18"/>
  <c r="E66" i="8"/>
  <c r="BL66" i="4"/>
  <c r="I38" i="7"/>
  <c r="F64" i="27"/>
  <c r="I48" i="14"/>
  <c r="E41"/>
  <c r="E10" i="17"/>
  <c r="F59" i="20"/>
  <c r="F13" i="27"/>
  <c r="N55" i="15"/>
  <c r="O59"/>
  <c r="G63" i="14"/>
  <c r="R16" i="5"/>
  <c r="G60" i="7"/>
  <c r="G39" i="14"/>
  <c r="F10" i="5"/>
  <c r="D8" i="16"/>
  <c r="L40" i="20"/>
  <c r="N49" i="15"/>
  <c r="I25" i="5"/>
  <c r="D12"/>
  <c r="L55" i="29"/>
  <c r="D19" i="6"/>
  <c r="E39" i="5"/>
  <c r="D35" i="10"/>
  <c r="H11" i="5"/>
  <c r="L61" i="7"/>
  <c r="F55" i="6"/>
  <c r="M9" i="20"/>
  <c r="D59" i="26"/>
  <c r="AK62" i="4"/>
  <c r="T36" i="5"/>
  <c r="F47" i="20"/>
  <c r="J15" i="15"/>
  <c r="U58" i="4"/>
  <c r="R61" i="5"/>
  <c r="I50"/>
  <c r="H51" i="6"/>
  <c r="T58" i="15"/>
  <c r="G16" i="5"/>
  <c r="H64"/>
  <c r="F62" i="14"/>
  <c r="E58" i="4"/>
  <c r="F59" i="6"/>
  <c r="D19" i="11"/>
  <c r="N32" i="14"/>
  <c r="F48" i="5"/>
  <c r="H16" i="15"/>
  <c r="M41" i="5"/>
  <c r="N43" i="7"/>
  <c r="N29" i="15"/>
  <c r="R49" i="5"/>
  <c r="D53" i="6"/>
  <c r="D59" i="7"/>
  <c r="N20" i="14"/>
  <c r="J39" i="5"/>
  <c r="D43" i="10"/>
  <c r="BF60" i="4"/>
  <c r="V44"/>
  <c r="CH30"/>
  <c r="I61"/>
  <c r="BK45"/>
  <c r="F24" i="12"/>
  <c r="P15" i="15"/>
  <c r="I47" i="7"/>
  <c r="L8"/>
  <c r="CR61" i="4"/>
  <c r="G30" i="6"/>
  <c r="H19" i="14"/>
  <c r="D66" i="5"/>
  <c r="H56" i="15"/>
  <c r="F12" i="12"/>
  <c r="L62" i="14"/>
  <c r="J40" i="7"/>
  <c r="F66" i="6"/>
  <c r="CJ61" i="4"/>
  <c r="E25" i="6"/>
  <c r="I17" i="14"/>
  <c r="F65" i="5"/>
  <c r="P52" i="15"/>
  <c r="J32" i="7"/>
  <c r="AN60" i="4"/>
  <c r="AL47"/>
  <c r="I24" i="7"/>
  <c r="D15" i="9"/>
  <c r="E64" i="5"/>
  <c r="J42" i="7"/>
  <c r="AK54" i="4"/>
  <c r="D14" i="15"/>
  <c r="D65" i="7"/>
  <c r="CB65" i="4"/>
  <c r="M24" i="7"/>
  <c r="P48" i="15"/>
  <c r="D52" i="6"/>
  <c r="H8" i="5"/>
  <c r="M63" i="7"/>
  <c r="AM63" i="4"/>
  <c r="CC49"/>
  <c r="N39"/>
  <c r="AT28"/>
  <c r="BL59"/>
  <c r="BK46"/>
  <c r="L19" i="7"/>
  <c r="M54" i="4"/>
  <c r="H12" i="15"/>
  <c r="M62" i="7"/>
  <c r="BT65" i="4"/>
  <c r="I23" i="7"/>
  <c r="F45" i="15"/>
  <c r="D48" i="6"/>
  <c r="R7" i="5"/>
  <c r="D63" i="7"/>
  <c r="AB63" i="4"/>
  <c r="BT49"/>
  <c r="D20" i="30"/>
  <c r="N37" i="15"/>
  <c r="F37" i="6"/>
  <c r="O9" i="15"/>
  <c r="L20"/>
  <c r="I46" i="21"/>
  <c r="E37" i="17"/>
  <c r="K34" i="14"/>
  <c r="L12" i="20"/>
  <c r="D17" i="30"/>
  <c r="D43" i="16"/>
  <c r="D58" i="26"/>
  <c r="J21" i="14"/>
  <c r="D22" i="6"/>
  <c r="H9" i="23"/>
  <c r="D16" i="19"/>
  <c r="G40" i="27"/>
  <c r="M64" i="15"/>
  <c r="F37" i="7"/>
  <c r="AS62" i="4"/>
  <c r="D58" i="15"/>
  <c r="D27" i="18"/>
  <c r="P13" i="5"/>
  <c r="AS67" i="4"/>
  <c r="E60" i="5"/>
  <c r="BT62" i="4"/>
  <c r="I16" i="7"/>
  <c r="L48" i="5"/>
  <c r="E11" i="13"/>
  <c r="S58" i="15"/>
  <c r="BA56" i="4"/>
  <c r="J29" i="20"/>
  <c r="F37" i="15"/>
  <c r="F8" i="12"/>
  <c r="AC55" i="4"/>
  <c r="R45" i="5"/>
  <c r="I34"/>
  <c r="H19" i="6"/>
  <c r="J63" i="14"/>
  <c r="M48" i="20"/>
  <c r="H52" i="5"/>
  <c r="D29" i="11"/>
  <c r="M55" i="4"/>
  <c r="T60" i="5"/>
  <c r="F32" i="7"/>
  <c r="D38" i="13"/>
  <c r="F40" i="5"/>
  <c r="F40" i="14"/>
  <c r="I15" i="5"/>
  <c r="N8" i="7"/>
  <c r="G66"/>
  <c r="L20" i="5"/>
  <c r="F10" i="6"/>
  <c r="I21" i="7"/>
  <c r="D47" i="12"/>
  <c r="T26" i="5"/>
  <c r="J61" i="7"/>
  <c r="CH58" i="4"/>
  <c r="V42"/>
  <c r="BB29"/>
  <c r="AX58"/>
  <c r="W44"/>
  <c r="M32" i="7"/>
  <c r="D31" i="10"/>
  <c r="E10" i="6"/>
  <c r="H27"/>
  <c r="G14" i="16"/>
  <c r="D31" i="28"/>
  <c r="R13" i="15"/>
  <c r="D54" i="6"/>
  <c r="D24" i="17"/>
  <c r="F21" i="22"/>
  <c r="H64" i="4"/>
  <c r="E19" i="17"/>
  <c r="E14" i="13"/>
  <c r="F30" i="6"/>
  <c r="F60" i="12"/>
  <c r="N16" i="14"/>
  <c r="F14" i="7"/>
  <c r="N46"/>
  <c r="BK59" i="4"/>
  <c r="CQ44"/>
  <c r="E14" i="12"/>
  <c r="O60" i="5"/>
  <c r="T54"/>
  <c r="L29" i="7"/>
  <c r="H35" i="21"/>
  <c r="J50" i="5"/>
  <c r="I7" i="7"/>
  <c r="N22"/>
  <c r="T14" i="15"/>
  <c r="BH64" i="4"/>
  <c r="K48" i="14"/>
  <c r="H57"/>
  <c r="D20" i="11"/>
  <c r="L23" i="23"/>
  <c r="L58" i="15"/>
  <c r="D46" i="19"/>
  <c r="I54" i="20"/>
  <c r="P36" i="5"/>
  <c r="D47" i="7"/>
  <c r="V54" i="4"/>
  <c r="BZ35"/>
  <c r="AJ61"/>
  <c r="O40"/>
  <c r="N57" i="20"/>
  <c r="R47" i="15"/>
  <c r="D45" i="18"/>
  <c r="H37" i="20"/>
  <c r="J67" i="5"/>
  <c r="J17" i="14"/>
  <c r="G65" i="4"/>
  <c r="BR47"/>
  <c r="D65" i="6"/>
  <c r="I32" i="7"/>
  <c r="G13" i="5"/>
  <c r="F43" i="4"/>
  <c r="BZ28"/>
  <c r="BL55"/>
  <c r="BC39"/>
  <c r="CQ27"/>
  <c r="CG58"/>
  <c r="D63" i="28"/>
  <c r="J7" i="7"/>
  <c r="G18"/>
  <c r="AD46" i="4"/>
  <c r="AL31"/>
  <c r="CR58"/>
  <c r="O42"/>
  <c r="G30"/>
  <c r="AM18"/>
  <c r="E39" i="6"/>
  <c r="H67" i="4"/>
  <c r="M53" i="7"/>
  <c r="N53"/>
  <c r="BZ48" i="4"/>
  <c r="F33"/>
  <c r="N32" i="7"/>
  <c r="E38" i="13"/>
  <c r="T58" i="5"/>
  <c r="M66"/>
  <c r="BJ43" i="4"/>
  <c r="AL29"/>
  <c r="AO56"/>
  <c r="G40"/>
  <c r="AM28"/>
  <c r="M42" i="5"/>
  <c r="I28" i="7"/>
  <c r="G8" i="5"/>
  <c r="N38" i="14"/>
  <c r="BX56" i="4"/>
  <c r="AD37"/>
  <c r="AY66"/>
  <c r="AU48"/>
  <c r="CA34"/>
  <c r="W23"/>
  <c r="T62"/>
  <c r="D21" i="6"/>
  <c r="H27" i="15"/>
  <c r="E8" i="13"/>
  <c r="AN54" i="4"/>
  <c r="F36"/>
  <c r="CP64"/>
  <c r="W47"/>
  <c r="N36" i="15"/>
  <c r="H53" i="4"/>
  <c r="CQ42"/>
  <c r="BS17"/>
  <c r="O54"/>
  <c r="CJ42"/>
  <c r="X32"/>
  <c r="AD59"/>
  <c r="AO47"/>
  <c r="BU36"/>
  <c r="I26"/>
  <c r="CC54"/>
  <c r="BF42"/>
  <c r="CT30"/>
  <c r="AF55"/>
  <c r="AU60"/>
  <c r="AX66"/>
  <c r="BS47"/>
  <c r="CQ19"/>
  <c r="BD55"/>
  <c r="P44"/>
  <c r="AV33"/>
  <c r="BS60"/>
  <c r="BM48"/>
  <c r="CS37"/>
  <c r="AG27"/>
  <c r="AR56"/>
  <c r="N62" i="14"/>
  <c r="BJ41" i="4"/>
  <c r="CQ37"/>
  <c r="H48" i="14"/>
  <c r="E45" i="8"/>
  <c r="D19" i="19"/>
  <c r="D64" i="10"/>
  <c r="E61" i="4"/>
  <c r="BQ59"/>
  <c r="R37" i="5"/>
  <c r="D37" i="16"/>
  <c r="L40" i="5"/>
  <c r="D55" i="19"/>
  <c r="F55" i="5"/>
  <c r="F34" i="12"/>
  <c r="F28" i="30"/>
  <c r="T22" i="5"/>
  <c r="V28" i="4"/>
  <c r="I56" i="7"/>
  <c r="P28" i="15"/>
  <c r="D23" i="11"/>
  <c r="J61" i="14"/>
  <c r="E52" i="13"/>
  <c r="E66" i="12"/>
  <c r="F25" i="15"/>
  <c r="D29"/>
  <c r="D34" i="5"/>
  <c r="I26" i="7"/>
  <c r="CC51" i="4"/>
  <c r="M43" i="5"/>
  <c r="E16" i="8"/>
  <c r="M19" i="7"/>
  <c r="M16" i="14"/>
  <c r="P39" i="5"/>
  <c r="G38" i="6"/>
  <c r="N20" i="7"/>
  <c r="N9" i="15"/>
  <c r="AX62" i="4"/>
  <c r="N43"/>
  <c r="AT26"/>
  <c r="CA48"/>
  <c r="M13" i="7"/>
  <c r="D59" i="13"/>
  <c r="J38" i="5"/>
  <c r="E37" i="6"/>
  <c r="D50" i="7"/>
  <c r="R11" i="5"/>
  <c r="G20" i="7"/>
  <c r="CH54" i="4"/>
  <c r="CG59"/>
  <c r="G22" i="6"/>
  <c r="D64" i="12"/>
  <c r="BF52" i="4"/>
  <c r="F35"/>
  <c r="AY63"/>
  <c r="O46"/>
  <c r="G33"/>
  <c r="AM21"/>
  <c r="F45" i="7"/>
  <c r="S14" i="5"/>
  <c r="F56" i="14"/>
  <c r="Z57" i="4"/>
  <c r="BJ37"/>
  <c r="S67"/>
  <c r="CQ48"/>
  <c r="O35"/>
  <c r="AU23"/>
  <c r="AZ62"/>
  <c r="D62" i="15"/>
  <c r="S50" i="5"/>
  <c r="M26" i="20"/>
  <c r="AW60" i="4"/>
  <c r="AD39"/>
  <c r="E32" i="20"/>
  <c r="T61" i="5"/>
  <c r="H61" i="14"/>
  <c r="D36" i="12"/>
  <c r="AR53" i="4"/>
  <c r="BJ35"/>
  <c r="AD64"/>
  <c r="BS46"/>
  <c r="AU33"/>
  <c r="CA21"/>
  <c r="J18" i="7"/>
  <c r="F62" i="12"/>
  <c r="L58" i="5"/>
  <c r="S55"/>
  <c r="AT43" i="4"/>
  <c r="AD29"/>
  <c r="W56"/>
  <c r="CQ39"/>
  <c r="AE28"/>
  <c r="S31" i="5"/>
  <c r="P22"/>
  <c r="F55" i="7"/>
  <c r="N56" i="15"/>
  <c r="E15" i="13"/>
  <c r="D36" i="7"/>
  <c r="D39" i="24"/>
  <c r="S46" i="15"/>
  <c r="D23" i="27"/>
  <c r="I14" i="7"/>
  <c r="O34" i="5"/>
  <c r="D13"/>
  <c r="G34"/>
  <c r="I25" i="7"/>
  <c r="R51" i="5"/>
  <c r="E25"/>
  <c r="Z51" i="4"/>
  <c r="J48" i="23"/>
  <c r="D49" i="6"/>
  <c r="I39" i="5"/>
  <c r="T38"/>
  <c r="E47"/>
  <c r="D46" i="12"/>
  <c r="J18" i="5"/>
  <c r="G60"/>
  <c r="F8" i="7"/>
  <c r="M24" i="14"/>
  <c r="CN61" i="4"/>
  <c r="E60" i="14"/>
  <c r="N19" i="7"/>
  <c r="G49"/>
  <c r="D45" i="12"/>
  <c r="E46"/>
  <c r="L22" i="14"/>
  <c r="L58"/>
  <c r="H28" i="5"/>
  <c r="G22" i="7"/>
  <c r="BB51" i="4"/>
  <c r="N33"/>
  <c r="CM57"/>
  <c r="G8" i="22"/>
  <c r="D25" i="12"/>
  <c r="E34"/>
  <c r="N18" i="14"/>
  <c r="J18" i="15"/>
  <c r="J51" i="5"/>
  <c r="D56" i="12"/>
  <c r="AM62" i="4"/>
  <c r="BR45"/>
  <c r="L49" i="5"/>
  <c r="P64"/>
  <c r="AM64" i="4"/>
  <c r="AD41"/>
  <c r="F27"/>
  <c r="AJ53"/>
  <c r="O38"/>
  <c r="AU26"/>
  <c r="D61" i="7"/>
  <c r="H17" i="14"/>
  <c r="J63" i="5"/>
  <c r="G13" i="6"/>
  <c r="CP43" i="4"/>
  <c r="BJ29"/>
  <c r="BG56"/>
  <c r="AE40"/>
  <c r="BC28"/>
  <c r="O49" i="5"/>
  <c r="AC57" i="4"/>
  <c r="F67" i="20"/>
  <c r="H66" i="6"/>
  <c r="G14" i="7"/>
  <c r="N46" i="4"/>
  <c r="AD31"/>
  <c r="E24" i="16"/>
  <c r="I35" i="7"/>
  <c r="P32" i="5"/>
  <c r="AM65" i="4"/>
  <c r="CH41"/>
  <c r="BJ27"/>
  <c r="N54"/>
  <c r="BC38"/>
  <c r="CQ26"/>
  <c r="E46" i="23"/>
  <c r="S17" i="15"/>
  <c r="I44" i="20"/>
  <c r="F33" i="16"/>
  <c r="F19" i="7"/>
  <c r="D42" i="6"/>
  <c r="G67" i="5"/>
  <c r="S65"/>
  <c r="D35" i="11"/>
  <c r="L44" i="7"/>
  <c r="D29" i="19"/>
  <c r="G58" i="6"/>
  <c r="F38" i="14"/>
  <c r="F64"/>
  <c r="AO65" i="4"/>
  <c r="F30" i="23"/>
  <c r="E38" i="8"/>
  <c r="J23" i="7"/>
  <c r="G21" i="22"/>
  <c r="N51" i="7"/>
  <c r="N55"/>
  <c r="D65" i="13"/>
  <c r="D23"/>
  <c r="D18" i="5"/>
  <c r="E56" i="6"/>
  <c r="AL49" i="4"/>
  <c r="U65"/>
  <c r="I46" i="5"/>
  <c r="I21"/>
  <c r="N58" i="7"/>
  <c r="P15" i="5"/>
  <c r="O56"/>
  <c r="D36" i="6"/>
  <c r="E56" i="13"/>
  <c r="CH60" i="4"/>
  <c r="N41"/>
  <c r="E42" i="5"/>
  <c r="CQ45" i="4"/>
  <c r="O18" i="5"/>
  <c r="M55" i="7"/>
  <c r="J14" i="5"/>
  <c r="G56"/>
  <c r="N18" i="7"/>
  <c r="J11" i="20"/>
  <c r="E48" i="6"/>
  <c r="AN52" i="4"/>
  <c r="F15" i="6"/>
  <c r="G36" i="5"/>
  <c r="I58" i="7"/>
  <c r="V49" i="4"/>
  <c r="AD33"/>
  <c r="AA61"/>
  <c r="O44"/>
  <c r="BC31"/>
  <c r="M37" i="20"/>
  <c r="T65" i="5"/>
  <c r="N16" i="15"/>
  <c r="D52" i="12"/>
  <c r="CC53" i="4"/>
  <c r="CH35"/>
  <c r="BJ64"/>
  <c r="CQ46"/>
  <c r="BK33"/>
  <c r="G22"/>
  <c r="CJ60"/>
  <c r="J34" i="7"/>
  <c r="O12" i="5"/>
  <c r="J53" i="14"/>
  <c r="H57" i="4"/>
  <c r="AT37"/>
  <c r="D25" i="13"/>
  <c r="T17" i="5"/>
  <c r="D23" i="9"/>
  <c r="N66" i="7"/>
  <c r="V50" i="4"/>
  <c r="CH33"/>
  <c r="CP61"/>
  <c r="BS44"/>
  <c r="G32"/>
  <c r="AM20"/>
  <c r="P24" i="15"/>
  <c r="M27" i="7"/>
  <c r="J31" i="5"/>
  <c r="AB65" i="4"/>
  <c r="BR41"/>
  <c r="AT27"/>
  <c r="CM53"/>
  <c r="AU38"/>
  <c r="CA26"/>
  <c r="BN66"/>
  <c r="G19" i="6"/>
  <c r="G34"/>
  <c r="P16" i="5"/>
  <c r="BS62" i="4"/>
  <c r="BB40"/>
  <c r="AD26"/>
  <c r="AO52"/>
  <c r="AU37"/>
  <c r="E56" i="16"/>
  <c r="I57" i="4"/>
  <c r="AM24"/>
  <c r="CN57"/>
  <c r="X46"/>
  <c r="BD35"/>
  <c r="AG63"/>
  <c r="CK50"/>
  <c r="I40"/>
  <c r="AO29"/>
  <c r="V59"/>
  <c r="Z46"/>
  <c r="BF34"/>
  <c r="AX59"/>
  <c r="BF65"/>
  <c r="J15" i="7"/>
  <c r="BJ62" i="4"/>
  <c r="G27"/>
  <c r="AL59"/>
  <c r="AV47"/>
  <c r="CB36"/>
  <c r="CS64"/>
  <c r="AH52"/>
  <c r="AG41"/>
  <c r="BM30"/>
  <c r="BK60"/>
  <c r="BF47"/>
  <c r="G61" i="6"/>
  <c r="AF50" i="4"/>
  <c r="CQ20"/>
  <c r="J54" i="14"/>
  <c r="K38" i="20"/>
  <c r="D66" i="9"/>
  <c r="L48" i="14"/>
  <c r="P29" i="5"/>
  <c r="I27" i="7"/>
  <c r="AS61" i="4"/>
  <c r="AC56"/>
  <c r="D18" i="15"/>
  <c r="M56" i="4"/>
  <c r="F44" i="5"/>
  <c r="F56" i="12"/>
  <c r="D39" i="13"/>
  <c r="CH42" i="4"/>
  <c r="F63" i="7"/>
  <c r="P51" i="5"/>
  <c r="E10" i="22"/>
  <c r="L18" i="5"/>
  <c r="M63" i="4"/>
  <c r="M64" i="5"/>
  <c r="X67" i="4"/>
  <c r="S38" i="5"/>
  <c r="H26" i="6"/>
  <c r="D8" i="12"/>
  <c r="BO58" i="4"/>
  <c r="P65" i="5"/>
  <c r="R57"/>
  <c r="O52" i="15"/>
  <c r="H48" i="6"/>
  <c r="J31" i="7"/>
  <c r="F22" i="12"/>
  <c r="D59"/>
  <c r="H16" i="5"/>
  <c r="G17" i="6"/>
  <c r="AT48" i="4"/>
  <c r="BZ31"/>
  <c r="AT55"/>
  <c r="E45" i="15"/>
  <c r="H44" i="6"/>
  <c r="F29" i="7"/>
  <c r="F18" i="12"/>
  <c r="E28" i="14"/>
  <c r="R35" i="5"/>
  <c r="D11" i="9"/>
  <c r="BX60" i="4"/>
  <c r="BR43"/>
  <c r="CB64"/>
  <c r="F37" i="5"/>
  <c r="CQ60" i="4"/>
  <c r="AT39"/>
  <c r="AD25"/>
  <c r="R51"/>
  <c r="BK36"/>
  <c r="G25"/>
  <c r="T8" i="5"/>
  <c r="M40" i="7"/>
  <c r="J35" i="5"/>
  <c r="CD65" i="4"/>
  <c r="F42"/>
  <c r="CH27"/>
  <c r="AO54"/>
  <c r="BS38"/>
  <c r="O27"/>
  <c r="I67"/>
  <c r="G44" i="7"/>
  <c r="D49" i="13"/>
  <c r="D62" i="5"/>
  <c r="G9" i="6"/>
  <c r="CH43" i="4"/>
  <c r="AT29"/>
  <c r="E40" i="5"/>
  <c r="M65"/>
  <c r="J11"/>
  <c r="CD61" i="4"/>
  <c r="F40"/>
  <c r="CH25"/>
  <c r="CD51"/>
  <c r="O37"/>
  <c r="AU25"/>
  <c r="D13" i="9"/>
  <c r="L17" i="5"/>
  <c r="D53" i="8"/>
  <c r="J64" i="7"/>
  <c r="L50" i="4"/>
  <c r="BR33"/>
  <c r="BU61"/>
  <c r="BK44"/>
  <c r="CQ31"/>
  <c r="AE20"/>
  <c r="E35" i="5"/>
  <c r="H65" i="4"/>
  <c r="D37" i="7"/>
  <c r="I42"/>
  <c r="CP47" i="4"/>
  <c r="BB32"/>
  <c r="AF60"/>
  <c r="AE43"/>
  <c r="L57" i="5"/>
  <c r="AL35" i="4"/>
  <c r="BK34"/>
  <c r="AZ64"/>
  <c r="J51"/>
  <c r="X40"/>
  <c r="BD29"/>
  <c r="Y56"/>
  <c r="BU44"/>
  <c r="I34"/>
  <c r="BN65"/>
  <c r="BF51"/>
  <c r="Q14" i="15"/>
  <c r="J21" i="29"/>
  <c r="E48" i="17"/>
  <c r="D63" i="6"/>
  <c r="BH67" i="4"/>
  <c r="I45" i="5"/>
  <c r="BI54" i="4"/>
  <c r="AC54"/>
  <c r="E42" i="14"/>
  <c r="U54" i="4"/>
  <c r="F36" i="5"/>
  <c r="G34" i="7"/>
  <c r="D39" i="11"/>
  <c r="BB41" i="4"/>
  <c r="G60" i="6"/>
  <c r="P19" i="5"/>
  <c r="L20" i="20"/>
  <c r="L14" i="5"/>
  <c r="AK60" i="4"/>
  <c r="M48" i="5"/>
  <c r="P65" i="4"/>
  <c r="S30" i="5"/>
  <c r="J59"/>
  <c r="D11" i="10"/>
  <c r="BT57" i="4"/>
  <c r="F32" i="14"/>
  <c r="L44" i="5"/>
  <c r="F50"/>
  <c r="H8" i="6"/>
  <c r="L16" i="7"/>
  <c r="L66"/>
  <c r="D19" i="12"/>
  <c r="F48" i="21"/>
  <c r="I52" i="5"/>
  <c r="BZ47" i="4"/>
  <c r="AT30"/>
  <c r="BG54"/>
  <c r="R44" i="5"/>
  <c r="F67"/>
  <c r="D14" i="7"/>
  <c r="N65"/>
  <c r="D55" i="12"/>
  <c r="R31" i="5"/>
  <c r="D25" i="8"/>
  <c r="H59" i="4"/>
  <c r="N43" i="14"/>
  <c r="CB61" i="4"/>
  <c r="J15" i="5"/>
  <c r="Z59" i="4"/>
  <c r="BJ38"/>
  <c r="M38" i="5"/>
  <c r="CM49" i="4"/>
  <c r="CQ35"/>
  <c r="AE24"/>
  <c r="D35" i="9"/>
  <c r="M12" i="7"/>
  <c r="P24" i="5"/>
  <c r="G64" i="4"/>
  <c r="V41"/>
  <c r="CP26"/>
  <c r="AA53"/>
  <c r="G38"/>
  <c r="AM26"/>
  <c r="J66"/>
  <c r="T56" i="5"/>
  <c r="D49" i="8"/>
  <c r="J47" i="5"/>
  <c r="BE67" i="4"/>
  <c r="BZ42"/>
  <c r="BJ28"/>
  <c r="T33" i="15"/>
  <c r="O48" i="5"/>
  <c r="F21" i="20"/>
  <c r="AE60" i="4"/>
  <c r="V39"/>
  <c r="CP24"/>
  <c r="BP50"/>
  <c r="AM36"/>
  <c r="BS24"/>
  <c r="I61" i="5"/>
  <c r="CR65" i="4"/>
  <c r="F49" i="7"/>
  <c r="M47"/>
  <c r="BB48" i="4"/>
  <c r="BZ32"/>
  <c r="BP60"/>
  <c r="BK43"/>
  <c r="U64"/>
  <c r="R62" i="5"/>
  <c r="S33"/>
  <c r="BU51" i="4"/>
  <c r="F16" i="6"/>
  <c r="M66" i="7"/>
  <c r="AS52" i="4"/>
  <c r="BT63"/>
  <c r="BT55"/>
  <c r="AC59"/>
  <c r="H34" i="6"/>
  <c r="E64" i="21"/>
  <c r="BJ30" i="4"/>
  <c r="I12" i="7"/>
  <c r="CP48" i="4"/>
  <c r="AU31"/>
  <c r="E44" i="13"/>
  <c r="AK56" i="4"/>
  <c r="CP45"/>
  <c r="CA29"/>
  <c r="O44" i="5"/>
  <c r="CH45" i="4"/>
  <c r="BC46"/>
  <c r="BC19"/>
  <c r="AN62"/>
  <c r="N22" i="14"/>
  <c r="AD42" i="4"/>
  <c r="AY62"/>
  <c r="G36"/>
  <c r="AD28"/>
  <c r="BS18"/>
  <c r="BD47"/>
  <c r="CJ30"/>
  <c r="AO49"/>
  <c r="BU32"/>
  <c r="BX55"/>
  <c r="Z38"/>
  <c r="BL58"/>
  <c r="BR59"/>
  <c r="AD35"/>
  <c r="BC25"/>
  <c r="CA54"/>
  <c r="P40"/>
  <c r="K64"/>
  <c r="CS47"/>
  <c r="CS33"/>
  <c r="CH59"/>
  <c r="D13" i="8"/>
  <c r="S65" i="4"/>
  <c r="BS19"/>
  <c r="AU55"/>
  <c r="H44"/>
  <c r="AN33"/>
  <c r="BJ60"/>
  <c r="BE48"/>
  <c r="CK37"/>
  <c r="Y27"/>
  <c r="AI56"/>
  <c r="CD43"/>
  <c r="Z32"/>
  <c r="BU56"/>
  <c r="CA61"/>
  <c r="D62" i="7"/>
  <c r="CP37" i="4"/>
  <c r="BS35"/>
  <c r="AE65"/>
  <c r="BD51"/>
  <c r="BL40"/>
  <c r="CR29"/>
  <c r="BS56"/>
  <c r="Q45"/>
  <c r="AW34"/>
  <c r="AH66"/>
  <c r="H52"/>
  <c r="R40"/>
  <c r="BS66"/>
  <c r="AT52"/>
  <c r="G17" i="7"/>
  <c r="BR40" i="4"/>
  <c r="BC37"/>
  <c r="AE66"/>
  <c r="X52"/>
  <c r="X41"/>
  <c r="BD30"/>
  <c r="AM57"/>
  <c r="BU45"/>
  <c r="I35"/>
  <c r="Y67"/>
  <c r="BT52"/>
  <c r="BV40"/>
  <c r="BM67"/>
  <c r="W53"/>
  <c r="BD58"/>
  <c r="D20" i="7"/>
  <c r="F37" i="4"/>
  <c r="AM35"/>
  <c r="CQ64"/>
  <c r="AL51"/>
  <c r="AV40"/>
  <c r="CB29"/>
  <c r="AZ56"/>
  <c r="CS44"/>
  <c r="AG34"/>
  <c r="L66"/>
  <c r="CH51"/>
  <c r="CT39"/>
  <c r="AT66"/>
  <c r="AA52"/>
  <c r="BR57"/>
  <c r="I45" i="7"/>
  <c r="CE63" i="4"/>
  <c r="AU27"/>
  <c r="BM59"/>
  <c r="BT47"/>
  <c r="H37"/>
  <c r="AG65"/>
  <c r="BJ52"/>
  <c r="AM27"/>
  <c r="CC32"/>
  <c r="J33"/>
  <c r="BD56"/>
  <c r="BV66"/>
  <c r="CB53"/>
  <c r="CG40"/>
  <c r="D90" i="1"/>
  <c r="BQ54" i="4"/>
  <c r="R30" i="5"/>
  <c r="G7"/>
  <c r="N50" i="4"/>
  <c r="L58" i="7"/>
  <c r="J54"/>
  <c r="F35" i="16"/>
  <c r="BD62" i="4"/>
  <c r="CQ54"/>
  <c r="AS51"/>
  <c r="F21" i="6"/>
  <c r="E58" i="12"/>
  <c r="BR29" i="4"/>
  <c r="E15" i="5"/>
  <c r="BJ47" i="4"/>
  <c r="BS30"/>
  <c r="D39" i="10"/>
  <c r="N24" i="15"/>
  <c r="BR44" i="4"/>
  <c r="O29"/>
  <c r="I27" i="5"/>
  <c r="BJ42" i="4"/>
  <c r="BK42"/>
  <c r="CA18"/>
  <c r="R51" i="15"/>
  <c r="D59" i="11"/>
  <c r="AL41" i="4"/>
  <c r="R59"/>
  <c r="AE35"/>
  <c r="F25"/>
  <c r="G21" i="5"/>
  <c r="CJ46" i="4"/>
  <c r="G57" i="5"/>
  <c r="BU48" i="4"/>
  <c r="I32"/>
  <c r="H54"/>
  <c r="AX37"/>
  <c r="BZ57"/>
  <c r="I51" i="20"/>
  <c r="BR31" i="4"/>
  <c r="O24"/>
  <c r="F54"/>
  <c r="AV39"/>
  <c r="V63"/>
  <c r="AG47"/>
  <c r="AG33"/>
  <c r="L59"/>
  <c r="T33" i="5"/>
  <c r="I62" i="4"/>
  <c r="BC18"/>
  <c r="BR54"/>
  <c r="AN43"/>
  <c r="BT32"/>
  <c r="CF59"/>
  <c r="CK47"/>
  <c r="Y37"/>
  <c r="BE26"/>
  <c r="BF55"/>
  <c r="R43"/>
  <c r="AX31"/>
  <c r="CR55"/>
  <c r="F61"/>
  <c r="L33" i="5"/>
  <c r="AL34" i="4"/>
  <c r="CQ33"/>
  <c r="J64"/>
  <c r="CA50"/>
  <c r="CR39"/>
  <c r="AF29"/>
  <c r="CP55"/>
  <c r="AW44"/>
  <c r="CC33"/>
  <c r="AH65"/>
  <c r="AE51"/>
  <c r="AP39"/>
  <c r="BO65"/>
  <c r="BG51"/>
  <c r="L20" i="7"/>
  <c r="V37" i="4"/>
  <c r="AU35"/>
  <c r="J65"/>
  <c r="AU51"/>
  <c r="BD40"/>
  <c r="CJ29"/>
  <c r="BJ56"/>
  <c r="I45"/>
  <c r="AO34"/>
  <c r="W66"/>
  <c r="CQ51"/>
  <c r="J40"/>
  <c r="BF66"/>
  <c r="AJ52"/>
  <c r="CA57"/>
  <c r="T9" i="5"/>
  <c r="AT33" i="4"/>
  <c r="BC33"/>
  <c r="BV63"/>
  <c r="BH50"/>
  <c r="CB39"/>
  <c r="P29"/>
  <c r="BW55"/>
  <c r="AG44"/>
  <c r="BM33"/>
  <c r="L65"/>
  <c r="L51"/>
  <c r="Z39"/>
  <c r="AT65"/>
  <c r="AO51"/>
  <c r="CN56"/>
  <c r="P56" i="5"/>
  <c r="BG60" i="4"/>
  <c r="G26"/>
  <c r="CJ58"/>
  <c r="H47"/>
  <c r="AN36"/>
  <c r="AQ64"/>
  <c r="CF51"/>
  <c r="I28" i="5"/>
  <c r="Q30" i="4"/>
  <c r="J31"/>
  <c r="X55"/>
  <c r="CC65"/>
  <c r="G53"/>
  <c r="CG38"/>
  <c r="BW44"/>
  <c r="BB21"/>
  <c r="AY9"/>
  <c r="CN10"/>
  <c r="AB40"/>
  <c r="BH20"/>
  <c r="I35" i="15"/>
  <c r="G62" i="29"/>
  <c r="I11" i="7"/>
  <c r="N10"/>
  <c r="R30" i="15"/>
  <c r="CR63" i="4"/>
  <c r="V56"/>
  <c r="P54" i="5"/>
  <c r="H16" i="20"/>
  <c r="N52" i="4"/>
  <c r="L50" i="7"/>
  <c r="AE58" i="4"/>
  <c r="BB57"/>
  <c r="W35"/>
  <c r="F13" i="5"/>
  <c r="W52" i="4"/>
  <c r="N23" i="20"/>
  <c r="CP41" i="4"/>
  <c r="J27" i="15"/>
  <c r="BL49" i="4"/>
  <c r="N12" i="15"/>
  <c r="G8" i="7"/>
  <c r="S64" i="4"/>
  <c r="BS29"/>
  <c r="D17" i="12"/>
  <c r="F41" i="6"/>
  <c r="L56" i="4"/>
  <c r="F28"/>
  <c r="AE45"/>
  <c r="M28" i="7"/>
  <c r="BK31" i="4"/>
  <c r="CJ54"/>
  <c r="CJ36"/>
  <c r="BW57"/>
  <c r="BU38"/>
  <c r="BN63"/>
  <c r="J44"/>
  <c r="N66"/>
  <c r="CA67"/>
  <c r="D12" i="12"/>
  <c r="AE38" i="4"/>
  <c r="J61"/>
  <c r="AV45"/>
  <c r="CB30"/>
  <c r="CF53"/>
  <c r="AG39"/>
  <c r="BK67"/>
  <c r="J49"/>
  <c r="AI51"/>
  <c r="O31"/>
  <c r="F60"/>
  <c r="H48"/>
  <c r="AN37"/>
  <c r="BW65"/>
  <c r="CT52"/>
  <c r="CK41"/>
  <c r="Y31"/>
  <c r="AW61"/>
  <c r="Z48"/>
  <c r="BF36"/>
  <c r="BZ61"/>
  <c r="O33" i="5"/>
  <c r="S54" i="4"/>
  <c r="G57" i="6"/>
  <c r="BU49" i="4"/>
  <c r="CA20"/>
  <c r="O56"/>
  <c r="BL44"/>
  <c r="CR33"/>
  <c r="AD61"/>
  <c r="Q49"/>
  <c r="AW38"/>
  <c r="CC27"/>
  <c r="V57"/>
  <c r="AX44"/>
  <c r="CD32"/>
  <c r="AX57"/>
  <c r="CA62"/>
  <c r="G62" i="7"/>
  <c r="AX52" i="4"/>
  <c r="W22"/>
  <c r="CA56"/>
  <c r="X45"/>
  <c r="BD34"/>
  <c r="CS61"/>
  <c r="BW49"/>
  <c r="I39"/>
  <c r="AO28"/>
  <c r="CH57"/>
  <c r="R45"/>
  <c r="AX33"/>
  <c r="AA58"/>
  <c r="CA63"/>
  <c r="CN50"/>
  <c r="G25" i="6"/>
  <c r="W49" i="4"/>
  <c r="AU20"/>
  <c r="CN55"/>
  <c r="AV44"/>
  <c r="CB33"/>
  <c r="K61"/>
  <c r="CS48"/>
  <c r="AG38"/>
  <c r="BM27"/>
  <c r="CC56"/>
  <c r="AH44"/>
  <c r="BN32"/>
  <c r="AF57"/>
  <c r="BF62"/>
  <c r="M24" i="5"/>
  <c r="CH39" i="4"/>
  <c r="CQ36"/>
  <c r="CQ65"/>
  <c r="F52"/>
  <c r="H41"/>
  <c r="AN30"/>
  <c r="T57"/>
  <c r="BE45"/>
  <c r="AZ52"/>
  <c r="BN44"/>
  <c r="S47" i="5"/>
  <c r="CN46" i="4"/>
  <c r="AM58"/>
  <c r="AK46"/>
  <c r="BX24"/>
  <c r="E28"/>
  <c r="BG14"/>
  <c r="E46" i="1"/>
  <c r="F82"/>
  <c r="AH26" i="4"/>
  <c r="D45" i="1"/>
  <c r="H60" i="15"/>
  <c r="F13" i="7"/>
  <c r="BD63" i="4"/>
  <c r="AC58"/>
  <c r="BI52"/>
  <c r="F49" i="5"/>
  <c r="D30" i="15"/>
  <c r="M14" i="7"/>
  <c r="BZ45" i="4"/>
  <c r="T24" i="5"/>
  <c r="R19"/>
  <c r="D21" i="10"/>
  <c r="CP65" i="4"/>
  <c r="P35" i="20"/>
  <c r="AL39" i="4"/>
  <c r="CQ24"/>
  <c r="J23" i="5"/>
  <c r="M33" i="7"/>
  <c r="AL37" i="4"/>
  <c r="AE23"/>
  <c r="J21" i="7"/>
  <c r="N38" i="4"/>
  <c r="W39"/>
  <c r="BU67"/>
  <c r="M16" i="7"/>
  <c r="L25"/>
  <c r="CH37" i="4"/>
  <c r="CR56"/>
  <c r="M64"/>
  <c r="CD59"/>
  <c r="AE63"/>
  <c r="X44"/>
  <c r="CP66"/>
  <c r="BU46"/>
  <c r="I30"/>
  <c r="BK50"/>
  <c r="AH35"/>
  <c r="R56"/>
  <c r="L20" i="14"/>
  <c r="BJ65" i="4"/>
  <c r="W21"/>
  <c r="BV51"/>
  <c r="AV37"/>
  <c r="AV61"/>
  <c r="AG45"/>
  <c r="AG31"/>
  <c r="AN57"/>
  <c r="I23" i="5"/>
  <c r="R53" i="4"/>
  <c r="E14" i="5"/>
  <c r="S53" i="4"/>
  <c r="H42"/>
  <c r="AN31"/>
  <c r="AH58"/>
  <c r="BE46"/>
  <c r="CK35"/>
  <c r="G29" i="5"/>
  <c r="CH53" i="4"/>
  <c r="BN41"/>
  <c r="M54" i="5"/>
  <c r="AA54" i="4"/>
  <c r="AY59"/>
  <c r="M22" i="7"/>
  <c r="AD27" i="4"/>
  <c r="G31"/>
  <c r="BV61"/>
  <c r="AF49"/>
  <c r="BL38"/>
  <c r="BJ67"/>
  <c r="AQ54"/>
  <c r="Q43"/>
  <c r="AW32"/>
  <c r="AH63"/>
  <c r="BF49"/>
  <c r="CT37"/>
  <c r="BO63"/>
  <c r="CR49"/>
  <c r="N52" i="14"/>
  <c r="F30" i="4"/>
  <c r="AM32"/>
  <c r="BV62"/>
  <c r="CN49"/>
  <c r="X39"/>
  <c r="S35" i="5"/>
  <c r="K55" i="4"/>
  <c r="BU43"/>
  <c r="I33"/>
  <c r="W64"/>
  <c r="Z50"/>
  <c r="BF38"/>
  <c r="BE64"/>
  <c r="BL50"/>
  <c r="AB56"/>
  <c r="E41" i="6"/>
  <c r="AL26" i="4"/>
  <c r="BK30"/>
  <c r="AU61"/>
  <c r="P49"/>
  <c r="AV38"/>
  <c r="AI67"/>
  <c r="Y54"/>
  <c r="CS42"/>
  <c r="AG32"/>
  <c r="L63"/>
  <c r="AP49"/>
  <c r="BV37"/>
  <c r="AT63"/>
  <c r="BP49"/>
  <c r="AP55"/>
  <c r="E40" i="13"/>
  <c r="BZ54" i="4"/>
  <c r="O23"/>
  <c r="AL57"/>
  <c r="BT45"/>
  <c r="H35"/>
  <c r="BM62"/>
  <c r="AH50"/>
  <c r="AU53"/>
  <c r="CK67"/>
  <c r="CK64"/>
  <c r="CE52"/>
  <c r="F64"/>
  <c r="AZ51"/>
  <c r="CG34"/>
  <c r="AS40"/>
  <c r="CM19"/>
  <c r="K8"/>
  <c r="D56" i="18"/>
  <c r="L40" i="7"/>
  <c r="D54" i="19"/>
  <c r="E38" i="5"/>
  <c r="D44" i="6"/>
  <c r="G42" i="7"/>
  <c r="F46" i="4"/>
  <c r="I14" i="5"/>
  <c r="D27" i="9"/>
  <c r="G43" i="4"/>
  <c r="G20" i="5"/>
  <c r="F49" i="4"/>
  <c r="V45"/>
  <c r="AM29"/>
  <c r="I55" i="7"/>
  <c r="G44" i="4"/>
  <c r="T41" i="5"/>
  <c r="BZ34" i="4"/>
  <c r="G10" i="7"/>
  <c r="CA41" i="4"/>
  <c r="T57" i="5"/>
  <c r="V60" i="4"/>
  <c r="AO58"/>
  <c r="AM25"/>
  <c r="E59" i="13"/>
  <c r="D38" i="5"/>
  <c r="CQ50" i="4"/>
  <c r="O45" i="5"/>
  <c r="AM41" i="4"/>
  <c r="BT59"/>
  <c r="AE27"/>
  <c r="BH52"/>
  <c r="X34"/>
  <c r="BS54"/>
  <c r="AO37"/>
  <c r="BT60"/>
  <c r="CD41"/>
  <c r="N64"/>
  <c r="AU64"/>
  <c r="BB59"/>
  <c r="AE34"/>
  <c r="BH58"/>
  <c r="AV43"/>
  <c r="AV29"/>
  <c r="BE51"/>
  <c r="AG37"/>
  <c r="BC65"/>
  <c r="CD46"/>
  <c r="F38"/>
  <c r="W28"/>
  <c r="AY58"/>
  <c r="BT46"/>
  <c r="H36"/>
  <c r="CS63"/>
  <c r="AV51"/>
  <c r="BE40"/>
  <c r="CK29"/>
  <c r="BX59"/>
  <c r="BV46"/>
  <c r="R35"/>
  <c r="R60"/>
  <c r="AU66"/>
  <c r="BM52"/>
  <c r="CC57"/>
  <c r="BC44"/>
  <c r="AU18"/>
  <c r="BH54"/>
  <c r="AF43"/>
  <c r="BL32"/>
  <c r="BW59"/>
  <c r="CC47"/>
  <c r="Q37"/>
  <c r="AW26"/>
  <c r="AW55"/>
  <c r="J43"/>
  <c r="AP31"/>
  <c r="BZ55"/>
  <c r="CN60"/>
  <c r="R63"/>
  <c r="CA46"/>
  <c r="AM19"/>
  <c r="AB55"/>
  <c r="CJ43"/>
  <c r="X33"/>
  <c r="AQ60"/>
  <c r="AO48"/>
  <c r="BU37"/>
  <c r="I27"/>
  <c r="Q56"/>
  <c r="BN43"/>
  <c r="J32"/>
  <c r="BC56"/>
  <c r="BH61"/>
  <c r="AR49"/>
  <c r="AE56"/>
  <c r="CQ43"/>
  <c r="G18"/>
  <c r="AP54"/>
  <c r="P43"/>
  <c r="AV32"/>
  <c r="BE59"/>
  <c r="BM47"/>
  <c r="CS36"/>
  <c r="AG26"/>
  <c r="AE55"/>
  <c r="CD42"/>
  <c r="Z31"/>
  <c r="BG55"/>
  <c r="BV60"/>
  <c r="CJ65"/>
  <c r="BR32"/>
  <c r="AE33"/>
  <c r="BK63"/>
  <c r="AY50"/>
  <c r="BT39"/>
  <c r="S67" i="5"/>
  <c r="BN55" i="4"/>
  <c r="N40" i="7"/>
  <c r="AW43" i="4"/>
  <c r="BF40"/>
  <c r="Z63"/>
  <c r="AZ45"/>
  <c r="CF56"/>
  <c r="D53" i="21"/>
  <c r="H15" i="6"/>
  <c r="M45" i="15"/>
  <c r="BK66" i="4"/>
  <c r="P60" i="5"/>
  <c r="I17" i="7"/>
  <c r="AL45" i="4"/>
  <c r="G66" i="20"/>
  <c r="L57" i="7"/>
  <c r="AE42" i="4"/>
  <c r="F57" i="29"/>
  <c r="AL48" i="4"/>
  <c r="F44"/>
  <c r="BK28"/>
  <c r="L38" i="7"/>
  <c r="O43" i="4"/>
  <c r="T21" i="5"/>
  <c r="CP33" i="4"/>
  <c r="G37" i="6"/>
  <c r="CQ40" i="4"/>
  <c r="AF63"/>
  <c r="AW58"/>
  <c r="I55"/>
  <c r="BK24"/>
  <c r="N52" i="7"/>
  <c r="J27" i="5"/>
  <c r="BJ46" i="4"/>
  <c r="BF67"/>
  <c r="AU40"/>
  <c r="CP46"/>
  <c r="CA25"/>
  <c r="AG50"/>
  <c r="BD33"/>
  <c r="CP53"/>
  <c r="I36"/>
  <c r="CQ59"/>
  <c r="R41"/>
  <c r="N63"/>
  <c r="AJ63"/>
  <c r="CH52"/>
  <c r="CA32"/>
  <c r="CE57"/>
  <c r="CB42"/>
  <c r="O53" i="5"/>
  <c r="CB50" i="4"/>
  <c r="BM36"/>
  <c r="BC64"/>
  <c r="R46"/>
  <c r="BB34"/>
  <c r="BS26"/>
  <c r="BV57"/>
  <c r="H46"/>
  <c r="AN35"/>
  <c r="K63"/>
  <c r="BS50"/>
  <c r="CK39"/>
  <c r="Y29"/>
  <c r="CC58"/>
  <c r="J46"/>
  <c r="AP34"/>
  <c r="AF59"/>
  <c r="AJ65"/>
  <c r="L55" i="5"/>
  <c r="Q51" i="4"/>
  <c r="D50" i="15"/>
  <c r="BY52" i="4"/>
  <c r="D49" i="12"/>
  <c r="V36" i="4"/>
  <c r="I16" i="29"/>
  <c r="E9" i="5"/>
  <c r="D13" i="11"/>
  <c r="F38" i="6"/>
  <c r="O9" i="5"/>
  <c r="N33" i="20"/>
  <c r="D15" i="12"/>
  <c r="M57" i="15"/>
  <c r="BR37" i="4"/>
  <c r="BC23"/>
  <c r="AB62"/>
  <c r="AE37"/>
  <c r="D40" i="7"/>
  <c r="BR27" i="4"/>
  <c r="BF58"/>
  <c r="BK35"/>
  <c r="G10" i="20"/>
  <c r="AI53" i="4"/>
  <c r="BG50"/>
  <c r="CQ23"/>
  <c r="L12" i="7"/>
  <c r="J63" i="15"/>
  <c r="AD45" i="4"/>
  <c r="I66"/>
  <c r="CQ38"/>
  <c r="BB42"/>
  <c r="AU21"/>
  <c r="BD49"/>
  <c r="CJ32"/>
  <c r="AQ52"/>
  <c r="AO35"/>
  <c r="AW57"/>
  <c r="BN39"/>
  <c r="W61"/>
  <c r="D24" i="20"/>
  <c r="F32" i="21"/>
  <c r="D31" i="9"/>
  <c r="CH34" i="4"/>
  <c r="T30" i="15"/>
  <c r="F45" i="21"/>
  <c r="G48" i="6"/>
  <c r="D17"/>
  <c r="G66" i="4"/>
  <c r="E46" i="13"/>
  <c r="D39" i="9"/>
  <c r="I22" i="7"/>
  <c r="BZ36" i="4"/>
  <c r="CA22"/>
  <c r="BO60"/>
  <c r="BC36"/>
  <c r="G66" i="6"/>
  <c r="BZ26" i="4"/>
  <c r="CH56"/>
  <c r="CQ34"/>
  <c r="D55" i="9"/>
  <c r="H29" i="5"/>
  <c r="E16" i="13"/>
  <c r="AN64" i="4"/>
  <c r="R14" i="15"/>
  <c r="H49" i="20"/>
  <c r="R62" i="4"/>
  <c r="V38"/>
  <c r="D14" i="11"/>
  <c r="Q24" i="15"/>
  <c r="M29" i="20"/>
  <c r="T40" i="15"/>
  <c r="D17" i="18"/>
  <c r="M19" i="15"/>
  <c r="I66" i="30"/>
  <c r="K14" i="15"/>
  <c r="F15" i="16"/>
  <c r="D66" i="10"/>
  <c r="T27" i="5"/>
  <c r="F65" i="16"/>
  <c r="P21" i="5"/>
  <c r="AC53" i="4"/>
  <c r="E62" i="8"/>
  <c r="E38" i="16"/>
  <c r="T15" i="5"/>
  <c r="T61" i="15"/>
  <c r="P41" i="5"/>
  <c r="D10" i="9"/>
  <c r="H27" i="20"/>
  <c r="N38" i="7"/>
  <c r="N8" i="15"/>
  <c r="D67" i="11"/>
  <c r="G51" i="7"/>
  <c r="D46" i="15"/>
  <c r="D13" i="21"/>
  <c r="BQ58" i="4"/>
  <c r="D66" i="12"/>
  <c r="H67" i="5"/>
  <c r="L34" i="7"/>
  <c r="O38" i="5"/>
  <c r="F7" i="7"/>
  <c r="O59" i="5"/>
  <c r="F14" i="6"/>
  <c r="D31"/>
  <c r="AK63" i="4"/>
  <c r="F67" i="6"/>
  <c r="G63"/>
  <c r="N50" i="20"/>
  <c r="G42" i="5"/>
  <c r="D57" i="12"/>
  <c r="F20" i="14"/>
  <c r="M18"/>
  <c r="D17" i="5"/>
  <c r="I19" i="7"/>
  <c r="S10" i="5"/>
  <c r="D7" i="8"/>
  <c r="H60" i="5"/>
  <c r="I41" i="20"/>
  <c r="E18" i="14"/>
  <c r="S40" i="5"/>
  <c r="M57" i="4"/>
  <c r="D14" i="23"/>
  <c r="D38" i="26"/>
  <c r="M42" i="20"/>
  <c r="D37" i="27"/>
  <c r="K39" i="14"/>
  <c r="E44" i="16"/>
  <c r="E16" i="12"/>
  <c r="E39" i="13"/>
  <c r="G25" i="14"/>
  <c r="N23" i="15"/>
  <c r="G45" i="7"/>
  <c r="E62" i="21"/>
  <c r="L64" i="7"/>
  <c r="BA52" i="4"/>
  <c r="Q20" i="20"/>
  <c r="L51" i="7"/>
  <c r="D57" i="15"/>
  <c r="N48" i="14"/>
  <c r="D56" i="16"/>
  <c r="M23" i="7"/>
  <c r="N13"/>
  <c r="N16" i="20"/>
  <c r="H15" i="15"/>
  <c r="T39" i="5"/>
  <c r="H38"/>
  <c r="H59"/>
  <c r="O64" i="15"/>
  <c r="D31" i="13"/>
  <c r="O47" i="5"/>
  <c r="R26"/>
  <c r="I37"/>
  <c r="H52" i="6"/>
  <c r="S41" i="5"/>
  <c r="E60" i="12"/>
  <c r="CG65" i="4"/>
  <c r="F25" i="7"/>
  <c r="L46"/>
  <c r="I60"/>
  <c r="CR64" i="4"/>
  <c r="S58" i="5"/>
  <c r="N14" i="7"/>
  <c r="E20" i="12"/>
  <c r="BY65" i="4"/>
  <c r="E19" i="8"/>
  <c r="E38" i="14"/>
  <c r="D14" i="21"/>
  <c r="D29" i="6"/>
  <c r="CJ62" i="4"/>
  <c r="G42" i="6"/>
  <c r="E42" i="8"/>
  <c r="G22" i="20"/>
  <c r="N12" i="14"/>
  <c r="D54" i="13"/>
  <c r="D34" i="15"/>
  <c r="F61" i="22"/>
  <c r="L66" i="5"/>
  <c r="F28" i="14"/>
  <c r="BS65" i="4"/>
  <c r="BB47"/>
  <c r="BB33"/>
  <c r="AY64"/>
  <c r="AE49"/>
  <c r="E64" i="12"/>
  <c r="BA55" i="4"/>
  <c r="T50" i="15"/>
  <c r="D38" i="8"/>
  <c r="AN66" i="4"/>
  <c r="N30" i="7"/>
  <c r="E16" i="16"/>
  <c r="F57" i="6"/>
  <c r="L10" i="5"/>
  <c r="E8" i="12"/>
  <c r="AK55" i="4"/>
  <c r="N33" i="15"/>
  <c r="E27" i="8"/>
  <c r="P66" i="4"/>
  <c r="J28" i="7"/>
  <c r="J59" i="15"/>
  <c r="D56" i="6"/>
  <c r="D10" i="5"/>
  <c r="E7" i="8"/>
  <c r="BS63" i="4"/>
  <c r="AE50"/>
  <c r="T7" i="5"/>
  <c r="BQ49" i="4"/>
  <c r="D30" i="12"/>
  <c r="P47" i="15"/>
  <c r="BQ64" i="4"/>
  <c r="T40" i="5"/>
  <c r="H63" i="14"/>
  <c r="P23" i="5"/>
  <c r="D37" i="9"/>
  <c r="M13" i="5"/>
  <c r="F30" i="7"/>
  <c r="H24" i="5"/>
  <c r="D28" i="12"/>
  <c r="F67" i="4"/>
  <c r="Z53"/>
  <c r="BZ41"/>
  <c r="N31"/>
  <c r="I63"/>
  <c r="BC49"/>
  <c r="H43" i="15"/>
  <c r="AC64" i="4"/>
  <c r="P38" i="5"/>
  <c r="L60" i="14"/>
  <c r="J22" i="5"/>
  <c r="E63" i="8"/>
  <c r="E13" i="5"/>
  <c r="I29" i="7"/>
  <c r="R23" i="5"/>
  <c r="D24" i="12"/>
  <c r="CK66" i="4"/>
  <c r="Q53"/>
  <c r="AR67"/>
  <c r="T25" i="5"/>
  <c r="D11" i="12"/>
  <c r="E39" i="8"/>
  <c r="R21" i="15"/>
  <c r="D47" i="19"/>
  <c r="E18" i="13"/>
  <c r="D67" i="18"/>
  <c r="G26" i="20"/>
  <c r="H31" i="15"/>
  <c r="E24"/>
  <c r="O12"/>
  <c r="F52"/>
  <c r="E43" i="6"/>
  <c r="J9" i="5"/>
  <c r="J46" i="15"/>
  <c r="F34" i="23"/>
  <c r="M25" i="7"/>
  <c r="D15" i="25"/>
  <c r="T35" i="5"/>
  <c r="E53" i="4"/>
  <c r="J56" i="7"/>
  <c r="F34" i="22"/>
  <c r="M12" i="14"/>
  <c r="BY55" i="4"/>
  <c r="K14" i="20"/>
  <c r="E54" i="13"/>
  <c r="M23" i="5"/>
  <c r="O40" i="20"/>
  <c r="D30" i="7"/>
  <c r="F34" i="5"/>
  <c r="L64" i="20"/>
  <c r="D14" i="12"/>
  <c r="E16" i="20"/>
  <c r="M11" i="7"/>
  <c r="E40" i="20"/>
  <c r="L8" i="5"/>
  <c r="E30" i="20"/>
  <c r="D45" i="5"/>
  <c r="D21" i="9"/>
  <c r="L24" i="14"/>
  <c r="D50" i="18"/>
  <c r="M9" i="7"/>
  <c r="I34" i="20"/>
  <c r="T44" i="5"/>
  <c r="G31" i="6"/>
  <c r="L59" i="7"/>
  <c r="F16" i="5"/>
  <c r="D67" i="8"/>
  <c r="Q42" i="20"/>
  <c r="H38" i="6"/>
  <c r="G14" i="5"/>
  <c r="F48" i="7"/>
  <c r="L21" i="5"/>
  <c r="E9" i="6"/>
  <c r="I48" i="7"/>
  <c r="T14" i="5"/>
  <c r="D28" i="7"/>
  <c r="BO54" i="4"/>
  <c r="V40"/>
  <c r="CH26"/>
  <c r="CM55"/>
  <c r="G42"/>
  <c r="G50" i="5"/>
  <c r="D66" i="6"/>
  <c r="S27" i="15"/>
  <c r="E15" i="17"/>
  <c r="H50" i="14"/>
  <c r="J44" i="5"/>
  <c r="F25" i="14"/>
  <c r="F39" i="20"/>
  <c r="M59" i="15"/>
  <c r="T12"/>
  <c r="D55" i="25"/>
  <c r="F40" i="6"/>
  <c r="L16" i="14"/>
  <c r="F25" i="21"/>
  <c r="D23" i="6"/>
  <c r="J26" i="20"/>
  <c r="N65" i="14"/>
  <c r="G48" i="15"/>
  <c r="M51" i="5"/>
  <c r="D52"/>
  <c r="M52" i="15"/>
  <c r="D23" i="7"/>
  <c r="J36"/>
  <c r="F11" i="5"/>
  <c r="H27"/>
  <c r="P17"/>
  <c r="D55" i="8"/>
  <c r="O15" i="5"/>
  <c r="R17" i="15"/>
  <c r="M15" i="5"/>
  <c r="T52"/>
  <c r="S25"/>
  <c r="D15" i="6"/>
  <c r="E63" i="4"/>
  <c r="D62" i="6"/>
  <c r="E58"/>
  <c r="D33" i="7"/>
  <c r="CR62" i="4"/>
  <c r="S42" i="5"/>
  <c r="H50" i="6"/>
  <c r="F66" i="5"/>
  <c r="CG62" i="4"/>
  <c r="F17" i="7"/>
  <c r="D27" i="13"/>
  <c r="E64" i="16"/>
  <c r="H7" i="6"/>
  <c r="J55" i="15"/>
  <c r="O52" i="5"/>
  <c r="L60" i="7"/>
  <c r="D45" i="19"/>
  <c r="J59" i="7"/>
  <c r="L27"/>
  <c r="F10" i="12"/>
  <c r="N32" i="15"/>
  <c r="J55" i="5"/>
  <c r="D48" i="12"/>
  <c r="G63" i="4"/>
  <c r="V46"/>
  <c r="V32"/>
  <c r="BU62"/>
  <c r="CA47"/>
  <c r="L23" i="5"/>
  <c r="BA50" i="4"/>
  <c r="D54" i="12"/>
  <c r="I41" i="7"/>
  <c r="P64" i="4"/>
  <c r="M8" i="7"/>
  <c r="D13" i="15"/>
  <c r="H30" i="6"/>
  <c r="N43" i="20"/>
  <c r="R12" i="5"/>
  <c r="E55" i="14"/>
  <c r="L67"/>
  <c r="K28"/>
  <c r="R34" i="15"/>
  <c r="F65" i="12"/>
  <c r="D67" i="5"/>
  <c r="D58" i="10"/>
  <c r="F54" i="5"/>
  <c r="Q27" i="20"/>
  <c r="E43" i="5"/>
  <c r="D18" i="12"/>
  <c r="E18" i="20"/>
  <c r="K65" i="15"/>
  <c r="L47" i="5"/>
  <c r="F57" i="16"/>
  <c r="H9" i="5"/>
  <c r="R22" i="15"/>
  <c r="O55" i="5"/>
  <c r="K43" i="20"/>
  <c r="E25" i="16"/>
  <c r="I41" i="14"/>
  <c r="I45"/>
  <c r="J41" i="7"/>
  <c r="BI60" i="4"/>
  <c r="J19" i="15"/>
  <c r="D25" i="6"/>
  <c r="D29" i="9"/>
  <c r="J26" i="15"/>
  <c r="E30" i="8"/>
  <c r="F9" i="29"/>
  <c r="G32" i="6"/>
  <c r="J43" i="15"/>
  <c r="Q13" i="20"/>
  <c r="T54" i="15"/>
  <c r="D37" i="5"/>
  <c r="J60" i="7"/>
  <c r="D7" i="13"/>
  <c r="J60" i="23"/>
  <c r="E31" i="6"/>
  <c r="H36" i="15"/>
  <c r="H18" i="5"/>
  <c r="E44"/>
  <c r="F42" i="7"/>
  <c r="F8" i="5"/>
  <c r="M59" i="7"/>
  <c r="L66" i="14"/>
  <c r="R59" i="5"/>
  <c r="BQ63" i="4"/>
  <c r="G15" i="6"/>
  <c r="BT67" i="4"/>
  <c r="S54" i="5"/>
  <c r="F24" i="7"/>
  <c r="D61" i="18"/>
  <c r="E60" i="6"/>
  <c r="CQ52" i="4"/>
  <c r="BB37"/>
  <c r="BB25"/>
  <c r="AF54"/>
  <c r="M40" i="15"/>
  <c r="M11" i="5"/>
  <c r="H62"/>
  <c r="D37" i="18"/>
  <c r="P35" i="5"/>
  <c r="F50" i="12"/>
  <c r="O24" i="5"/>
  <c r="L47" i="7"/>
  <c r="L30" i="5"/>
  <c r="K29" i="15"/>
  <c r="M7" i="5"/>
  <c r="L60"/>
  <c r="E38" i="17"/>
  <c r="J34" i="5"/>
  <c r="F46" i="12"/>
  <c r="G24" i="5"/>
  <c r="F46" i="7"/>
  <c r="D30" i="5"/>
  <c r="D19" i="13"/>
  <c r="S23" i="5"/>
  <c r="AW54" i="4"/>
  <c r="Q61" i="20"/>
  <c r="BY62" i="4"/>
  <c r="H30" i="5"/>
  <c r="F22" i="14"/>
  <c r="E35" i="6"/>
  <c r="L39" i="7"/>
  <c r="O43" i="5"/>
  <c r="P63"/>
  <c r="R19" i="15"/>
  <c r="M49" i="5"/>
  <c r="D23" i="10"/>
  <c r="T46" i="5"/>
  <c r="N50" i="14"/>
  <c r="G49" i="6"/>
  <c r="AR57" i="4"/>
  <c r="N45"/>
  <c r="AT34"/>
  <c r="CE67"/>
  <c r="BU53"/>
  <c r="BC41"/>
  <c r="G28" i="6"/>
  <c r="F38" i="7"/>
  <c r="M40" i="5"/>
  <c r="J62"/>
  <c r="L14" i="15"/>
  <c r="E49" i="5"/>
  <c r="E65" i="14"/>
  <c r="E39" i="17"/>
  <c r="E50" i="27"/>
  <c r="I63" i="15"/>
  <c r="D41" i="26"/>
  <c r="D35" i="5"/>
  <c r="F49" i="20"/>
  <c r="H17" i="5"/>
  <c r="E51" i="17"/>
  <c r="AK66" i="4"/>
  <c r="E23" i="8"/>
  <c r="E59" i="16"/>
  <c r="D8" i="13"/>
  <c r="L31" i="5"/>
  <c r="P67" i="15"/>
  <c r="P20"/>
  <c r="H27" i="14"/>
  <c r="D23" i="19"/>
  <c r="G25" i="16"/>
  <c r="J54" i="15"/>
  <c r="E20" i="14"/>
  <c r="G64" i="7"/>
  <c r="T36" i="15"/>
  <c r="BI59" i="4"/>
  <c r="D19" i="10"/>
  <c r="R66" i="5"/>
  <c r="E8" i="8"/>
  <c r="D29" i="12"/>
  <c r="G23" i="7"/>
  <c r="L35" i="23"/>
  <c r="I49" i="5"/>
  <c r="L7" i="14"/>
  <c r="I43"/>
  <c r="M34"/>
  <c r="D21" i="5"/>
  <c r="D27" i="7"/>
  <c r="D46" i="8"/>
  <c r="D28" i="22"/>
  <c r="M47" i="5"/>
  <c r="D63" i="13"/>
  <c r="T12" i="5"/>
  <c r="G39"/>
  <c r="G32" i="7"/>
  <c r="BD67" i="4"/>
  <c r="G26" i="7"/>
  <c r="M38" i="14"/>
  <c r="R55" i="5"/>
  <c r="U61" i="4"/>
  <c r="O51" i="5"/>
  <c r="X63" i="4"/>
  <c r="G40" i="5"/>
  <c r="J17" i="7"/>
  <c r="R59" i="15"/>
  <c r="E28" i="6"/>
  <c r="V52" i="4"/>
  <c r="CH36"/>
  <c r="CH24"/>
  <c r="BG52"/>
  <c r="D19" i="18"/>
  <c r="E66" i="4"/>
  <c r="P46" i="5"/>
  <c r="R26" i="15"/>
  <c r="P27" i="5"/>
  <c r="D21" i="11"/>
  <c r="M17" i="5"/>
  <c r="J35" i="7"/>
  <c r="L26" i="5"/>
  <c r="E22" i="16"/>
  <c r="BQ65" i="4"/>
  <c r="H46" i="5"/>
  <c r="P19" i="15"/>
  <c r="J26" i="5"/>
  <c r="D37" i="10"/>
  <c r="E17" i="5"/>
  <c r="F33" i="7"/>
  <c r="D26" i="5"/>
  <c r="D40" i="12"/>
  <c r="AQ67" i="4"/>
  <c r="BB53"/>
  <c r="G17" i="16"/>
  <c r="U60" i="4"/>
  <c r="P14" i="5"/>
  <c r="E62" i="12"/>
  <c r="G58" i="5"/>
  <c r="J16" i="7"/>
  <c r="S29" i="5"/>
  <c r="P55"/>
  <c r="F50" i="14"/>
  <c r="I43" i="5"/>
  <c r="E35" i="8"/>
  <c r="D42" i="5"/>
  <c r="I35" i="14"/>
  <c r="G33" i="6"/>
  <c r="BO56" i="4"/>
  <c r="AT44"/>
  <c r="BZ33"/>
  <c r="BM66"/>
  <c r="CR52"/>
  <c r="CA40"/>
  <c r="S56" i="5"/>
  <c r="J12" i="7"/>
  <c r="O27" i="5"/>
  <c r="J54"/>
  <c r="J47" i="14"/>
  <c r="E41" i="5"/>
  <c r="E28" i="8"/>
  <c r="F41" i="5"/>
  <c r="J33" i="14"/>
  <c r="E32" i="6"/>
  <c r="BF56" i="4"/>
  <c r="AL44"/>
  <c r="J50" i="7"/>
  <c r="O16" i="5"/>
  <c r="N66" i="14"/>
  <c r="D56" i="9"/>
  <c r="D8" i="30"/>
  <c r="E25" i="20"/>
  <c r="I57" i="14"/>
  <c r="S45" i="15"/>
  <c r="E39" i="14"/>
  <c r="N41"/>
  <c r="E47" i="8"/>
  <c r="G12" i="15"/>
  <c r="AC61" i="4"/>
  <c r="D52" i="8"/>
  <c r="M64" i="14"/>
  <c r="Q60" i="20"/>
  <c r="R67" i="15"/>
  <c r="F66" i="20"/>
  <c r="L14" i="14"/>
  <c r="N48" i="7"/>
  <c r="J44" i="14"/>
  <c r="O40" i="15"/>
  <c r="N40" i="14"/>
  <c r="N7" i="7"/>
  <c r="D24"/>
  <c r="H25" i="21"/>
  <c r="CG49" i="4"/>
  <c r="G38" i="7"/>
  <c r="R38" i="5"/>
  <c r="G40" i="6"/>
  <c r="M61" i="7"/>
  <c r="E22" i="6"/>
  <c r="E43" i="16"/>
  <c r="M27" i="5"/>
  <c r="D47" i="9"/>
  <c r="D42" i="12"/>
  <c r="E54"/>
  <c r="D9" i="5"/>
  <c r="E61" i="6"/>
  <c r="J51" i="7"/>
  <c r="D24" i="16"/>
  <c r="O26" i="5"/>
  <c r="D63" i="11"/>
  <c r="H65" i="20"/>
  <c r="E28" i="5"/>
  <c r="F50" i="6"/>
  <c r="X64" i="4"/>
  <c r="M10" i="7"/>
  <c r="E60" i="13"/>
  <c r="R47" i="5"/>
  <c r="O28" i="20"/>
  <c r="F32" i="15"/>
  <c r="H60" i="20"/>
  <c r="S18" i="5"/>
  <c r="F45" i="6"/>
  <c r="L18" i="15"/>
  <c r="BR67" i="4"/>
  <c r="BB49"/>
  <c r="BB35"/>
  <c r="AD66"/>
  <c r="CR50"/>
  <c r="D14" i="17"/>
  <c r="BY60" i="4"/>
  <c r="F19" i="5"/>
  <c r="E27" i="13"/>
  <c r="P11" i="5"/>
  <c r="D51" i="23"/>
  <c r="I18" i="15"/>
  <c r="E37" i="13"/>
  <c r="O56" i="20"/>
  <c r="BI64" i="4"/>
  <c r="G18" i="5"/>
  <c r="H40" i="6"/>
  <c r="H10" i="5"/>
  <c r="P50"/>
  <c r="D12" i="26"/>
  <c r="D46" i="6"/>
  <c r="N60" i="14"/>
  <c r="F35" i="5"/>
  <c r="T30"/>
  <c r="V30" i="4"/>
  <c r="I9" i="14"/>
  <c r="L53" i="20"/>
  <c r="D43" i="12"/>
  <c r="P16" i="15"/>
  <c r="U50" i="4"/>
  <c r="H31" i="14"/>
  <c r="D66" i="15"/>
  <c r="N15" i="20"/>
  <c r="L38" i="5"/>
  <c r="N50" i="7"/>
  <c r="BX52" i="4"/>
  <c r="M63" i="5"/>
  <c r="I27" i="14"/>
  <c r="I46" i="7"/>
  <c r="L12" i="5"/>
  <c r="P47"/>
  <c r="G62" i="6"/>
  <c r="J38" i="7"/>
  <c r="R23" i="15"/>
  <c r="R65" i="4"/>
  <c r="BZ43"/>
  <c r="N27"/>
  <c r="AO50"/>
  <c r="L45" i="7"/>
  <c r="R9" i="5"/>
  <c r="J46"/>
  <c r="E57" i="6"/>
  <c r="L63" i="7"/>
  <c r="R15" i="5"/>
  <c r="I39" i="7"/>
  <c r="BK55" i="4"/>
  <c r="O22" i="5"/>
  <c r="N49" i="7"/>
  <c r="H21" i="14"/>
  <c r="AE54" i="4"/>
  <c r="CP35"/>
  <c r="BU64"/>
  <c r="G47"/>
  <c r="BS33"/>
  <c r="O22"/>
  <c r="E30" i="12"/>
  <c r="M33" i="5"/>
  <c r="N45" i="15"/>
  <c r="CQ58" i="4"/>
  <c r="BB38"/>
  <c r="S27" i="5"/>
  <c r="CD49" i="4"/>
  <c r="CA35"/>
  <c r="W24"/>
  <c r="AP63"/>
  <c r="S45" i="5"/>
  <c r="G14" i="6"/>
  <c r="P12" i="5"/>
  <c r="G62" i="4"/>
  <c r="N40"/>
  <c r="CP25"/>
  <c r="H43" i="6"/>
  <c r="G54" i="16"/>
  <c r="H7" i="14"/>
  <c r="Q55" i="4"/>
  <c r="BB36"/>
  <c r="AY65"/>
  <c r="BK47"/>
  <c r="W34"/>
  <c r="BC22"/>
  <c r="N44" i="14"/>
  <c r="F58"/>
  <c r="D20" i="6"/>
  <c r="E36"/>
  <c r="BJ44" i="4"/>
  <c r="N30"/>
  <c r="AJ57"/>
  <c r="BS40"/>
  <c r="G29"/>
  <c r="AM17"/>
  <c r="H36" i="6"/>
  <c r="F14" i="12"/>
  <c r="F53" i="5"/>
  <c r="I20"/>
  <c r="V43" i="4"/>
  <c r="CP28"/>
  <c r="BU55"/>
  <c r="BK39"/>
  <c r="H35" i="14"/>
  <c r="S66" i="4"/>
  <c r="BS28"/>
  <c r="AG60"/>
  <c r="X48"/>
  <c r="BD37"/>
  <c r="CS65"/>
  <c r="T53"/>
  <c r="I42"/>
  <c r="AO31"/>
  <c r="BO61"/>
  <c r="AP48"/>
  <c r="BV36"/>
  <c r="N62"/>
  <c r="I44" i="5"/>
  <c r="D56" i="7"/>
  <c r="N28" i="4"/>
  <c r="AM31"/>
  <c r="CQ61"/>
  <c r="AV49"/>
  <c r="CB38"/>
  <c r="M14" i="5"/>
  <c r="BJ54" i="4"/>
  <c r="AG43"/>
  <c r="BM32"/>
  <c r="BC63"/>
  <c r="BX49"/>
  <c r="F29" i="5"/>
  <c r="AA59" i="4"/>
  <c r="AE25"/>
  <c r="H54" i="15"/>
  <c r="Q54" i="20"/>
  <c r="J57" i="5"/>
  <c r="G13" i="14"/>
  <c r="D27" i="16"/>
  <c r="H62" i="4"/>
  <c r="E11" i="8"/>
  <c r="D51"/>
  <c r="D9" i="6"/>
  <c r="D33" i="8"/>
  <c r="E50" i="12"/>
  <c r="D60" i="6"/>
  <c r="E53"/>
  <c r="L58" i="4"/>
  <c r="AU43"/>
  <c r="F58" i="7"/>
  <c r="M53" i="5"/>
  <c r="D50"/>
  <c r="G56" i="6"/>
  <c r="F36" i="14"/>
  <c r="J42" i="5"/>
  <c r="S66"/>
  <c r="F16" i="7"/>
  <c r="N58" i="14"/>
  <c r="CD62" i="4"/>
  <c r="L65" i="15"/>
  <c r="J46" i="7"/>
  <c r="F37" i="12"/>
  <c r="T46" i="15"/>
  <c r="H15" i="14"/>
  <c r="P44" i="15"/>
  <c r="P23"/>
  <c r="H32" i="5"/>
  <c r="F40" i="7"/>
  <c r="AW52" i="4"/>
  <c r="N35"/>
  <c r="BZ58"/>
  <c r="H57" i="20"/>
  <c r="L33" i="15"/>
  <c r="E8" i="14"/>
  <c r="F41" i="15"/>
  <c r="F67" i="16"/>
  <c r="F57" i="5"/>
  <c r="D51" i="13"/>
  <c r="R64" i="4"/>
  <c r="AL46"/>
  <c r="H11" i="6"/>
  <c r="J11" i="7"/>
  <c r="R66" i="4"/>
  <c r="N42"/>
  <c r="CP27"/>
  <c r="AX54"/>
  <c r="CA38"/>
  <c r="W27"/>
  <c r="P45" i="20"/>
  <c r="J23" i="15"/>
  <c r="F33" i="6"/>
  <c r="G45"/>
  <c r="CP44" i="4"/>
  <c r="BB30"/>
  <c r="BU57"/>
  <c r="O41"/>
  <c r="AE29"/>
  <c r="BK17"/>
  <c r="BI67"/>
  <c r="CJ63"/>
  <c r="L28" i="7"/>
  <c r="N34"/>
  <c r="AT47" i="4"/>
  <c r="N32"/>
  <c r="F51" i="5"/>
  <c r="D17" i="8"/>
  <c r="D46" i="5"/>
  <c r="AE67" i="4"/>
  <c r="BR42"/>
  <c r="BB28"/>
  <c r="AA55"/>
  <c r="AE39"/>
  <c r="BK27"/>
  <c r="CH67"/>
  <c r="F42" i="6"/>
  <c r="R55" i="15"/>
  <c r="D67" i="13"/>
  <c r="H55" i="4"/>
  <c r="AL36"/>
  <c r="AD65"/>
  <c r="BC47"/>
  <c r="O34"/>
  <c r="AU22"/>
  <c r="D15" i="20"/>
  <c r="T49" i="5"/>
  <c r="E19" i="12"/>
  <c r="I33" i="20"/>
  <c r="S30" i="15"/>
  <c r="D18" i="30"/>
  <c r="H11" i="14"/>
  <c r="M29" i="7"/>
  <c r="I63"/>
  <c r="G43" i="6"/>
  <c r="D43" i="13"/>
  <c r="I61" i="7"/>
  <c r="F7" i="5"/>
  <c r="M18" i="7"/>
  <c r="I19" i="20"/>
  <c r="P32" i="15"/>
  <c r="I24" i="5"/>
  <c r="R33"/>
  <c r="N34" i="14"/>
  <c r="E10" i="8"/>
  <c r="L26" i="14"/>
  <c r="D63" i="9"/>
  <c r="D36" i="11"/>
  <c r="H33" i="14"/>
  <c r="H11" i="15"/>
  <c r="D22" i="5"/>
  <c r="G12" i="7"/>
  <c r="H51" i="4"/>
  <c r="E7" i="5"/>
  <c r="M36" i="7"/>
  <c r="M39" i="5"/>
  <c r="D51" i="11"/>
  <c r="P31" i="5"/>
  <c r="O64"/>
  <c r="N12" i="7"/>
  <c r="I19" i="14"/>
  <c r="BK61" i="4"/>
  <c r="AT42"/>
  <c r="N25"/>
  <c r="O48"/>
  <c r="S36" i="5"/>
  <c r="D67" i="10"/>
  <c r="J30" i="5"/>
  <c r="S62"/>
  <c r="M37" i="7"/>
  <c r="E23" i="21"/>
  <c r="E64" i="6"/>
  <c r="L54" i="4"/>
  <c r="D37" i="8"/>
  <c r="I55" i="5"/>
  <c r="D43" i="11"/>
  <c r="CH50" i="4"/>
  <c r="N34"/>
  <c r="AO62"/>
  <c r="O45"/>
  <c r="AE32"/>
  <c r="BK20"/>
  <c r="H63" i="6"/>
  <c r="P10" i="20"/>
  <c r="E14" i="14"/>
  <c r="BB55" i="4"/>
  <c r="BR36"/>
  <c r="CE65"/>
  <c r="CQ47"/>
  <c r="AM34"/>
  <c r="BS22"/>
  <c r="BM61"/>
  <c r="D52" i="10"/>
  <c r="M29" i="5"/>
  <c r="T34" i="15"/>
  <c r="BX58" i="4"/>
  <c r="AL38"/>
  <c r="P11" i="15"/>
  <c r="L41" i="5"/>
  <c r="E12" i="13"/>
  <c r="D59" i="9"/>
  <c r="BT51" i="4"/>
  <c r="BR34"/>
  <c r="S63"/>
  <c r="BS45"/>
  <c r="BS32"/>
  <c r="O21"/>
  <c r="J14" i="20"/>
  <c r="K17" i="15"/>
  <c r="G42"/>
  <c r="K53" i="20"/>
  <c r="D11" i="23"/>
  <c r="E59" i="17"/>
  <c r="E19" i="6"/>
  <c r="S20" i="5"/>
  <c r="BL67" i="4"/>
  <c r="E19" i="5"/>
  <c r="H39" i="6"/>
  <c r="E13" i="17"/>
  <c r="G12" i="5"/>
  <c r="V48" i="4"/>
  <c r="G20" i="15"/>
  <c r="P67" i="5"/>
  <c r="I11"/>
  <c r="L22"/>
  <c r="S28"/>
  <c r="G59" i="6"/>
  <c r="J10" i="5"/>
  <c r="G52"/>
  <c r="H42" i="6"/>
  <c r="M8" i="14"/>
  <c r="AR59" i="4"/>
  <c r="L67" i="7"/>
  <c r="D58" i="6"/>
  <c r="D40" i="20"/>
  <c r="D30" i="8"/>
  <c r="G48" i="7"/>
  <c r="D33" i="13"/>
  <c r="J31" i="14"/>
  <c r="H20" i="5"/>
  <c r="G65" i="6"/>
  <c r="N49" i="4"/>
  <c r="AT32"/>
  <c r="R57"/>
  <c r="E21" i="20"/>
  <c r="E12" i="8"/>
  <c r="D46" i="7"/>
  <c r="E22" i="13"/>
  <c r="H53" i="14"/>
  <c r="L46" i="5"/>
  <c r="D11" i="11"/>
  <c r="BB61" i="4"/>
  <c r="F45"/>
  <c r="CB67"/>
  <c r="T50" i="5"/>
  <c r="BH62" i="4"/>
  <c r="AL40"/>
  <c r="N26"/>
  <c r="AF52"/>
  <c r="AM37"/>
  <c r="BS25"/>
  <c r="R65" i="5"/>
  <c r="D53" i="9"/>
  <c r="P48" i="5"/>
  <c r="CD67" i="4"/>
  <c r="CP42"/>
  <c r="BR28"/>
  <c r="BC55"/>
  <c r="AU39"/>
  <c r="CA27"/>
  <c r="M10" i="5"/>
  <c r="D54" i="15"/>
  <c r="N21"/>
  <c r="F25" i="6"/>
  <c r="G41"/>
  <c r="BZ44" i="4"/>
  <c r="AL30"/>
  <c r="J53" i="7"/>
  <c r="E65" i="6"/>
  <c r="F21" i="5"/>
  <c r="BH63" i="4"/>
  <c r="CP40"/>
  <c r="BR26"/>
  <c r="I53"/>
  <c r="CA37"/>
  <c r="W26"/>
  <c r="J55" i="7"/>
  <c r="T37" i="5"/>
  <c r="D63" i="12"/>
  <c r="D43" i="9"/>
  <c r="BK51" i="4"/>
  <c r="BJ34"/>
  <c r="CP62"/>
  <c r="BC45"/>
  <c r="BK32"/>
  <c r="G21"/>
  <c r="N41" i="7"/>
  <c r="L9" i="5"/>
  <c r="D66" i="7"/>
  <c r="F59"/>
  <c r="AD49" i="4"/>
  <c r="AL33"/>
  <c r="AT61"/>
  <c r="AE44"/>
  <c r="H47" i="14"/>
  <c r="CP38" i="4"/>
  <c r="AU36"/>
  <c r="BK65"/>
  <c r="CE51"/>
  <c r="CJ40"/>
  <c r="X30"/>
  <c r="CT56"/>
  <c r="AO45"/>
  <c r="BU34"/>
  <c r="BR66"/>
  <c r="AI52"/>
  <c r="AP40"/>
  <c r="N67"/>
  <c r="BU52"/>
  <c r="AC62"/>
  <c r="BZ46"/>
  <c r="W40"/>
  <c r="O17" i="5"/>
  <c r="AB53" i="4"/>
  <c r="P42"/>
  <c r="AV31"/>
  <c r="AQ58"/>
  <c r="BM46"/>
  <c r="CS35"/>
  <c r="I36" i="5"/>
  <c r="CQ53" i="4"/>
  <c r="D53" i="16"/>
  <c r="CP30" i="4"/>
  <c r="BC32"/>
  <c r="D49" i="16"/>
  <c r="G60" i="20"/>
  <c r="AZ66" i="4"/>
  <c r="M9" i="15"/>
  <c r="F35" i="20"/>
  <c r="F64" i="7"/>
  <c r="J27" i="14"/>
  <c r="N65" i="15"/>
  <c r="O39" i="5"/>
  <c r="H56"/>
  <c r="N42" i="7"/>
  <c r="O36" i="5"/>
  <c r="H31" i="6"/>
  <c r="D57" i="8"/>
  <c r="AJ59" i="4"/>
  <c r="E62" i="6"/>
  <c r="J57" i="7"/>
  <c r="N16"/>
  <c r="F46" i="16"/>
  <c r="F63" i="6"/>
  <c r="N36" i="7"/>
  <c r="D35" i="8"/>
  <c r="D31" i="12"/>
  <c r="D14" i="5"/>
  <c r="E24" i="6"/>
  <c r="BR48" i="4"/>
  <c r="AS57"/>
  <c r="M32" i="5"/>
  <c r="U67" i="4"/>
  <c r="E38" i="6"/>
  <c r="P7" i="5"/>
  <c r="I35"/>
  <c r="H22" i="6"/>
  <c r="D60" i="12"/>
  <c r="Q59" i="4"/>
  <c r="AT40"/>
  <c r="BU65"/>
  <c r="W45"/>
  <c r="E67"/>
  <c r="E30" i="6"/>
  <c r="CJ67" i="4"/>
  <c r="S34" i="5"/>
  <c r="F12" i="7"/>
  <c r="T66" i="15"/>
  <c r="E16" i="6"/>
  <c r="AR51" i="4"/>
  <c r="H14" i="5"/>
  <c r="L31" i="20"/>
  <c r="L41" i="7"/>
  <c r="CH47" i="4"/>
  <c r="AL32"/>
  <c r="N60"/>
  <c r="W43"/>
  <c r="CA30"/>
  <c r="O32" i="15"/>
  <c r="T45" i="5"/>
  <c r="E12" i="14"/>
  <c r="D59" i="10"/>
  <c r="AE52" i="4"/>
  <c r="CP34"/>
  <c r="AO63"/>
  <c r="G46"/>
  <c r="CQ32"/>
  <c r="AE21"/>
  <c r="O60"/>
  <c r="F54" i="6"/>
  <c r="D65" i="17"/>
  <c r="L10" i="14"/>
  <c r="AI55" i="4"/>
  <c r="BJ36"/>
  <c r="G16" i="6"/>
  <c r="BD66" i="4"/>
  <c r="D53" i="7"/>
  <c r="J48"/>
  <c r="BJ48" i="4"/>
  <c r="CP32"/>
  <c r="BZ60"/>
  <c r="CA43"/>
  <c r="AE31"/>
  <c r="BK19"/>
  <c r="F35" i="7"/>
  <c r="G54" i="6"/>
  <c r="P20" i="5"/>
  <c r="AX63" i="4"/>
  <c r="BZ40"/>
  <c r="BJ26"/>
  <c r="BZ52"/>
  <c r="BS37"/>
  <c r="O26"/>
  <c r="BV65"/>
  <c r="O11" i="5"/>
  <c r="E57"/>
  <c r="L55" i="23"/>
  <c r="H61" i="4"/>
  <c r="BJ39"/>
  <c r="AL25"/>
  <c r="AJ51"/>
  <c r="BS36"/>
  <c r="D20" i="12"/>
  <c r="CD53" i="4"/>
  <c r="CQ22"/>
  <c r="S57"/>
  <c r="BD45"/>
  <c r="CJ34"/>
  <c r="AQ62"/>
  <c r="P50"/>
  <c r="AO39"/>
  <c r="BU28"/>
  <c r="Z58"/>
  <c r="J56" i="14"/>
  <c r="K34" i="15"/>
  <c r="F32" i="12"/>
  <c r="F53" i="15"/>
  <c r="D38" i="12"/>
  <c r="G43" i="5"/>
  <c r="E38" i="12"/>
  <c r="L21" i="15"/>
  <c r="M28" i="5"/>
  <c r="H48"/>
  <c r="G13" i="7"/>
  <c r="M9" i="5"/>
  <c r="L37"/>
  <c r="M44" i="7"/>
  <c r="BL57" i="4"/>
  <c r="G51" i="5"/>
  <c r="J44" i="7"/>
  <c r="F10"/>
  <c r="I67" i="14"/>
  <c r="F23" i="6"/>
  <c r="D45"/>
  <c r="M56" i="7"/>
  <c r="D7" i="11"/>
  <c r="D20" i="26"/>
  <c r="E8" i="6"/>
  <c r="BR46" i="4"/>
  <c r="E55"/>
  <c r="G19" i="5"/>
  <c r="U62" i="4"/>
  <c r="I58" i="5"/>
  <c r="BL64" i="4"/>
  <c r="O28" i="5"/>
  <c r="F9" i="6"/>
  <c r="D27" i="11"/>
  <c r="AN58" i="4"/>
  <c r="AT38"/>
  <c r="CE64"/>
  <c r="AU44"/>
  <c r="BY61"/>
  <c r="M56" i="5"/>
  <c r="BD64" i="4"/>
  <c r="G28" i="5"/>
  <c r="D64" i="6"/>
  <c r="D22" i="15"/>
  <c r="G45" i="5"/>
  <c r="BO50" i="4"/>
  <c r="S61" i="5"/>
  <c r="L25" i="15"/>
  <c r="G24" i="7"/>
  <c r="BB46" i="4"/>
  <c r="AT31"/>
  <c r="I59"/>
  <c r="W42"/>
  <c r="O30"/>
  <c r="F59" i="16"/>
  <c r="L25" i="5"/>
  <c r="D55" i="10"/>
  <c r="D18" i="8"/>
  <c r="BF50" i="4"/>
  <c r="F34"/>
  <c r="AD62"/>
  <c r="G45"/>
  <c r="W32"/>
  <c r="BC20"/>
  <c r="D56" i="8"/>
  <c r="L65" i="5"/>
  <c r="L9" i="15"/>
  <c r="D44" i="12"/>
  <c r="BK53" i="4"/>
  <c r="BR35"/>
  <c r="BI66"/>
  <c r="CB63"/>
  <c r="F22" i="7"/>
  <c r="M31"/>
  <c r="AD47" i="4"/>
  <c r="F32"/>
  <c r="BU59"/>
  <c r="CA42"/>
  <c r="BC30"/>
  <c r="CQ18"/>
  <c r="I30" i="5"/>
  <c r="E65"/>
  <c r="F9"/>
  <c r="BT61" i="4"/>
  <c r="CP39"/>
  <c r="BR25"/>
  <c r="BL51"/>
  <c r="E7" i="17"/>
  <c r="T64" i="15"/>
  <c r="E43" i="13"/>
  <c r="P62" i="4"/>
  <c r="M20" i="7"/>
  <c r="H23" i="6"/>
  <c r="AM66" i="4"/>
  <c r="AK59"/>
  <c r="D58" i="5"/>
  <c r="CP63" i="4"/>
  <c r="AV63"/>
  <c r="CQ67"/>
  <c r="E52" i="6"/>
  <c r="W41" i="4"/>
  <c r="F62" i="7"/>
  <c r="R61" i="4"/>
  <c r="E50" i="14"/>
  <c r="L52" i="4"/>
  <c r="H62" i="6"/>
  <c r="BG58" i="4"/>
  <c r="BA54"/>
  <c r="D32" i="12"/>
  <c r="S59" i="5"/>
  <c r="W31" i="4"/>
  <c r="AK61"/>
  <c r="D23" i="12"/>
  <c r="AI59" i="4"/>
  <c r="BR30"/>
  <c r="W48"/>
  <c r="F18" i="7"/>
  <c r="AM38" i="4"/>
  <c r="AP56"/>
  <c r="CJ38"/>
  <c r="G60"/>
  <c r="AO41"/>
  <c r="BW67"/>
  <c r="AX45"/>
  <c r="O61" i="5"/>
  <c r="AA50" i="4"/>
  <c r="P40" i="5"/>
  <c r="AM45" i="4"/>
  <c r="AP64"/>
  <c r="CB46"/>
  <c r="CB32"/>
  <c r="P56"/>
  <c r="BM40"/>
  <c r="BM26"/>
  <c r="AW51"/>
  <c r="CN64"/>
  <c r="O36"/>
  <c r="CF61"/>
  <c r="AN49"/>
  <c r="BT38"/>
  <c r="BV67"/>
  <c r="AZ54"/>
  <c r="Y43"/>
  <c r="BE32"/>
  <c r="AR63"/>
  <c r="BO49"/>
  <c r="J38"/>
  <c r="BZ63"/>
  <c r="I50"/>
  <c r="BR55"/>
  <c r="F13" i="15"/>
  <c r="CD55" i="4"/>
  <c r="BS23"/>
  <c r="BM57"/>
  <c r="CR45"/>
  <c r="AF35"/>
  <c r="CS62"/>
  <c r="BJ50"/>
  <c r="CC39"/>
  <c r="Q29"/>
  <c r="BT58"/>
  <c r="CT45"/>
  <c r="AH34"/>
  <c r="W59"/>
  <c r="Z65"/>
  <c r="J19" i="5"/>
  <c r="AF58" i="4"/>
  <c r="O25"/>
  <c r="AG58"/>
  <c r="BD46"/>
  <c r="CJ35"/>
  <c r="BW63"/>
  <c r="AD51"/>
  <c r="AO40"/>
  <c r="BU29"/>
  <c r="BF59"/>
  <c r="BF46"/>
  <c r="CT34"/>
  <c r="CR59"/>
  <c r="Z66"/>
  <c r="AU52"/>
  <c r="E30" i="14"/>
  <c r="CR54" i="4"/>
  <c r="AM23"/>
  <c r="AU57"/>
  <c r="CB45"/>
  <c r="P35"/>
  <c r="BW62"/>
  <c r="AQ50"/>
  <c r="BM39"/>
  <c r="CS28"/>
  <c r="BB58"/>
  <c r="BV45"/>
  <c r="R34"/>
  <c r="CM58"/>
  <c r="CA64"/>
  <c r="O54" i="5"/>
  <c r="AD48" i="4"/>
  <c r="G41"/>
  <c r="E46" i="5"/>
  <c r="BD53" i="4"/>
  <c r="AN42"/>
  <c r="BT31"/>
  <c r="BS58"/>
  <c r="CK46"/>
  <c r="V65"/>
  <c r="CQ49"/>
  <c r="CM52"/>
  <c r="AR48"/>
  <c r="CK59"/>
  <c r="BY47"/>
  <c r="CD26"/>
  <c r="M16" i="20"/>
  <c r="N27" i="14"/>
  <c r="E22" i="12"/>
  <c r="F27" i="16"/>
  <c r="I67" i="5"/>
  <c r="J66"/>
  <c r="AX65" i="4"/>
  <c r="BI51"/>
  <c r="P52" i="5"/>
  <c r="S62" i="4"/>
  <c r="AV62"/>
  <c r="CN65"/>
  <c r="E20" i="6"/>
  <c r="AM40" i="4"/>
  <c r="L31" i="7"/>
  <c r="CM59" i="4"/>
  <c r="N26" i="14"/>
  <c r="AN50" i="4"/>
  <c r="D24" i="6"/>
  <c r="AT57" i="4"/>
  <c r="R41" i="5"/>
  <c r="D31" i="7"/>
  <c r="E10" i="5"/>
  <c r="AU30" i="4"/>
  <c r="U51"/>
  <c r="J13" i="7"/>
  <c r="BK57" i="4"/>
  <c r="CH29"/>
  <c r="W46"/>
  <c r="L42" i="5"/>
  <c r="O33" i="4"/>
  <c r="BM55"/>
  <c r="X38"/>
  <c r="AZ58"/>
  <c r="BU40"/>
  <c r="BN64"/>
  <c r="BV44"/>
  <c r="M22" i="5"/>
  <c r="AQ49" i="4"/>
  <c r="F43" i="16"/>
  <c r="BC42" i="4"/>
  <c r="T63"/>
  <c r="P46"/>
  <c r="P32"/>
  <c r="AM55"/>
  <c r="CS39"/>
  <c r="CS25"/>
  <c r="BB50"/>
  <c r="V58"/>
  <c r="G34"/>
  <c r="CS60"/>
  <c r="BT48"/>
  <c r="H38"/>
  <c r="BO66"/>
  <c r="BW53"/>
  <c r="BE42"/>
  <c r="CK31"/>
  <c r="AR62"/>
  <c r="CT48"/>
  <c r="AH37"/>
  <c r="BZ62"/>
  <c r="AA49"/>
  <c r="CN54"/>
  <c r="D50" i="8"/>
  <c r="BP52" i="4"/>
  <c r="AE22"/>
  <c r="CJ56"/>
  <c r="AF45"/>
  <c r="BL34"/>
  <c r="K62"/>
  <c r="CF49"/>
  <c r="Q39"/>
  <c r="AW28"/>
  <c r="CQ57"/>
  <c r="Z45"/>
  <c r="BF33"/>
  <c r="AJ58"/>
  <c r="O64"/>
  <c r="H37" i="14"/>
  <c r="AJ55" i="4"/>
  <c r="BK23"/>
  <c r="BD57"/>
  <c r="CJ45"/>
  <c r="X35"/>
  <c r="CH62"/>
  <c r="AZ50"/>
  <c r="BU39"/>
  <c r="I29"/>
  <c r="BK58"/>
  <c r="CD45"/>
  <c r="Z34"/>
  <c r="N59"/>
  <c r="O65"/>
  <c r="BR51"/>
  <c r="M60" i="7"/>
  <c r="CM51" i="4"/>
  <c r="CQ21"/>
  <c r="BR56"/>
  <c r="P45"/>
  <c r="AV34"/>
  <c r="CH61"/>
  <c r="BN49"/>
  <c r="CS38"/>
  <c r="AG28"/>
  <c r="BX57"/>
  <c r="J45"/>
  <c r="AP33"/>
  <c r="R58"/>
  <c r="BP63"/>
  <c r="N11" i="7"/>
  <c r="AL43" i="4"/>
  <c r="G39"/>
  <c r="AH67"/>
  <c r="CA52"/>
  <c r="BT41"/>
  <c r="H31"/>
  <c r="CP57"/>
  <c r="Y46"/>
  <c r="BJ58"/>
  <c r="J47"/>
  <c r="CM50"/>
  <c r="BP47"/>
  <c r="P59"/>
  <c r="M47"/>
  <c r="BM25"/>
  <c r="L29"/>
  <c r="AI15"/>
  <c r="C65" i="1"/>
  <c r="D101"/>
  <c r="AN27" i="4"/>
  <c r="D89" i="1"/>
  <c r="G24" i="15"/>
  <c r="E44" i="8"/>
  <c r="CJ64" i="4"/>
  <c r="AC63"/>
  <c r="CG57"/>
  <c r="L54" i="5"/>
  <c r="M58" i="20"/>
  <c r="F52" i="7"/>
  <c r="AT46" i="4"/>
  <c r="L52" i="5"/>
  <c r="R27"/>
  <c r="J29" i="14"/>
  <c r="AG67" i="4"/>
  <c r="I54" i="5"/>
  <c r="AD40" i="4"/>
  <c r="BK25"/>
  <c r="F33" i="5"/>
  <c r="D63" i="8"/>
  <c r="AD38" i="4"/>
  <c r="G24"/>
  <c r="L50" i="14"/>
  <c r="F39" i="4"/>
  <c r="BS41"/>
  <c r="O18"/>
  <c r="I31" i="14"/>
  <c r="D43" i="8"/>
  <c r="BR38" i="4"/>
  <c r="N58"/>
  <c r="BC34"/>
  <c r="CE62"/>
  <c r="CM66"/>
  <c r="CJ44"/>
  <c r="E18" i="5"/>
  <c r="I48" i="4"/>
  <c r="BU30"/>
  <c r="AE53"/>
  <c r="J36"/>
  <c r="CM56"/>
  <c r="L28" i="5"/>
  <c r="I56"/>
  <c r="BK22" i="4"/>
  <c r="AY52"/>
  <c r="P38"/>
  <c r="AG62"/>
  <c r="CS45"/>
  <c r="CS31"/>
  <c r="Q58"/>
  <c r="J25" i="7"/>
  <c r="N56" i="4"/>
  <c r="AE17"/>
  <c r="CN53"/>
  <c r="BT42"/>
  <c r="H32"/>
  <c r="K59"/>
  <c r="Y47"/>
  <c r="BE36"/>
  <c r="CK25"/>
  <c r="BK54"/>
  <c r="AP42"/>
  <c r="BV30"/>
  <c r="N55"/>
  <c r="AB60"/>
  <c r="L62" i="15"/>
  <c r="BZ30" i="4"/>
  <c r="AU32"/>
  <c r="CF62"/>
  <c r="F50"/>
  <c r="AF39"/>
  <c r="M46" i="5"/>
  <c r="T55" i="4"/>
  <c r="CC43"/>
  <c r="Q33"/>
  <c r="AH64"/>
  <c r="AI50"/>
  <c r="BN38"/>
  <c r="BO64"/>
  <c r="BU50"/>
  <c r="T13" i="5"/>
  <c r="BJ33" i="4"/>
  <c r="CA33"/>
  <c r="CF63"/>
  <c r="BR50"/>
  <c r="CJ39"/>
  <c r="X29"/>
  <c r="CF55"/>
  <c r="AO44"/>
  <c r="BU33"/>
  <c r="W65"/>
  <c r="V51"/>
  <c r="AH39"/>
  <c r="BE65"/>
  <c r="AX51"/>
  <c r="F57"/>
  <c r="J45" i="14"/>
  <c r="CP29" i="4"/>
  <c r="O32"/>
  <c r="BK62"/>
  <c r="CE49"/>
  <c r="P39"/>
  <c r="I32" i="5"/>
  <c r="CT54" i="4"/>
  <c r="BM43"/>
  <c r="CS32"/>
  <c r="L64"/>
  <c r="Q50"/>
  <c r="AX38"/>
  <c r="AT64"/>
  <c r="BC50"/>
  <c r="S56"/>
  <c r="P8" i="5"/>
  <c r="BC57" i="4"/>
  <c r="BC24"/>
  <c r="O58"/>
  <c r="AN46"/>
  <c r="BT35"/>
  <c r="BB63"/>
  <c r="K51"/>
  <c r="BD59"/>
  <c r="AW27"/>
  <c r="AM67"/>
  <c r="J54"/>
  <c r="CM64"/>
  <c r="AD52"/>
  <c r="CG36"/>
  <c r="AS42"/>
  <c r="BY20"/>
  <c r="BW8"/>
  <c r="AB10"/>
  <c r="AY38"/>
  <c r="CE19"/>
  <c r="D15" i="15"/>
  <c r="F44" i="6"/>
  <c r="E45"/>
  <c r="D16"/>
  <c r="E28" i="13"/>
  <c r="Q30" i="20"/>
  <c r="Z55" i="4"/>
  <c r="R25" i="5"/>
  <c r="G30" i="16"/>
  <c r="AA51" i="4"/>
  <c r="I13" i="7"/>
  <c r="AI57" i="4"/>
  <c r="CC55"/>
  <c r="AU34"/>
  <c r="E55" i="20"/>
  <c r="I51" i="4"/>
  <c r="L65" i="7"/>
  <c r="F41" i="4"/>
  <c r="E46" i="14"/>
  <c r="BK48" i="4"/>
  <c r="E20" i="8"/>
  <c r="R67" i="4"/>
  <c r="BC59"/>
  <c r="BC27"/>
  <c r="E48" i="13"/>
  <c r="T66" i="5"/>
  <c r="BO52" i="4"/>
  <c r="V27"/>
  <c r="AM42"/>
  <c r="BW66"/>
  <c r="W30"/>
  <c r="AL53"/>
  <c r="X36"/>
  <c r="AV55"/>
  <c r="I38"/>
  <c r="BN62"/>
  <c r="AH43"/>
  <c r="N65"/>
  <c r="BU66"/>
  <c r="F27" i="7"/>
  <c r="W36" i="4"/>
  <c r="X60"/>
  <c r="CB44"/>
  <c r="P30"/>
  <c r="K53"/>
  <c r="BM38"/>
  <c r="BE66"/>
  <c r="AH48"/>
  <c r="BJ45"/>
  <c r="BK29"/>
  <c r="AB59"/>
  <c r="AN47"/>
  <c r="BT36"/>
  <c r="CH64"/>
  <c r="Y52"/>
  <c r="Y41"/>
  <c r="BE30"/>
  <c r="BB60"/>
  <c r="AX47"/>
  <c r="CD35"/>
  <c r="CM60"/>
  <c r="BB67"/>
  <c r="AP53"/>
  <c r="BS64"/>
  <c r="AE47"/>
  <c r="AU19"/>
  <c r="AL55"/>
  <c r="CR43"/>
  <c r="AF33"/>
  <c r="AZ60"/>
  <c r="AW48"/>
  <c r="CC37"/>
  <c r="Q27"/>
  <c r="Z56"/>
  <c r="BV43"/>
  <c r="R32"/>
  <c r="BL56"/>
  <c r="BR61"/>
  <c r="G29" i="6"/>
  <c r="AM49" i="4"/>
  <c r="BS20"/>
  <c r="F56"/>
  <c r="BD44"/>
  <c r="CJ33"/>
  <c r="T61"/>
  <c r="I49"/>
  <c r="AO38"/>
  <c r="BU27"/>
  <c r="L57"/>
  <c r="AP44"/>
  <c r="BV32"/>
  <c r="AO57"/>
  <c r="BP62"/>
  <c r="S50"/>
  <c r="CN62"/>
  <c r="AU46"/>
  <c r="AE19"/>
  <c r="S55"/>
  <c r="CB43"/>
  <c r="P33"/>
  <c r="AH60"/>
  <c r="AG48"/>
  <c r="BM37"/>
  <c r="CS26"/>
  <c r="H56"/>
  <c r="BF43"/>
  <c r="CT31"/>
  <c r="AT56"/>
  <c r="AY61"/>
  <c r="D33" i="6"/>
  <c r="AD36" i="4"/>
  <c r="G35"/>
  <c r="BV64"/>
  <c r="AB51"/>
  <c r="AN40"/>
  <c r="BT29"/>
  <c r="AQ56"/>
  <c r="O42" i="5"/>
  <c r="CC46" i="4"/>
  <c r="BN42"/>
  <c r="CA65"/>
  <c r="AB46"/>
  <c r="BJ57"/>
  <c r="BI45"/>
  <c r="CC23"/>
  <c r="CE26"/>
  <c r="CE13"/>
  <c r="E26" i="1"/>
  <c r="R20" i="5"/>
  <c r="F13" i="20"/>
  <c r="M22" i="14"/>
  <c r="I22" i="5"/>
  <c r="P30"/>
  <c r="G32" i="20"/>
  <c r="F51" i="16"/>
  <c r="M21" i="5"/>
  <c r="BZ37" i="4"/>
  <c r="S13" i="5"/>
  <c r="R7" i="15"/>
  <c r="J15" i="14"/>
  <c r="CD57" i="4"/>
  <c r="P67"/>
  <c r="V33"/>
  <c r="CA19"/>
  <c r="D27" i="10"/>
  <c r="E15" i="20"/>
  <c r="V31" i="4"/>
  <c r="W18"/>
  <c r="H54" i="6"/>
  <c r="AT35" i="4"/>
  <c r="G37"/>
  <c r="CF64"/>
  <c r="M37" i="5"/>
  <c r="G53" i="6"/>
  <c r="CP36" i="4"/>
  <c r="BP54"/>
  <c r="L36" i="5"/>
  <c r="BZ50" i="4"/>
  <c r="J62"/>
  <c r="BD43"/>
  <c r="K65"/>
  <c r="I46"/>
  <c r="I28"/>
  <c r="CH49"/>
  <c r="CD33"/>
  <c r="AT54"/>
  <c r="T53" i="5"/>
  <c r="AT59" i="4"/>
  <c r="BK18"/>
  <c r="CS50"/>
  <c r="P36"/>
  <c r="CP59"/>
  <c r="BM44"/>
  <c r="CS29"/>
  <c r="BO55"/>
  <c r="D51" i="12"/>
  <c r="AU47" i="4"/>
  <c r="BB66"/>
  <c r="AP52"/>
  <c r="AN41"/>
  <c r="BT30"/>
  <c r="BE57"/>
  <c r="CK45"/>
  <c r="Y35"/>
  <c r="AX67"/>
  <c r="L53"/>
  <c r="CT40"/>
  <c r="I8" i="5"/>
  <c r="AO53" i="4"/>
  <c r="BV58"/>
  <c r="S22" i="5"/>
  <c r="G17"/>
  <c r="BC29" i="4"/>
  <c r="CA60"/>
  <c r="BL48"/>
  <c r="CR37"/>
  <c r="BC66"/>
  <c r="BN53"/>
  <c r="AW42"/>
  <c r="CC31"/>
  <c r="AH62"/>
  <c r="CD48"/>
  <c r="Z37"/>
  <c r="BO62"/>
  <c r="S49"/>
  <c r="G46" i="6"/>
  <c r="BB26" i="4"/>
  <c r="CQ30"/>
  <c r="BD61"/>
  <c r="X49"/>
  <c r="BD38"/>
  <c r="AW67"/>
  <c r="AH54"/>
  <c r="I43"/>
  <c r="AO32"/>
  <c r="W63"/>
  <c r="AX49"/>
  <c r="CD37"/>
  <c r="BE63"/>
  <c r="BZ49"/>
  <c r="AY55"/>
  <c r="Q67" i="20"/>
  <c r="BS67" i="4"/>
  <c r="W29"/>
  <c r="BH60"/>
  <c r="AV48"/>
  <c r="CB37"/>
  <c r="AG66"/>
  <c r="AV53"/>
  <c r="AG42"/>
  <c r="BM31"/>
  <c r="L62"/>
  <c r="BN48"/>
  <c r="J37"/>
  <c r="AT62"/>
  <c r="E62" i="5"/>
  <c r="BM54" i="4"/>
  <c r="J45" i="7"/>
  <c r="BC51" i="4"/>
  <c r="BK21"/>
  <c r="BH56"/>
  <c r="H45"/>
  <c r="AN34"/>
  <c r="BW61"/>
  <c r="BE49"/>
  <c r="BL47"/>
  <c r="BX63"/>
  <c r="Y62"/>
  <c r="CA51"/>
  <c r="Q63"/>
  <c r="BW50"/>
  <c r="H8" i="15"/>
  <c r="G52"/>
  <c r="D67" i="12"/>
  <c r="L36" i="14"/>
  <c r="R17" i="5"/>
  <c r="F29" i="15"/>
  <c r="T17"/>
  <c r="I7" i="5"/>
  <c r="N37" i="4"/>
  <c r="L41" i="20"/>
  <c r="F48" i="14"/>
  <c r="F65" i="7"/>
  <c r="BP56" i="4"/>
  <c r="AV64"/>
  <c r="AD32"/>
  <c r="O19"/>
  <c r="D11" i="8"/>
  <c r="T10" i="15"/>
  <c r="AD30" i="4"/>
  <c r="AU17"/>
  <c r="T42" i="5"/>
  <c r="CP31" i="4"/>
  <c r="AE36"/>
  <c r="CQ63"/>
  <c r="I19" i="5"/>
  <c r="G21" i="6"/>
  <c r="V35" i="4"/>
  <c r="BC53"/>
  <c r="CB62"/>
  <c r="AE48"/>
  <c r="S61"/>
  <c r="X42"/>
  <c r="V64"/>
  <c r="I44"/>
  <c r="AO27"/>
  <c r="R49"/>
  <c r="R33"/>
  <c r="BG53"/>
  <c r="BL62"/>
  <c r="AX56"/>
  <c r="BC17"/>
  <c r="X50"/>
  <c r="AV35"/>
  <c r="T59"/>
  <c r="CS43"/>
  <c r="AG29"/>
  <c r="BT54"/>
  <c r="F53" i="6"/>
  <c r="CA44" i="4"/>
  <c r="AP65"/>
  <c r="BM51"/>
  <c r="BT40"/>
  <c r="H30"/>
  <c r="CB56"/>
  <c r="Y45"/>
  <c r="BE34"/>
  <c r="AR66"/>
  <c r="Q52"/>
  <c r="Z40"/>
  <c r="CE66"/>
  <c r="BC52"/>
  <c r="CS57"/>
  <c r="D27" i="12"/>
  <c r="I65" i="4"/>
  <c r="L30" i="14"/>
  <c r="D13" i="12"/>
  <c r="AS58" i="4"/>
  <c r="AV67"/>
  <c r="O19" i="5"/>
  <c r="E46" i="8"/>
  <c r="D55" i="21"/>
  <c r="I64" i="7"/>
  <c r="BZ29" i="4"/>
  <c r="F34" i="6"/>
  <c r="F56" i="7"/>
  <c r="G16" i="22"/>
  <c r="G49" i="4"/>
  <c r="E21" i="6"/>
  <c r="F26" i="4"/>
  <c r="T65"/>
  <c r="BH65"/>
  <c r="E29" i="5"/>
  <c r="O13"/>
  <c r="H59" i="15"/>
  <c r="D64" i="19"/>
  <c r="F31" i="4"/>
  <c r="BC35"/>
  <c r="J63"/>
  <c r="D61" i="20"/>
  <c r="AB66" i="4"/>
  <c r="AD34"/>
  <c r="W50"/>
  <c r="N62" i="7"/>
  <c r="AU45" i="4"/>
  <c r="AU59"/>
  <c r="BD41"/>
  <c r="BE61"/>
  <c r="AO43"/>
  <c r="BU26"/>
  <c r="BN47"/>
  <c r="AP32"/>
  <c r="CR51"/>
  <c r="N57" i="7"/>
  <c r="E26" i="8"/>
  <c r="D21" i="15"/>
  <c r="X65" i="4"/>
  <c r="I46" i="30"/>
  <c r="D60" i="7"/>
  <c r="F16" i="14"/>
  <c r="G52" i="7"/>
  <c r="BZ27" i="4"/>
  <c r="D13" i="6"/>
  <c r="G46" i="7"/>
  <c r="F49" i="15"/>
  <c r="G48" i="4"/>
  <c r="I51" i="5"/>
  <c r="V25" i="4"/>
  <c r="AE64"/>
  <c r="CD63"/>
  <c r="O8" i="5"/>
  <c r="BZ66" i="4"/>
  <c r="M65"/>
  <c r="N25" i="15"/>
  <c r="AL28" i="4"/>
  <c r="AM33"/>
  <c r="P33" i="5"/>
  <c r="F26" i="14"/>
  <c r="AX64" i="4"/>
  <c r="BJ31"/>
  <c r="O49"/>
  <c r="G44" i="5"/>
  <c r="BC40" i="4"/>
  <c r="BR58"/>
  <c r="BB56"/>
  <c r="CA66"/>
  <c r="BM42"/>
  <c r="AU42"/>
  <c r="AN29"/>
  <c r="AR65"/>
  <c r="BP51"/>
  <c r="BK37"/>
  <c r="BL42"/>
  <c r="P52"/>
  <c r="AL67"/>
  <c r="BN30"/>
  <c r="D39" i="8"/>
  <c r="BG67" i="4"/>
  <c r="BD32"/>
  <c r="BU41"/>
  <c r="BO53"/>
  <c r="BP55"/>
  <c r="H10" i="6"/>
  <c r="T66" i="4"/>
  <c r="CB31"/>
  <c r="CS40"/>
  <c r="BK52"/>
  <c r="BU54"/>
  <c r="AR61"/>
  <c r="AY60"/>
  <c r="G25" i="5"/>
  <c r="CR36" i="4"/>
  <c r="BH57"/>
  <c r="CG44"/>
  <c r="AS30"/>
  <c r="AI7"/>
  <c r="F46" i="1"/>
  <c r="N22" i="4"/>
  <c r="BI33"/>
  <c r="E17"/>
  <c r="C108" i="1"/>
  <c r="BR52" i="4"/>
  <c r="CQ66"/>
  <c r="AI64"/>
  <c r="BV52"/>
  <c r="CM63"/>
  <c r="AQ51"/>
  <c r="BO34"/>
  <c r="AA40"/>
  <c r="CD19"/>
  <c r="CM7"/>
  <c r="AR9"/>
  <c r="AY36"/>
  <c r="CS18"/>
  <c r="AQ33"/>
  <c r="CG16"/>
  <c r="E105" i="1"/>
  <c r="CR40" i="4"/>
  <c r="AE59"/>
  <c r="AO59"/>
  <c r="BM50"/>
  <c r="F62"/>
  <c r="CB49"/>
  <c r="AR30"/>
  <c r="BY35"/>
  <c r="V18"/>
  <c r="D15" i="2"/>
  <c r="CF7" i="4"/>
  <c r="BQ32"/>
  <c r="V47"/>
  <c r="BS21"/>
  <c r="J11" i="15"/>
  <c r="BU63" i="4"/>
  <c r="CH31"/>
  <c r="CJ48"/>
  <c r="CB34"/>
  <c r="CJ50"/>
  <c r="AX39"/>
  <c r="S59"/>
  <c r="AW36"/>
  <c r="AF53"/>
  <c r="CJ47"/>
  <c r="AO26"/>
  <c r="AG59"/>
  <c r="P47"/>
  <c r="O57" i="5"/>
  <c r="AU58" i="4"/>
  <c r="BT43"/>
  <c r="CD38"/>
  <c r="H23"/>
  <c r="AR12"/>
  <c r="J13"/>
  <c r="U11"/>
  <c r="Q46"/>
  <c r="BP65"/>
  <c r="AZ57"/>
  <c r="BT23"/>
  <c r="BW13"/>
  <c r="F42" i="1"/>
  <c r="BF12" i="4"/>
  <c r="M11"/>
  <c r="Q40"/>
  <c r="CJ59"/>
  <c r="CK55"/>
  <c r="L22"/>
  <c r="AA12"/>
  <c r="AX9"/>
  <c r="AK17"/>
  <c r="AX29"/>
  <c r="AK15"/>
  <c r="BS34"/>
  <c r="Y34"/>
  <c r="J34"/>
  <c r="AG57"/>
  <c r="BO67"/>
  <c r="AD54"/>
  <c r="U42"/>
  <c r="AD20"/>
  <c r="CH22"/>
  <c r="BO10"/>
  <c r="T12"/>
  <c r="S43"/>
  <c r="CE21"/>
  <c r="BW40"/>
  <c r="CF19"/>
  <c r="E8"/>
  <c r="O20"/>
  <c r="CK30"/>
  <c r="BV31"/>
  <c r="CT46"/>
  <c r="AZ65"/>
  <c r="CS41"/>
  <c r="CA39"/>
  <c r="E50" i="5"/>
  <c r="AR64" i="4"/>
  <c r="CD50"/>
  <c r="O28"/>
  <c r="CR41"/>
  <c r="AM51"/>
  <c r="AN61"/>
  <c r="S43" i="5"/>
  <c r="D12" i="6"/>
  <c r="BR60" i="4"/>
  <c r="CJ31"/>
  <c r="I41"/>
  <c r="BV48"/>
  <c r="CD54"/>
  <c r="F17" i="5"/>
  <c r="BV59" i="4"/>
  <c r="P31"/>
  <c r="AG40"/>
  <c r="CT47"/>
  <c r="CR53"/>
  <c r="BX54"/>
  <c r="CE55"/>
  <c r="W67"/>
  <c r="BL31"/>
  <c r="CE50"/>
  <c r="U44"/>
  <c r="BN25"/>
  <c r="D31" i="2"/>
  <c r="F10" i="1"/>
  <c r="AK21" i="4"/>
  <c r="BI31"/>
  <c r="AC16"/>
  <c r="C88" i="1"/>
  <c r="CR46" i="4"/>
  <c r="CT62"/>
  <c r="CK61"/>
  <c r="BH51"/>
  <c r="F63"/>
  <c r="BN50"/>
  <c r="BO32"/>
  <c r="AA38"/>
  <c r="I19"/>
  <c r="AA7"/>
  <c r="BP8"/>
  <c r="BQ34"/>
  <c r="X18"/>
  <c r="AQ31"/>
  <c r="U16"/>
  <c r="E85" i="1"/>
  <c r="BL35" i="4"/>
  <c r="CH55"/>
  <c r="N57"/>
  <c r="CA49"/>
  <c r="Y61"/>
  <c r="M49"/>
  <c r="K29"/>
  <c r="BY33"/>
  <c r="AJ17"/>
  <c r="C113" i="1"/>
  <c r="T7" i="4"/>
  <c r="CN30"/>
  <c r="BH16"/>
  <c r="U28"/>
  <c r="BI14"/>
  <c r="G23"/>
  <c r="BE31"/>
  <c r="AH32"/>
  <c r="CS55"/>
  <c r="AL66"/>
  <c r="AZ53"/>
  <c r="U40"/>
  <c r="K48"/>
  <c r="M22"/>
  <c r="CM9"/>
  <c r="AR11"/>
  <c r="AK41"/>
  <c r="J21"/>
  <c r="BW38"/>
  <c r="K19"/>
  <c r="AC7"/>
  <c r="AE62"/>
  <c r="Y28"/>
  <c r="O29" i="5"/>
  <c r="AU54" i="4"/>
  <c r="AA65"/>
  <c r="BE52"/>
  <c r="BA37"/>
  <c r="M43"/>
  <c r="I21"/>
  <c r="K9"/>
  <c r="AZ10"/>
  <c r="S39"/>
  <c r="N20"/>
  <c r="BV47"/>
  <c r="BG63"/>
  <c r="AR21"/>
  <c r="C69" i="1"/>
  <c r="BQ18" i="4"/>
  <c r="AK16"/>
  <c r="BB9"/>
  <c r="CG33"/>
  <c r="CT38"/>
  <c r="J57"/>
  <c r="AG35"/>
  <c r="CA23"/>
  <c r="V62"/>
  <c r="H58"/>
  <c r="Z64"/>
  <c r="BK26"/>
  <c r="AF41"/>
  <c r="Q47"/>
  <c r="AR60"/>
  <c r="BZ67"/>
  <c r="AW56"/>
  <c r="CE59"/>
  <c r="X31"/>
  <c r="I37"/>
  <c r="J48"/>
  <c r="I54"/>
  <c r="AT49"/>
  <c r="CS58"/>
  <c r="AV30"/>
  <c r="AG36"/>
  <c r="Z47"/>
  <c r="N53"/>
  <c r="V29"/>
  <c r="J55"/>
  <c r="V66"/>
  <c r="CC40"/>
  <c r="CS49"/>
  <c r="BO46"/>
  <c r="BY24"/>
  <c r="E118" i="1"/>
  <c r="R10" i="4"/>
  <c r="J19"/>
  <c r="CD29"/>
  <c r="BA15"/>
  <c r="E65" i="1"/>
  <c r="BL41" i="4"/>
  <c r="AN59"/>
  <c r="BG59"/>
  <c r="BV50"/>
  <c r="Q62"/>
  <c r="CK49"/>
  <c r="BO30"/>
  <c r="AA36"/>
  <c r="AF18"/>
  <c r="D23" i="2"/>
  <c r="CN7" i="4"/>
  <c r="CN32"/>
  <c r="AT17"/>
  <c r="BN29"/>
  <c r="AS15"/>
  <c r="C64" i="1"/>
  <c r="AF30" i="4"/>
  <c r="AR52"/>
  <c r="BL54"/>
  <c r="CN48"/>
  <c r="AV60"/>
  <c r="AK48"/>
  <c r="BW27"/>
  <c r="BY31"/>
  <c r="BG16"/>
  <c r="C97" i="1"/>
  <c r="D16" i="2"/>
  <c r="AC29" i="4"/>
  <c r="CF15"/>
  <c r="P27"/>
  <c r="CG13"/>
  <c r="BK64"/>
  <c r="CK28"/>
  <c r="G65" i="5"/>
  <c r="CE54" i="4"/>
  <c r="AW65"/>
  <c r="BW52"/>
  <c r="U38"/>
  <c r="BG43"/>
  <c r="AA21"/>
  <c r="AA9"/>
  <c r="BP10"/>
  <c r="BH39"/>
  <c r="AG20"/>
  <c r="BW36"/>
  <c r="AH18"/>
  <c r="D33" i="2"/>
  <c r="BV55" i="4"/>
  <c r="E54" i="5"/>
  <c r="CK65" i="4"/>
  <c r="AG53"/>
  <c r="AL64"/>
  <c r="CB51"/>
  <c r="BA35"/>
  <c r="M41"/>
  <c r="AF20"/>
  <c r="AI8"/>
  <c r="BX9"/>
  <c r="AK37"/>
  <c r="AK19"/>
  <c r="BV41"/>
  <c r="AZ61"/>
  <c r="BN31"/>
  <c r="AG56"/>
  <c r="BM34"/>
  <c r="AM22"/>
  <c r="AM61"/>
  <c r="AE57"/>
  <c r="O63"/>
  <c r="W25"/>
  <c r="AF37"/>
  <c r="AW46"/>
  <c r="BO59"/>
  <c r="BP61"/>
  <c r="BK49"/>
  <c r="J59"/>
  <c r="AQ66"/>
  <c r="AO36"/>
  <c r="AH47"/>
  <c r="O65" i="5"/>
  <c r="AD44" i="4"/>
  <c r="X58"/>
  <c r="AQ65"/>
  <c r="BM35"/>
  <c r="AX46"/>
  <c r="S15" i="5"/>
  <c r="BJ25" i="4"/>
  <c r="AG54"/>
  <c r="CT60"/>
  <c r="Q38"/>
  <c r="T49"/>
  <c r="CG42"/>
  <c r="CM23"/>
  <c r="C101" i="1"/>
  <c r="CE48" i="4"/>
  <c r="AG18"/>
  <c r="AV28"/>
  <c r="BY14"/>
  <c r="E49" i="1"/>
  <c r="AF36" i="4"/>
  <c r="CQ55"/>
  <c r="W57"/>
  <c r="CJ49"/>
  <c r="AH61"/>
  <c r="U49"/>
  <c r="AA29"/>
  <c r="AA34"/>
  <c r="AS17"/>
  <c r="C117" i="1"/>
  <c r="AB7" i="4"/>
  <c r="S31"/>
  <c r="BP16"/>
  <c r="AI28"/>
  <c r="BQ14"/>
  <c r="C48" i="1"/>
  <c r="AQ63" i="4"/>
  <c r="Z49"/>
  <c r="BL52"/>
  <c r="AB48"/>
  <c r="BS59"/>
  <c r="BI47"/>
  <c r="BD26"/>
  <c r="L30"/>
  <c r="CE15"/>
  <c r="C81" i="1"/>
  <c r="D113"/>
  <c r="T28" i="4"/>
  <c r="T15"/>
  <c r="CN25"/>
  <c r="U13"/>
  <c r="AB57"/>
  <c r="Y26"/>
  <c r="AI66"/>
  <c r="BH53"/>
  <c r="BG64"/>
  <c r="CT51"/>
  <c r="U36"/>
  <c r="BG41"/>
  <c r="AX20"/>
  <c r="AY8"/>
  <c r="CN9"/>
  <c r="CE37"/>
  <c r="BD19"/>
  <c r="BW34"/>
  <c r="AV17"/>
  <c r="C120" i="1"/>
  <c r="BM49" i="4"/>
  <c r="CT64"/>
  <c r="Y63"/>
  <c r="J52"/>
  <c r="AW63"/>
  <c r="G51"/>
  <c r="BA33"/>
  <c r="M39"/>
  <c r="AS19"/>
  <c r="BG7"/>
  <c r="L9"/>
  <c r="BH35"/>
  <c r="BH18"/>
  <c r="CT36"/>
  <c r="AH59"/>
  <c r="AJ39"/>
  <c r="AB13"/>
  <c r="AR15"/>
  <c r="AS13"/>
  <c r="V8"/>
  <c r="CE29"/>
  <c r="BN51"/>
  <c r="BL53"/>
  <c r="BN57"/>
  <c r="H20" i="15"/>
  <c r="H40" i="4"/>
  <c r="CK33"/>
  <c r="BZ65"/>
  <c r="BL61"/>
  <c r="AG52"/>
  <c r="CT58"/>
  <c r="AW30"/>
  <c r="CD40"/>
  <c r="S60"/>
  <c r="G28"/>
  <c r="CJ41"/>
  <c r="BU47"/>
  <c r="AE61"/>
  <c r="I40" i="5"/>
  <c r="D51" i="7"/>
  <c r="AE26" i="4"/>
  <c r="P41"/>
  <c r="CS46"/>
  <c r="Z60"/>
  <c r="AY67"/>
  <c r="F42" i="12"/>
  <c r="W19" i="4"/>
  <c r="BT37"/>
  <c r="N48"/>
  <c r="BP57"/>
  <c r="BE54"/>
  <c r="AS38"/>
  <c r="AQ12"/>
  <c r="L8"/>
  <c r="AI25"/>
  <c r="BI41"/>
  <c r="Y20"/>
  <c r="AC8"/>
  <c r="BK38"/>
  <c r="CK34"/>
  <c r="BN34"/>
  <c r="AY57"/>
  <c r="CP67"/>
  <c r="AV54"/>
  <c r="BO42"/>
  <c r="AW20"/>
  <c r="I23"/>
  <c r="CE10"/>
  <c r="AJ12"/>
  <c r="BH43"/>
  <c r="E22"/>
  <c r="AQ41"/>
  <c r="P20"/>
  <c r="U8"/>
  <c r="CF65"/>
  <c r="AW29"/>
  <c r="AP30"/>
  <c r="F55"/>
  <c r="BG65"/>
  <c r="CF52"/>
  <c r="AR38"/>
  <c r="CF43"/>
  <c r="AJ21"/>
  <c r="AI9"/>
  <c r="BX10"/>
  <c r="CE39"/>
  <c r="AP20"/>
  <c r="T37"/>
  <c r="AQ18"/>
  <c r="F22" i="6"/>
  <c r="CK44" i="4"/>
  <c r="CT41"/>
  <c r="BP64"/>
  <c r="CN45"/>
  <c r="AH57"/>
  <c r="AK45"/>
  <c r="BA23"/>
  <c r="AR26"/>
  <c r="BG13"/>
  <c r="C21" i="1"/>
  <c r="F34"/>
  <c r="CK24" i="4"/>
  <c r="R11"/>
  <c r="K23"/>
  <c r="CG10"/>
  <c r="M34" i="5"/>
  <c r="BE41" i="4"/>
  <c r="BF39"/>
  <c r="AG61"/>
  <c r="L45"/>
  <c r="AM56"/>
  <c r="AS44"/>
  <c r="BF22"/>
  <c r="L25"/>
  <c r="BO12"/>
  <c r="T14"/>
  <c r="AP11"/>
  <c r="CN23"/>
  <c r="CC44"/>
  <c r="J50"/>
  <c r="AI39"/>
  <c r="AY13"/>
  <c r="BH31"/>
  <c r="AH24"/>
  <c r="V13"/>
  <c r="AI44"/>
  <c r="CC20"/>
  <c r="N51"/>
  <c r="P48"/>
  <c r="CS27"/>
  <c r="CQ62"/>
  <c r="AD55"/>
  <c r="AR50"/>
  <c r="AU56"/>
  <c r="CT67"/>
  <c r="CR35"/>
  <c r="CC41"/>
  <c r="BX53"/>
  <c r="I60"/>
  <c r="CS67"/>
  <c r="BV53"/>
  <c r="BM64"/>
  <c r="BU31"/>
  <c r="Z42"/>
  <c r="AA67"/>
  <c r="I64"/>
  <c r="CJ52"/>
  <c r="BM63"/>
  <c r="CS30"/>
  <c r="AP41"/>
  <c r="O66"/>
  <c r="BS48"/>
  <c r="H49"/>
  <c r="AV59"/>
  <c r="H60"/>
  <c r="S51" i="5"/>
  <c r="CG30" i="4"/>
  <c r="AO22"/>
  <c r="BH14"/>
  <c r="E42"/>
  <c r="BX16"/>
  <c r="U26"/>
  <c r="AK13"/>
  <c r="C8" i="1"/>
  <c r="AG64" i="4"/>
  <c r="AH49"/>
  <c r="CD52"/>
  <c r="AJ48"/>
  <c r="CB59"/>
  <c r="BQ47"/>
  <c r="BP26"/>
  <c r="AB30"/>
  <c r="CM15"/>
  <c r="E82" i="1"/>
  <c r="D117"/>
  <c r="AH28" i="4"/>
  <c r="AB15"/>
  <c r="J26"/>
  <c r="AC13"/>
  <c r="AD13"/>
  <c r="CT50"/>
  <c r="R44"/>
  <c r="I12" i="5"/>
  <c r="BX46" i="4"/>
  <c r="T58"/>
  <c r="U46"/>
  <c r="BF24"/>
  <c r="BL27"/>
  <c r="AQ14"/>
  <c r="E42" i="1"/>
  <c r="F78"/>
  <c r="H26" i="4"/>
  <c r="D33" i="1"/>
  <c r="F24" i="4"/>
  <c r="BQ11"/>
  <c r="BL45"/>
  <c r="CT61"/>
  <c r="AF61"/>
  <c r="AP51"/>
  <c r="CC62"/>
  <c r="AV50"/>
  <c r="U32"/>
  <c r="BG37"/>
  <c r="CH18"/>
  <c r="K7"/>
  <c r="AZ8"/>
  <c r="AB34"/>
  <c r="E18"/>
  <c r="BW30"/>
  <c r="E16"/>
  <c r="E81" i="1"/>
  <c r="CR38" i="4"/>
  <c r="BO57"/>
  <c r="BC58"/>
  <c r="AL50"/>
  <c r="BS61"/>
  <c r="BA49"/>
  <c r="CM29"/>
  <c r="M35"/>
  <c r="CD17"/>
  <c r="C125" i="1"/>
  <c r="BH7" i="4"/>
  <c r="E32"/>
  <c r="L17"/>
  <c r="Z62"/>
  <c r="AV41"/>
  <c r="BC62"/>
  <c r="CS56"/>
  <c r="CP49"/>
  <c r="AH45"/>
  <c r="M52"/>
  <c r="AP66"/>
  <c r="CR31"/>
  <c r="Q41"/>
  <c r="CC52"/>
  <c r="CM54"/>
  <c r="AO64"/>
  <c r="CS52"/>
  <c r="BN59"/>
  <c r="I31"/>
  <c r="AX41"/>
  <c r="CE60"/>
  <c r="CR60"/>
  <c r="O52"/>
  <c r="CB58"/>
  <c r="AG30"/>
  <c r="BN40"/>
  <c r="CS59"/>
  <c r="AE46"/>
  <c r="AN48"/>
  <c r="CK54"/>
  <c r="BK56"/>
  <c r="G9" i="5"/>
  <c r="AQ29" i="4"/>
  <c r="R19"/>
  <c r="CF13"/>
  <c r="BQ36"/>
  <c r="L16"/>
  <c r="Z25"/>
  <c r="BI12"/>
  <c r="BR12"/>
  <c r="CF57"/>
  <c r="AP46"/>
  <c r="AT50"/>
  <c r="BH47"/>
  <c r="G59"/>
  <c r="E47"/>
  <c r="BA25"/>
  <c r="CR28"/>
  <c r="AA15"/>
  <c r="E62" i="1"/>
  <c r="F98"/>
  <c r="AA27" i="4"/>
  <c r="F74" i="1"/>
  <c r="P25" i="4"/>
  <c r="BA12"/>
  <c r="M16" i="5"/>
  <c r="AW45" i="4"/>
  <c r="J42"/>
  <c r="AU65"/>
  <c r="L46"/>
  <c r="AQ57"/>
  <c r="AS45"/>
  <c r="BJ23"/>
  <c r="BF26"/>
  <c r="BO13"/>
  <c r="E22" i="1"/>
  <c r="D41"/>
  <c r="M25" i="4"/>
  <c r="CD11"/>
  <c r="T23"/>
  <c r="E11"/>
  <c r="AF40"/>
  <c r="AR58"/>
  <c r="CD58"/>
  <c r="BD50"/>
  <c r="CM61"/>
  <c r="BS49"/>
  <c r="AA30"/>
  <c r="X61"/>
  <c r="CB40"/>
  <c r="BF61"/>
  <c r="X56"/>
  <c r="Y49"/>
  <c r="BF44"/>
  <c r="E22" i="14"/>
  <c r="CN59" i="4"/>
  <c r="AF31"/>
  <c r="AW40"/>
  <c r="R48"/>
  <c r="R54"/>
  <c r="BC61"/>
  <c r="BD48"/>
  <c r="CK58"/>
  <c r="AO30"/>
  <c r="R37"/>
  <c r="J60"/>
  <c r="W58"/>
  <c r="CB47"/>
  <c r="G58"/>
  <c r="BM29"/>
  <c r="AH36"/>
  <c r="X59"/>
  <c r="BC43"/>
  <c r="AN44"/>
  <c r="P54"/>
  <c r="AN53"/>
  <c r="AA62"/>
  <c r="R28"/>
  <c r="AO18"/>
  <c r="T13"/>
  <c r="CN34"/>
  <c r="AJ15"/>
  <c r="Y24"/>
  <c r="CG11"/>
  <c r="F12"/>
  <c r="BW51"/>
  <c r="Z44"/>
  <c r="G37" i="5"/>
  <c r="CF46" i="4"/>
  <c r="AD58"/>
  <c r="AC46"/>
  <c r="BO24"/>
  <c r="BX27"/>
  <c r="AY14"/>
  <c r="C45" i="1"/>
  <c r="D81"/>
  <c r="T26" i="4"/>
  <c r="D37" i="1"/>
  <c r="P24" i="4"/>
  <c r="BY11"/>
  <c r="J7" i="5"/>
  <c r="CC42" i="4"/>
  <c r="AH40"/>
  <c r="AJ62"/>
  <c r="AJ45"/>
  <c r="BN56"/>
  <c r="BQ44"/>
  <c r="CG22"/>
  <c r="AR25"/>
  <c r="CM12"/>
  <c r="AR14"/>
  <c r="R13"/>
  <c r="BR49"/>
  <c r="AQ11"/>
  <c r="BW42"/>
  <c r="BE33"/>
  <c r="Q66"/>
  <c r="CG20"/>
  <c r="E90" i="1"/>
  <c r="CJ20" i="4"/>
  <c r="AQ55"/>
  <c r="BO9"/>
  <c r="CF39"/>
  <c r="V10"/>
  <c r="AW23"/>
  <c r="AS43"/>
  <c r="M21"/>
  <c r="O9"/>
  <c r="AR17"/>
  <c r="H27"/>
  <c r="BL14"/>
  <c r="D45" i="2"/>
  <c r="BW33" i="4"/>
  <c r="AH17"/>
  <c r="CC36"/>
  <c r="BX47"/>
  <c r="AI33"/>
  <c r="AI11"/>
  <c r="AZ27"/>
  <c r="Y22"/>
  <c r="BE43"/>
  <c r="AJ49"/>
  <c r="BX37"/>
  <c r="AA13"/>
  <c r="M30"/>
  <c r="BN23"/>
  <c r="CP12"/>
  <c r="AR43"/>
  <c r="BJ20"/>
  <c r="BY40"/>
  <c r="I20"/>
  <c r="W8"/>
  <c r="BN14"/>
  <c r="BU25"/>
  <c r="CB13"/>
  <c r="C98" i="1"/>
  <c r="BE35" i="4"/>
  <c r="T47"/>
  <c r="BX31"/>
  <c r="CT33"/>
  <c r="AV58"/>
  <c r="CM36"/>
  <c r="L12"/>
  <c r="BP14"/>
  <c r="BQ12"/>
  <c r="CH7"/>
  <c r="S29"/>
  <c r="V15"/>
  <c r="BQ27"/>
  <c r="BC14"/>
  <c r="C43" i="1"/>
  <c r="BH38" i="4"/>
  <c r="CS19"/>
  <c r="CR8"/>
  <c r="F103" i="1"/>
  <c r="AH23" i="4"/>
  <c r="BM11"/>
  <c r="X27"/>
  <c r="AB23"/>
  <c r="V12"/>
  <c r="AA25"/>
  <c r="BG32"/>
  <c r="CQ9"/>
  <c r="AK38"/>
  <c r="X13"/>
  <c r="K43"/>
  <c r="CC16"/>
  <c r="AH12"/>
  <c r="F36" i="1"/>
  <c r="E21" i="4"/>
  <c r="E115" i="1"/>
  <c r="CT23" i="4"/>
  <c r="Y9"/>
  <c r="BP23"/>
  <c r="AN10"/>
  <c r="BV13"/>
  <c r="AC14"/>
  <c r="AU12"/>
  <c r="AC22"/>
  <c r="AZ32"/>
  <c r="CE45"/>
  <c r="M50" i="5"/>
  <c r="V24" i="4"/>
  <c r="K40"/>
  <c r="BR7"/>
  <c r="BX19"/>
  <c r="AJ24"/>
  <c r="AQ8"/>
  <c r="AN14"/>
  <c r="CC61"/>
  <c r="AR8"/>
  <c r="CG9"/>
  <c r="BO37"/>
  <c r="F21" i="1"/>
  <c r="AM15" i="4"/>
  <c r="CD15"/>
  <c r="AK18"/>
  <c r="E11" i="1"/>
  <c r="CB21" i="4"/>
  <c r="C102" i="1"/>
  <c r="AZ21" i="4"/>
  <c r="CM34"/>
  <c r="AD8"/>
  <c r="CQ7"/>
  <c r="U27"/>
  <c r="AB16"/>
  <c r="BG23"/>
  <c r="AZ25"/>
  <c r="AL12"/>
  <c r="P10"/>
  <c r="CJ55"/>
  <c r="D39" i="2"/>
  <c r="Y18" i="4"/>
  <c r="Z7"/>
  <c r="BZ14"/>
  <c r="CD18"/>
  <c r="F80" i="1"/>
  <c r="CS21" i="4"/>
  <c r="AO7"/>
  <c r="AY34"/>
  <c r="O37" i="5"/>
  <c r="D7" i="2"/>
  <c r="AH29" i="4"/>
  <c r="Z54"/>
  <c r="CP60"/>
  <c r="L20"/>
  <c r="E70" i="1"/>
  <c r="AV65" i="4"/>
  <c r="Y53"/>
  <c r="BO7"/>
  <c r="CF35"/>
  <c r="CH8"/>
  <c r="BA22"/>
  <c r="AS41"/>
  <c r="AA20"/>
  <c r="AM8"/>
  <c r="AX15"/>
  <c r="CT25"/>
  <c r="CR13"/>
  <c r="E107" i="1"/>
  <c r="BW31" i="4"/>
  <c r="BM16"/>
  <c r="Y30"/>
  <c r="BP45"/>
  <c r="BP28"/>
  <c r="BG9"/>
  <c r="BH24"/>
  <c r="BI20"/>
  <c r="Q36"/>
  <c r="AJ47"/>
  <c r="L33"/>
  <c r="S11"/>
  <c r="CF26"/>
  <c r="P22"/>
  <c r="N12"/>
  <c r="AR41"/>
  <c r="CG19"/>
  <c r="BY38"/>
  <c r="AF19"/>
  <c r="AU7"/>
  <c r="AX10"/>
  <c r="BV24"/>
  <c r="P13"/>
  <c r="E71" i="1"/>
  <c r="Q28" i="4"/>
  <c r="T45"/>
  <c r="AC28"/>
  <c r="S11" i="5"/>
  <c r="AD56" i="4"/>
  <c r="AJ31"/>
  <c r="AJ10"/>
  <c r="AX13"/>
  <c r="AC11"/>
  <c r="V7"/>
  <c r="CD27"/>
  <c r="BB14"/>
  <c r="AY26"/>
  <c r="CA13"/>
  <c r="C15" i="1"/>
  <c r="CE36" i="4"/>
  <c r="X19"/>
  <c r="X8"/>
  <c r="F51" i="1"/>
  <c r="AV22" i="4"/>
  <c r="BF54"/>
  <c r="BT21"/>
  <c r="AB19"/>
  <c r="F11"/>
  <c r="CP23"/>
  <c r="BP29"/>
  <c r="BK8"/>
  <c r="BQ35"/>
  <c r="P12"/>
  <c r="AQ40"/>
  <c r="CK15"/>
  <c r="AP7"/>
  <c r="AR19"/>
  <c r="BZ19"/>
  <c r="E67" i="1"/>
  <c r="F23" i="4"/>
  <c r="AG7"/>
  <c r="BY19"/>
  <c r="D20" i="2"/>
  <c r="D34" i="1"/>
  <c r="D17" i="2"/>
  <c r="CA7" i="4"/>
  <c r="CT17"/>
  <c r="BI16"/>
  <c r="AN28"/>
  <c r="AX43"/>
  <c r="M20"/>
  <c r="K32"/>
  <c r="D34" i="2"/>
  <c r="AR18" i="4"/>
  <c r="CM22"/>
  <c r="AT19"/>
  <c r="C126" i="1"/>
  <c r="T56" i="4"/>
  <c r="F86" i="1"/>
  <c r="U7" i="4"/>
  <c r="AI34"/>
  <c r="AQ46"/>
  <c r="AE14"/>
  <c r="BV8"/>
  <c r="X17"/>
  <c r="BF14"/>
  <c r="BN20"/>
  <c r="C46" i="1"/>
  <c r="AC18" i="4"/>
  <c r="CM21"/>
  <c r="D124" i="1"/>
  <c r="E80"/>
  <c r="AL22" i="4"/>
  <c r="K34"/>
  <c r="AJ18"/>
  <c r="Y21"/>
  <c r="N11"/>
  <c r="BM8"/>
  <c r="AZ48"/>
  <c r="C37" i="1"/>
  <c r="U15" i="4"/>
  <c r="BO43"/>
  <c r="BR13"/>
  <c r="BG17"/>
  <c r="F16" i="1"/>
  <c r="CR34" i="4"/>
  <c r="BG33"/>
  <c r="BQ30"/>
  <c r="C44" i="1"/>
  <c r="CA55" i="4"/>
  <c r="BA43"/>
  <c r="AI16"/>
  <c r="CN40"/>
  <c r="AF51"/>
  <c r="AR29"/>
  <c r="BZ24"/>
  <c r="BI7"/>
  <c r="CG35"/>
  <c r="V14"/>
  <c r="CR25"/>
  <c r="AU13"/>
  <c r="BT8"/>
  <c r="CN35"/>
  <c r="CE18"/>
  <c r="CJ7"/>
  <c r="BG48"/>
  <c r="K22"/>
  <c r="AT51"/>
  <c r="W51"/>
  <c r="CP50"/>
  <c r="BB23"/>
  <c r="F102" i="1"/>
  <c r="AZ38" i="4"/>
  <c r="N41" i="15"/>
  <c r="I56" i="4"/>
  <c r="BN52"/>
  <c r="BX25"/>
  <c r="D48" i="2"/>
  <c r="AC42" i="4"/>
  <c r="BA8"/>
  <c r="F121" i="1"/>
  <c r="BQ25" i="4"/>
  <c r="AL13"/>
  <c r="CD24"/>
  <c r="BC12"/>
  <c r="F124" i="1"/>
  <c r="BQ33" i="4"/>
  <c r="CJ17"/>
  <c r="D12" i="2"/>
  <c r="AM43" i="4"/>
  <c r="AI49"/>
  <c r="AM50"/>
  <c r="Q34"/>
  <c r="L47"/>
  <c r="AI31"/>
  <c r="BG10"/>
  <c r="AS26"/>
  <c r="CF21"/>
  <c r="CH11"/>
  <c r="BX40"/>
  <c r="BO19"/>
  <c r="AJ38"/>
  <c r="M19"/>
  <c r="AE7"/>
  <c r="AH9"/>
  <c r="BD24"/>
  <c r="CR12"/>
  <c r="C66" i="1"/>
  <c r="Z29" i="4"/>
  <c r="BM15"/>
  <c r="CF44"/>
  <c r="AZ13"/>
  <c r="BI13"/>
  <c r="BO41"/>
  <c r="F93" i="1"/>
  <c r="CA16" i="4"/>
  <c r="Y7"/>
  <c r="CJ19"/>
  <c r="C74" i="1"/>
  <c r="P23" i="4"/>
  <c r="BM7"/>
  <c r="D11" i="2"/>
  <c r="BQ29" i="4"/>
  <c r="CJ9"/>
  <c r="BI34"/>
  <c r="I14"/>
  <c r="S30"/>
  <c r="BH36"/>
  <c r="Q17"/>
  <c r="CM8"/>
  <c r="AT16"/>
  <c r="X10"/>
  <c r="AI41"/>
  <c r="CF29"/>
  <c r="Y14"/>
  <c r="E46"/>
  <c r="CN36"/>
  <c r="E61" i="1"/>
  <c r="BW28" i="4"/>
  <c r="BG38"/>
  <c r="AH11"/>
  <c r="CE27"/>
  <c r="Z43"/>
  <c r="BY18"/>
  <c r="R30"/>
  <c r="D18" i="2"/>
  <c r="Z18" i="4"/>
  <c r="CD22"/>
  <c r="E60" i="1"/>
  <c r="M26" i="4"/>
  <c r="D68" i="2"/>
  <c r="AP29" i="4"/>
  <c r="Q12"/>
  <c r="BF13"/>
  <c r="AA60"/>
  <c r="AQ24"/>
  <c r="F57" i="1"/>
  <c r="N18" i="4"/>
  <c r="G55"/>
  <c r="BH13"/>
  <c r="AV21"/>
  <c r="AX35"/>
  <c r="AQ59"/>
  <c r="M33"/>
  <c r="CN11"/>
  <c r="G19"/>
  <c r="AK49"/>
  <c r="E18" i="1"/>
  <c r="BR22" i="4"/>
  <c r="F125" i="1"/>
  <c r="AD19" i="4"/>
  <c r="AS37"/>
  <c r="BL18"/>
  <c r="D67" i="2"/>
  <c r="D38"/>
  <c r="S24" i="4"/>
  <c r="BL12"/>
  <c r="E55" i="1"/>
  <c r="BO28" i="4"/>
  <c r="AG15"/>
  <c r="L55"/>
  <c r="CM65"/>
  <c r="Z23"/>
  <c r="C109" i="1"/>
  <c r="BQ20" i="4"/>
  <c r="AL17"/>
  <c r="CT63"/>
  <c r="S19" i="5"/>
  <c r="U25" i="4"/>
  <c r="AQ7"/>
  <c r="AG22"/>
  <c r="CK18"/>
  <c r="BR10"/>
  <c r="AR37"/>
  <c r="Q18"/>
  <c r="BY34"/>
  <c r="BP17"/>
  <c r="E124" i="1"/>
  <c r="D46"/>
  <c r="X23" i="4"/>
  <c r="CB11"/>
  <c r="BA19"/>
  <c r="AW53"/>
  <c r="Q65"/>
  <c r="Z61"/>
  <c r="AJ54"/>
  <c r="AM52"/>
  <c r="CT24"/>
  <c r="F126" i="1"/>
  <c r="CF41" i="4"/>
  <c r="AK8"/>
  <c r="F117" i="1"/>
  <c r="AW25" i="4"/>
  <c r="F101" i="1"/>
  <c r="BL24" i="4"/>
  <c r="AM12"/>
  <c r="D115" i="1"/>
  <c r="AB33" i="4"/>
  <c r="BQ17"/>
  <c r="D123" i="1"/>
  <c r="CF42" i="4"/>
  <c r="CF20"/>
  <c r="Q48"/>
  <c r="BP30"/>
  <c r="AP9"/>
  <c r="CP8"/>
  <c r="AD21"/>
  <c r="CE25"/>
  <c r="D19" i="2"/>
  <c r="E30" i="4"/>
  <c r="H10"/>
  <c r="K35"/>
  <c r="Q14"/>
  <c r="AM14"/>
  <c r="BV9"/>
  <c r="AP17"/>
  <c r="J15"/>
  <c r="BW20"/>
  <c r="C54" i="1"/>
  <c r="BS13" i="4"/>
  <c r="Z17"/>
  <c r="AP37"/>
  <c r="AD10"/>
  <c r="F120" i="1"/>
  <c r="AW9" i="4"/>
  <c r="F9"/>
  <c r="AV15"/>
  <c r="AX53"/>
  <c r="CE11"/>
  <c r="CB22"/>
  <c r="D40" i="1"/>
  <c r="N16" i="4"/>
  <c r="AS20"/>
  <c r="C28" i="1"/>
  <c r="CT19" i="4"/>
  <c r="BY45"/>
  <c r="E34"/>
  <c r="C56" i="1"/>
  <c r="BI28" i="4"/>
  <c r="M38"/>
  <c r="CQ11"/>
  <c r="AY43"/>
  <c r="H15"/>
  <c r="F83" i="1"/>
  <c r="BE18" i="4"/>
  <c r="AI17"/>
  <c r="CC12"/>
  <c r="E122" i="1"/>
  <c r="BA42" i="4"/>
  <c r="BJ17"/>
  <c r="AO15"/>
  <c r="AK11"/>
  <c r="O10"/>
  <c r="BU11"/>
  <c r="F53" i="1"/>
  <c r="AC43" i="4"/>
  <c r="BJ61"/>
  <c r="T8"/>
  <c r="AK9"/>
  <c r="U37"/>
  <c r="V55"/>
  <c r="BL23"/>
  <c r="BH22"/>
  <c r="BS31"/>
  <c r="BP48"/>
  <c r="BA39"/>
  <c r="AA11"/>
  <c r="CF28"/>
  <c r="CF47"/>
  <c r="M24"/>
  <c r="BZ20"/>
  <c r="E69" i="1"/>
  <c r="AC27" i="4"/>
  <c r="F85" i="1"/>
  <c r="AA24" i="4"/>
  <c r="G12"/>
  <c r="F96" i="1"/>
  <c r="AK32" i="4"/>
  <c r="AG17"/>
  <c r="D95" i="1"/>
  <c r="BW41" i="4"/>
  <c r="AV20"/>
  <c r="CR48"/>
  <c r="AB58"/>
  <c r="U47"/>
  <c r="AJ19"/>
  <c r="S46"/>
  <c r="AZ30"/>
  <c r="AZ63"/>
  <c r="AU63"/>
  <c r="BQ48"/>
  <c r="R21"/>
  <c r="F18" i="1"/>
  <c r="AC34" i="4"/>
  <c r="E121" i="1"/>
  <c r="D48"/>
  <c r="H24" i="4"/>
  <c r="F41" i="1"/>
  <c r="AF23" i="4"/>
  <c r="O11"/>
  <c r="F48" i="1"/>
  <c r="U30" i="4"/>
  <c r="AV16"/>
  <c r="D51" i="1"/>
  <c r="CR44" i="4"/>
  <c r="CJ57"/>
  <c r="BA46"/>
  <c r="CC60"/>
  <c r="BC67"/>
  <c r="CG24"/>
  <c r="D47" i="2"/>
  <c r="BV21" i="4"/>
  <c r="BR18"/>
  <c r="BB10"/>
  <c r="BX36"/>
  <c r="CP17"/>
  <c r="AJ34"/>
  <c r="AX17"/>
  <c r="E120" i="1"/>
  <c r="F11"/>
  <c r="E23" i="4"/>
  <c r="BL11"/>
  <c r="BX18"/>
  <c r="CN26"/>
  <c r="AG14"/>
  <c r="CB57"/>
  <c r="D121" i="1"/>
  <c r="BY7" i="4"/>
  <c r="U35"/>
  <c r="K49"/>
  <c r="AU14"/>
  <c r="J11"/>
  <c r="AY17"/>
  <c r="CT15"/>
  <c r="F21"/>
  <c r="C62" i="1"/>
  <c r="E64"/>
  <c r="AA26" i="4"/>
  <c r="AN7"/>
  <c r="BF29"/>
  <c r="Y12"/>
  <c r="AT13"/>
  <c r="J24"/>
  <c r="CC11"/>
  <c r="CT11"/>
  <c r="CM39"/>
  <c r="E43" i="1"/>
  <c r="AA16" i="4"/>
  <c r="CA15"/>
  <c r="L18"/>
  <c r="K27"/>
  <c r="J23"/>
  <c r="CP11"/>
  <c r="Q25"/>
  <c r="M32"/>
  <c r="P19"/>
  <c r="W11"/>
  <c r="I52"/>
  <c r="K11"/>
  <c r="F22"/>
  <c r="D36" i="1"/>
  <c r="CP15" i="4"/>
  <c r="AJ20"/>
  <c r="X7"/>
  <c r="AG23"/>
  <c r="F28" i="1"/>
  <c r="AB26" i="4"/>
  <c r="BM10"/>
  <c r="K39"/>
  <c r="AA66"/>
  <c r="M12"/>
  <c r="CN24"/>
  <c r="I9"/>
  <c r="BP32"/>
  <c r="BO17"/>
  <c r="CC8"/>
  <c r="F122" i="1"/>
  <c r="C7"/>
  <c r="Q60" i="4"/>
  <c r="BG22"/>
  <c r="AZ36"/>
  <c r="AT7"/>
  <c r="R36"/>
  <c r="M18"/>
  <c r="AB17"/>
  <c r="BL33"/>
  <c r="CN47"/>
  <c r="BD28"/>
  <c r="AY10"/>
  <c r="BY27"/>
  <c r="CF45"/>
  <c r="BU21"/>
  <c r="CF16"/>
  <c r="AD12"/>
  <c r="K26"/>
  <c r="D52" i="1"/>
  <c r="AX23" i="4"/>
  <c r="AE11"/>
  <c r="F56" i="1"/>
  <c r="BH30" i="4"/>
  <c r="BL16"/>
  <c r="D59" i="1"/>
  <c r="BW39" i="4"/>
  <c r="BR19"/>
  <c r="AF34"/>
  <c r="AG55"/>
  <c r="M45"/>
  <c r="S17"/>
  <c r="AY40"/>
  <c r="CN27"/>
  <c r="AF48"/>
  <c r="J58"/>
  <c r="BQ46"/>
  <c r="AA19"/>
  <c r="CE44"/>
  <c r="AH30"/>
  <c r="E93" i="1"/>
  <c r="D8"/>
  <c r="AD23" i="4"/>
  <c r="BN13"/>
  <c r="AS22"/>
  <c r="AM10"/>
  <c r="BE9"/>
  <c r="CM28"/>
  <c r="CB15"/>
  <c r="BM9"/>
  <c r="AF32"/>
  <c r="AL54"/>
  <c r="BA44"/>
  <c r="BO51"/>
  <c r="F65"/>
  <c r="AW22"/>
  <c r="C93" i="1"/>
  <c r="CN19" i="4"/>
  <c r="M17"/>
  <c r="CH9"/>
  <c r="BX34"/>
  <c r="V17"/>
  <c r="AJ32"/>
  <c r="BS16"/>
  <c r="E96" i="1"/>
  <c r="K44" i="4"/>
  <c r="AB22"/>
  <c r="CR10"/>
  <c r="BF15"/>
  <c r="BV25"/>
  <c r="BM13"/>
  <c r="CK51"/>
  <c r="AH8"/>
  <c r="E117" i="1"/>
  <c r="L32" i="4"/>
  <c r="M42"/>
  <c r="AM13"/>
  <c r="D82" i="1"/>
  <c r="AN16" i="4"/>
  <c r="Z10"/>
  <c r="CK19"/>
  <c r="BJ19"/>
  <c r="E36" i="1"/>
  <c r="BM24" i="4"/>
  <c r="D103" i="1"/>
  <c r="CG27" i="4"/>
  <c r="AO11"/>
  <c r="BP43"/>
  <c r="AT20"/>
  <c r="BU9"/>
  <c r="E20"/>
  <c r="L28"/>
  <c r="AZ43"/>
  <c r="CN13"/>
  <c r="G10"/>
  <c r="BJ32"/>
  <c r="BA21"/>
  <c r="S19"/>
  <c r="CP10"/>
  <c r="BX23"/>
  <c r="AJ29"/>
  <c r="BE12"/>
  <c r="F108" i="1"/>
  <c r="BM56" i="4"/>
  <c r="D63" i="2"/>
  <c r="CB18" i="4"/>
  <c r="Z8"/>
  <c r="CP14"/>
  <c r="CM18"/>
  <c r="D91" i="1"/>
  <c r="J22" i="4"/>
  <c r="BU7"/>
  <c r="CR24"/>
  <c r="CS9"/>
  <c r="K31"/>
  <c r="CT53"/>
  <c r="D25" i="2"/>
  <c r="V21" i="4"/>
  <c r="E51" i="1"/>
  <c r="CE16" i="4"/>
  <c r="AL14"/>
  <c r="J17"/>
  <c r="BV23"/>
  <c r="CE38"/>
  <c r="BV42"/>
  <c r="AX18"/>
  <c r="R29"/>
  <c r="D10" i="2"/>
  <c r="H18" i="4"/>
  <c r="BU22"/>
  <c r="E56" i="1"/>
  <c r="CD56" i="4"/>
  <c r="AA17"/>
  <c r="AZ16"/>
  <c r="O21" i="5"/>
  <c r="M30"/>
  <c r="AJ27" i="4"/>
  <c r="BW9"/>
  <c r="AP22"/>
  <c r="M62" i="5"/>
  <c r="BL17" i="4"/>
  <c r="BN8"/>
  <c r="BB11"/>
  <c r="E25"/>
  <c r="F9" i="1"/>
  <c r="BL22" i="4"/>
  <c r="BC10"/>
  <c r="D11" i="1"/>
  <c r="U29" i="4"/>
  <c r="CR15"/>
  <c r="D15" i="1"/>
  <c r="BW37" i="4"/>
  <c r="CF18"/>
  <c r="AM59"/>
  <c r="CS51"/>
  <c r="CE43"/>
  <c r="AQ15"/>
  <c r="AK35"/>
  <c r="BP25"/>
  <c r="CR32"/>
  <c r="BD54"/>
  <c r="E45"/>
  <c r="CM16"/>
  <c r="AK39"/>
  <c r="CB27"/>
  <c r="E57" i="1"/>
  <c r="BF8" i="4"/>
  <c r="AI22"/>
  <c r="K47"/>
  <c r="BP21"/>
  <c r="BK9"/>
  <c r="Z19"/>
  <c r="CF27"/>
  <c r="P15"/>
  <c r="CC7"/>
  <c r="G54"/>
  <c r="AG51"/>
  <c r="L43"/>
  <c r="CD44"/>
  <c r="AW62"/>
  <c r="U20"/>
  <c r="C49" i="1"/>
  <c r="BV17" i="4"/>
  <c r="BI15"/>
  <c r="V9"/>
  <c r="BX32"/>
  <c r="BB16"/>
  <c r="AJ30"/>
  <c r="G16"/>
  <c r="C79" i="1"/>
  <c r="S42" i="4"/>
  <c r="AY21"/>
  <c r="AF10"/>
  <c r="J12"/>
  <c r="CF24"/>
  <c r="CS12"/>
  <c r="AS47"/>
  <c r="S37"/>
  <c r="C72" i="1"/>
  <c r="CJ28" i="4"/>
  <c r="AA39"/>
  <c r="W12"/>
  <c r="AY44"/>
  <c r="AN15"/>
  <c r="D98" i="1"/>
  <c r="BW18" i="4"/>
  <c r="CC17"/>
  <c r="AV7"/>
  <c r="AY23"/>
  <c r="F32" i="1"/>
  <c r="BA26" i="4"/>
  <c r="BU10"/>
  <c r="AA37"/>
  <c r="CB16"/>
  <c r="D21" i="2"/>
  <c r="K42" i="4"/>
  <c r="R22"/>
  <c r="AQ38"/>
  <c r="AP10"/>
  <c r="E72" i="1"/>
  <c r="CR42" i="4"/>
  <c r="BP40"/>
  <c r="AZ15"/>
  <c r="BZ9"/>
  <c r="AR22"/>
  <c r="AR27"/>
  <c r="C18" i="1"/>
  <c r="S36" i="4"/>
  <c r="BH48"/>
  <c r="C53" i="1"/>
  <c r="BQ15" i="4"/>
  <c r="BO45"/>
  <c r="BZ13"/>
  <c r="BY17"/>
  <c r="D23" i="1"/>
  <c r="CE20" i="4"/>
  <c r="E111" i="1"/>
  <c r="CK23" i="4"/>
  <c r="Q9"/>
  <c r="AI27"/>
  <c r="BY43"/>
  <c r="E41" i="1"/>
  <c r="O16" i="4"/>
  <c r="D26" i="1"/>
  <c r="M16" i="4"/>
  <c r="CC21"/>
  <c r="R9"/>
  <c r="AS9"/>
  <c r="BZ51"/>
  <c r="BY48"/>
  <c r="BP22"/>
  <c r="F106" i="1"/>
  <c r="BT56" i="4"/>
  <c r="CJ25"/>
  <c r="F30" i="1"/>
  <c r="CG14" i="4"/>
  <c r="CG41"/>
  <c r="V16"/>
  <c r="AZ29"/>
  <c r="BK15"/>
  <c r="C67" i="1"/>
  <c r="AB41" i="4"/>
  <c r="N21"/>
  <c r="CR9"/>
  <c r="CT9"/>
  <c r="AV24"/>
  <c r="BM12"/>
  <c r="R31"/>
  <c r="G57"/>
  <c r="AJ33"/>
  <c r="L11"/>
  <c r="F22" i="1"/>
  <c r="BA11" i="4"/>
  <c r="AP35"/>
  <c r="BW58"/>
  <c r="BP38"/>
  <c r="BH12"/>
  <c r="CF14"/>
  <c r="CG12"/>
  <c r="F8"/>
  <c r="AY29"/>
  <c r="AL15"/>
  <c r="CR27"/>
  <c r="BS14"/>
  <c r="C47" i="1"/>
  <c r="E39" i="4"/>
  <c r="S20"/>
  <c r="P9"/>
  <c r="D122" i="1"/>
  <c r="E26" i="5"/>
  <c r="AV56" i="4"/>
  <c r="I64" i="5"/>
  <c r="AB54" i="4"/>
  <c r="AK44"/>
  <c r="AQ16"/>
  <c r="BQ38"/>
  <c r="BA27"/>
  <c r="E53" i="1"/>
  <c r="BV7" i="4"/>
  <c r="Q22"/>
  <c r="BW45"/>
  <c r="AX21"/>
  <c r="AU9"/>
  <c r="BO18"/>
  <c r="BG27"/>
  <c r="CR14"/>
  <c r="BE7"/>
  <c r="CF34"/>
  <c r="BR17"/>
  <c r="BP53"/>
  <c r="K12"/>
  <c r="CK22"/>
  <c r="F45" i="1"/>
  <c r="AD16" i="4"/>
  <c r="BB20"/>
  <c r="BT7"/>
  <c r="BH23"/>
  <c r="D47" i="1"/>
  <c r="BO26" i="4"/>
  <c r="CC10"/>
  <c r="BS9"/>
  <c r="S38"/>
  <c r="H13"/>
  <c r="BI42"/>
  <c r="BU16"/>
  <c r="BV11"/>
  <c r="F64" i="1"/>
  <c r="BL25" i="4"/>
  <c r="BO48"/>
  <c r="BA32"/>
  <c r="AP21"/>
  <c r="I58"/>
  <c r="BJ18"/>
  <c r="Z30"/>
  <c r="AL62"/>
  <c r="BH9"/>
  <c r="BI10"/>
  <c r="L38"/>
  <c r="D28" i="1"/>
  <c r="BC15" i="4"/>
  <c r="Q20"/>
  <c r="BL39"/>
  <c r="AJ37"/>
  <c r="BX14"/>
  <c r="BR9"/>
  <c r="Z22"/>
  <c r="AF27"/>
  <c r="W7"/>
  <c r="S32"/>
  <c r="CB10"/>
  <c r="K37"/>
  <c r="CC14"/>
  <c r="D62" i="1"/>
  <c r="R14" i="4"/>
  <c r="CS20"/>
  <c r="CG21"/>
  <c r="BH21"/>
  <c r="R16"/>
  <c r="Z12"/>
  <c r="CE30"/>
  <c r="AW31"/>
  <c r="F97" i="1"/>
  <c r="CK10" i="4"/>
  <c r="AI35"/>
  <c r="BY25"/>
  <c r="F13"/>
  <c r="AJ26"/>
  <c r="BG34"/>
  <c r="BK10"/>
  <c r="S40"/>
  <c r="CJ13"/>
  <c r="AA45"/>
  <c r="CA14"/>
  <c r="AD67"/>
  <c r="BT20"/>
  <c r="C123" i="1"/>
  <c r="AB18" i="4"/>
  <c r="AC39"/>
  <c r="BE15"/>
  <c r="D126" i="1"/>
  <c r="CE42" i="4"/>
  <c r="C58" i="1"/>
  <c r="D118"/>
  <c r="S41" i="4"/>
  <c r="U33"/>
  <c r="C11" i="1"/>
  <c r="AC33" i="4"/>
  <c r="E48"/>
  <c r="AI24"/>
  <c r="E19"/>
  <c r="F51"/>
  <c r="BN11"/>
  <c r="I16"/>
  <c r="AZ55"/>
  <c r="F54" i="1"/>
  <c r="D41" i="2"/>
  <c r="BO33" i="4"/>
  <c r="AQ44"/>
  <c r="E84" i="1"/>
  <c r="AZ33" i="4"/>
  <c r="F60" i="1"/>
  <c r="BT28" i="4"/>
  <c r="BF10"/>
  <c r="D55" i="1"/>
  <c r="BI32" i="4"/>
  <c r="O15"/>
  <c r="BX11"/>
  <c r="CM30"/>
  <c r="CN41"/>
  <c r="BQ45"/>
  <c r="AW19"/>
  <c r="E88" i="1"/>
  <c r="H17" i="4"/>
  <c r="BI36"/>
  <c r="BU14"/>
  <c r="F55" i="1"/>
  <c r="E37" i="4"/>
  <c r="J7"/>
  <c r="BC21"/>
  <c r="AS25"/>
  <c r="CD25"/>
  <c r="BE8"/>
  <c r="CB28"/>
  <c r="BO22"/>
  <c r="CC18"/>
  <c r="BD15"/>
  <c r="AA64"/>
  <c r="M36"/>
  <c r="AO13"/>
  <c r="BJ49"/>
  <c r="AB42"/>
  <c r="C96" i="1"/>
  <c r="AI30" i="4"/>
  <c r="BG40"/>
  <c r="D52" i="2"/>
  <c r="BN24" i="4"/>
  <c r="AB39"/>
  <c r="AZ40"/>
  <c r="T38"/>
  <c r="Y23"/>
  <c r="AH33"/>
  <c r="L40"/>
  <c r="AZ59"/>
  <c r="BC13"/>
  <c r="BJ9"/>
  <c r="AO21"/>
  <c r="AK29"/>
  <c r="E103" i="1"/>
  <c r="BI21" i="4"/>
  <c r="E95" i="1"/>
  <c r="C55"/>
  <c r="CB14" i="4"/>
  <c r="BU13"/>
  <c r="AQ47"/>
  <c r="AT11"/>
  <c r="AJ22"/>
  <c r="AN9"/>
  <c r="CD9"/>
  <c r="AS8"/>
  <c r="E8" i="1"/>
  <c r="AW13" i="4"/>
  <c r="C76" i="1"/>
  <c r="AN13" i="4"/>
  <c r="Y65"/>
  <c r="K14"/>
  <c r="AZ24"/>
  <c r="D80" i="1"/>
  <c r="BZ16" i="4"/>
  <c r="CR19"/>
  <c r="BT13"/>
  <c r="BP33"/>
  <c r="CS10"/>
  <c r="AP12"/>
  <c r="BQ41"/>
  <c r="F49" i="1"/>
  <c r="CP21" i="4"/>
  <c r="E102" i="1"/>
  <c r="BQ23" i="4"/>
  <c r="D88" i="1"/>
  <c r="AU16" i="4"/>
  <c r="AS27"/>
  <c r="E59" i="1"/>
  <c r="BE20" i="4"/>
  <c r="C34" i="1"/>
  <c r="E16"/>
  <c r="BT12" i="4"/>
  <c r="Q11"/>
  <c r="CR26"/>
  <c r="AD9"/>
  <c r="BB18"/>
  <c r="D67" i="1"/>
  <c r="AY56" i="4"/>
  <c r="E37" i="1"/>
  <c r="CK7" i="4"/>
  <c r="AG10"/>
  <c r="N10"/>
  <c r="CR7"/>
  <c r="CH66"/>
  <c r="AI10"/>
  <c r="AC21"/>
  <c r="F13" i="1"/>
  <c r="BR15" i="4"/>
  <c r="BU18"/>
  <c r="BD10"/>
  <c r="BU24"/>
  <c r="AD18"/>
  <c r="E33"/>
  <c r="AN23"/>
  <c r="BN26"/>
  <c r="BI25"/>
  <c r="AQ20"/>
  <c r="AX16"/>
  <c r="AI40"/>
  <c r="W15"/>
  <c r="CF25"/>
  <c r="H19"/>
  <c r="AZ19"/>
  <c r="CP18"/>
  <c r="D71" i="1"/>
  <c r="BD11" i="4"/>
  <c r="CC9"/>
  <c r="BU17"/>
  <c r="N7"/>
  <c r="G15"/>
  <c r="E87" i="1"/>
  <c r="BT50" i="4"/>
  <c r="N9"/>
  <c r="S47"/>
  <c r="E127" i="1"/>
  <c r="F113"/>
  <c r="C30"/>
  <c r="AY53" i="4"/>
  <c r="E126" i="1"/>
  <c r="P18" i="4"/>
  <c r="F63" i="1"/>
  <c r="BJ14" i="4"/>
  <c r="AO17"/>
  <c r="D44" i="2"/>
  <c r="BP19" i="4"/>
  <c r="F19" i="1"/>
  <c r="S25" i="4"/>
  <c r="BJ13"/>
  <c r="Q67"/>
  <c r="AX8"/>
  <c r="D94" i="1"/>
  <c r="AK33" i="4"/>
  <c r="K45"/>
  <c r="J8"/>
  <c r="BT10"/>
  <c r="BH27"/>
  <c r="Y11"/>
  <c r="CA12"/>
  <c r="AB24"/>
  <c r="CG25"/>
  <c r="BG66"/>
  <c r="T21"/>
  <c r="AT14"/>
  <c r="AO25"/>
  <c r="Y16"/>
  <c r="D40" i="2"/>
  <c r="Z26" i="4"/>
  <c r="D18" i="1"/>
  <c r="C89"/>
  <c r="C107"/>
  <c r="CA28" i="4"/>
  <c r="BT19"/>
  <c r="T17"/>
  <c r="AT10"/>
  <c r="BU8"/>
  <c r="AT9"/>
  <c r="C70" i="1"/>
  <c r="CJ24" i="4"/>
  <c r="D61" i="1"/>
  <c r="CM37" i="4"/>
  <c r="F23" i="1"/>
  <c r="BD9" i="4"/>
  <c r="P26"/>
  <c r="BE10"/>
  <c r="AU10"/>
  <c r="BZ21"/>
  <c r="BE22"/>
  <c r="BH46"/>
  <c r="E15"/>
  <c r="AP13"/>
  <c r="CE22"/>
  <c r="BE13"/>
  <c r="E24"/>
  <c r="CM20"/>
  <c r="AQ30"/>
  <c r="BH37"/>
  <c r="AW7"/>
  <c r="BT17"/>
  <c r="AA43"/>
  <c r="AI65"/>
  <c r="H22"/>
  <c r="O7"/>
  <c r="AY19"/>
  <c r="F71" i="1"/>
  <c r="AW16" i="4"/>
  <c r="CT10"/>
  <c r="AY48"/>
  <c r="F8" i="1"/>
  <c r="AH10" i="4"/>
  <c r="AZ7"/>
  <c r="BO39"/>
  <c r="E112" i="1"/>
  <c r="AC41" i="4"/>
  <c r="AW64"/>
  <c r="BO29"/>
  <c r="BV22"/>
  <c r="BH59"/>
  <c r="AL16"/>
  <c r="P21"/>
  <c r="K60"/>
  <c r="BP7"/>
  <c r="AC9"/>
  <c r="BA36"/>
  <c r="Z15"/>
  <c r="O8"/>
  <c r="BG44"/>
  <c r="C111" i="1"/>
  <c r="CF9" i="4"/>
  <c r="F112" i="1"/>
  <c r="X11" i="4"/>
  <c r="F52" i="1"/>
  <c r="CN18" i="4"/>
  <c r="BL26"/>
  <c r="CP16"/>
  <c r="T34"/>
  <c r="AF21"/>
  <c r="AZ41"/>
  <c r="CN16"/>
  <c r="F123" i="1"/>
  <c r="X25" i="4"/>
  <c r="AN12"/>
  <c r="BB24"/>
  <c r="AC44"/>
  <c r="AB32"/>
  <c r="K28"/>
  <c r="U18"/>
  <c r="CJ23"/>
  <c r="D27" i="2"/>
  <c r="AJ35" i="4"/>
  <c r="K41"/>
  <c r="AA14"/>
  <c r="AW18"/>
  <c r="CJ14"/>
  <c r="CK12"/>
  <c r="H29"/>
  <c r="BF57"/>
  <c r="D57" i="1"/>
  <c r="BQ39" i="4"/>
  <c r="BW12"/>
  <c r="D127" i="1"/>
  <c r="R18" i="4"/>
  <c r="L35"/>
  <c r="CH12"/>
  <c r="M34"/>
  <c r="AO16"/>
  <c r="F7" i="1"/>
  <c r="BK13" i="4"/>
  <c r="X12"/>
  <c r="CF11"/>
  <c r="R15"/>
  <c r="BT11"/>
  <c r="I12"/>
  <c r="AH27"/>
  <c r="BN37"/>
  <c r="BX17"/>
  <c r="T18"/>
  <c r="BG36"/>
  <c r="AO20"/>
  <c r="AE12"/>
  <c r="U24"/>
  <c r="BJ11"/>
  <c r="AA31"/>
  <c r="CN39"/>
  <c r="H8"/>
  <c r="AW12"/>
  <c r="F61" i="1"/>
  <c r="Q15" i="4"/>
  <c r="O14"/>
  <c r="AH14"/>
  <c r="BN16"/>
  <c r="AF8"/>
  <c r="C90" i="1"/>
  <c r="D72"/>
  <c r="BN12" i="4"/>
  <c r="D120" i="1"/>
  <c r="AH13" i="4"/>
  <c r="BI40"/>
  <c r="C33" i="1"/>
  <c r="U43" i="4"/>
  <c r="BF18"/>
  <c r="AF38"/>
  <c r="BS11"/>
  <c r="AX7"/>
  <c r="AP14"/>
  <c r="F72" i="1"/>
  <c r="E30"/>
  <c r="W9" i="4"/>
  <c r="CN52"/>
  <c r="AZ28"/>
  <c r="BT22"/>
  <c r="BH17"/>
  <c r="BV26"/>
  <c r="E27"/>
  <c r="AV8"/>
  <c r="CK9"/>
  <c r="BD20"/>
  <c r="CT59"/>
  <c r="M40"/>
  <c r="I11"/>
  <c r="CQ15"/>
  <c r="AL24"/>
  <c r="D86" i="1"/>
  <c r="L27" i="4"/>
  <c r="AL8"/>
  <c r="R25"/>
  <c r="BY29"/>
  <c r="G17"/>
  <c r="AP25"/>
  <c r="CB26"/>
  <c r="I67" i="7"/>
  <c r="AU49" i="4"/>
  <c r="T29" i="5"/>
  <c r="N44" i="4"/>
  <c r="W38"/>
  <c r="G20"/>
  <c r="O40" i="5"/>
  <c r="V53" i="4"/>
  <c r="BE44"/>
  <c r="H46" i="6"/>
  <c r="BL30" i="4"/>
  <c r="AP47"/>
  <c r="AM44"/>
  <c r="P58"/>
  <c r="AP36"/>
  <c r="AU41"/>
  <c r="AD57"/>
  <c r="BF35"/>
  <c r="CA31"/>
  <c r="AM53"/>
  <c r="AQ61"/>
  <c r="BB17"/>
  <c r="S33"/>
  <c r="AL23"/>
  <c r="F51" i="6"/>
  <c r="AX42" i="4"/>
  <c r="T46"/>
  <c r="BA45"/>
  <c r="BQ26"/>
  <c r="C25" i="1"/>
  <c r="Y25" i="4"/>
  <c r="AC23"/>
  <c r="BR39"/>
  <c r="AH38"/>
  <c r="BH44"/>
  <c r="E44"/>
  <c r="BG24"/>
  <c r="BP13"/>
  <c r="AT23"/>
  <c r="CM46"/>
  <c r="BE21"/>
  <c r="BA9"/>
  <c r="BL29"/>
  <c r="BX51"/>
  <c r="BC54"/>
  <c r="CF48"/>
  <c r="AM60"/>
  <c r="AC48"/>
  <c r="BI27"/>
  <c r="BG31"/>
  <c r="AY16"/>
  <c r="E94" i="1"/>
  <c r="D8" i="2"/>
  <c r="M29" i="4"/>
  <c r="BX15"/>
  <c r="CG26"/>
  <c r="BY13"/>
  <c r="E25" i="1"/>
  <c r="CK60" i="4"/>
  <c r="CD47"/>
  <c r="BD39"/>
  <c r="I33" i="14"/>
  <c r="P34" i="4"/>
  <c r="Z52"/>
  <c r="O50"/>
  <c r="CK43"/>
  <c r="BV38"/>
  <c r="P28" i="5"/>
  <c r="AP58" i="4"/>
  <c r="BM65"/>
  <c r="CC35"/>
  <c r="BN46"/>
  <c r="E30" i="5"/>
  <c r="BK41" i="4"/>
  <c r="X47"/>
  <c r="BE53"/>
  <c r="G61" i="5"/>
  <c r="BN35" i="4"/>
  <c r="BV54"/>
  <c r="O39"/>
  <c r="AV46"/>
  <c r="BS52"/>
  <c r="M18" i="5"/>
  <c r="CD34" i="4"/>
  <c r="CJ53"/>
  <c r="AM30"/>
  <c r="H43"/>
  <c r="CK48"/>
  <c r="CD36"/>
  <c r="BN60"/>
  <c r="AD22"/>
  <c r="BW16"/>
  <c r="BP11"/>
  <c r="AK31"/>
  <c r="R8"/>
  <c r="BI22"/>
  <c r="AS10"/>
  <c r="D54" i="5"/>
  <c r="CK42" i="4"/>
  <c r="AX40"/>
  <c r="AU62"/>
  <c r="AR45"/>
  <c r="BW56"/>
  <c r="BY44"/>
  <c r="CP22"/>
  <c r="BD25"/>
  <c r="K13"/>
  <c r="AZ14"/>
  <c r="CD14"/>
  <c r="AG24"/>
  <c r="BN7"/>
  <c r="AZ22"/>
  <c r="AK10"/>
  <c r="AA57"/>
  <c r="AW37"/>
  <c r="Z36"/>
  <c r="BM58"/>
  <c r="G41" i="5"/>
  <c r="P55" i="4"/>
  <c r="BO44"/>
  <c r="Q21"/>
  <c r="BU23"/>
  <c r="AY11"/>
  <c r="CN12"/>
  <c r="AY47"/>
  <c r="BQ22"/>
  <c r="T43"/>
  <c r="CB20"/>
  <c r="BY8"/>
  <c r="BB62"/>
  <c r="BF48"/>
  <c r="R52"/>
  <c r="T48"/>
  <c r="BJ59"/>
  <c r="BA47"/>
  <c r="AQ26"/>
  <c r="CN29"/>
  <c r="BW15"/>
  <c r="E78" i="1"/>
  <c r="F110"/>
  <c r="H28" i="4"/>
  <c r="L15"/>
  <c r="CB25"/>
  <c r="M13"/>
  <c r="N13"/>
  <c r="CB54"/>
  <c r="AP45"/>
  <c r="AY49"/>
  <c r="AB47"/>
  <c r="BN58"/>
  <c r="BI46"/>
  <c r="K25"/>
  <c r="AR28"/>
  <c r="CE14"/>
  <c r="E54" i="1"/>
  <c r="F90"/>
  <c r="BT26" i="4"/>
  <c r="AP50"/>
  <c r="F59"/>
  <c r="AC47"/>
  <c r="BB19"/>
  <c r="D22" i="1"/>
  <c r="CF31" i="4"/>
  <c r="E97" i="1"/>
  <c r="F25"/>
  <c r="BD31" i="4"/>
  <c r="AL42"/>
  <c r="CC66"/>
  <c r="D11" i="7"/>
  <c r="AN45" i="4"/>
  <c r="Y39"/>
  <c r="BN33"/>
  <c r="AT45"/>
  <c r="CE53"/>
  <c r="BW64"/>
  <c r="Q35"/>
  <c r="AH42"/>
  <c r="AO67"/>
  <c r="AM39"/>
  <c r="X43"/>
  <c r="CB52"/>
  <c r="E22" i="5"/>
  <c r="AH31" i="4"/>
  <c r="CS53"/>
  <c r="W37"/>
  <c r="AV42"/>
  <c r="CP51"/>
  <c r="K67"/>
  <c r="AX30"/>
  <c r="O53"/>
  <c r="CQ28"/>
  <c r="H39"/>
  <c r="Y48"/>
  <c r="BV34"/>
  <c r="K56"/>
  <c r="AI21"/>
  <c r="K16"/>
  <c r="AZ9"/>
  <c r="BI29"/>
  <c r="AA48"/>
  <c r="BW21"/>
  <c r="BQ9"/>
  <c r="AD43"/>
  <c r="Y40"/>
  <c r="AP38"/>
  <c r="AL60"/>
  <c r="BP44"/>
  <c r="CT55"/>
  <c r="M44"/>
  <c r="U22"/>
  <c r="BP24"/>
  <c r="AI12"/>
  <c r="BX13"/>
  <c r="J10"/>
  <c r="BD23"/>
  <c r="BG47"/>
  <c r="BN21"/>
  <c r="BI9"/>
  <c r="CA36"/>
  <c r="CC34"/>
  <c r="AX34"/>
  <c r="AP57"/>
  <c r="CC67"/>
  <c r="AM54"/>
  <c r="AR42"/>
  <c r="AN20"/>
  <c r="CR22"/>
  <c r="BW10"/>
  <c r="AB12"/>
  <c r="AK43"/>
  <c r="CN21"/>
  <c r="T41"/>
  <c r="F20"/>
  <c r="M8"/>
  <c r="AH56"/>
  <c r="BN45"/>
  <c r="R50"/>
  <c r="AR47"/>
  <c r="CF58"/>
  <c r="BY46"/>
  <c r="AG25"/>
  <c r="BQ28"/>
  <c r="K15"/>
  <c r="E58" i="1"/>
  <c r="F94"/>
  <c r="CT26" i="4"/>
  <c r="F62" i="1"/>
  <c r="BR24" i="4"/>
  <c r="AK12"/>
  <c r="AT12"/>
  <c r="CC48"/>
  <c r="AP43"/>
  <c r="CT66"/>
  <c r="AZ46"/>
  <c r="CK57"/>
  <c r="CG45"/>
  <c r="AD24"/>
  <c r="Z27"/>
  <c r="S14"/>
  <c r="E34" i="1"/>
  <c r="D65"/>
  <c r="BO25" i="4"/>
  <c r="BL37"/>
  <c r="BH55"/>
  <c r="CB60"/>
  <c r="BZ38"/>
  <c r="CH65"/>
  <c r="BA53"/>
  <c r="BT44"/>
  <c r="BE38"/>
  <c r="CT32"/>
  <c r="AT41"/>
  <c r="J53"/>
  <c r="CH63"/>
  <c r="Q31"/>
  <c r="BF41"/>
  <c r="AJ66"/>
  <c r="AU29"/>
  <c r="BD42"/>
  <c r="G52"/>
  <c r="W62"/>
  <c r="BF30"/>
  <c r="X53"/>
  <c r="BS27"/>
  <c r="CB41"/>
  <c r="T51"/>
  <c r="V61"/>
  <c r="G33" i="5"/>
  <c r="AL52" i="4"/>
  <c r="W20"/>
  <c r="AN38"/>
  <c r="BE47"/>
  <c r="BP59"/>
  <c r="AH55"/>
  <c r="BF20"/>
  <c r="S13"/>
  <c r="BX8"/>
  <c r="AS28"/>
  <c r="BI43"/>
  <c r="CT20"/>
  <c r="E9"/>
  <c r="AO60"/>
  <c r="BE37"/>
  <c r="BN36"/>
  <c r="CE58"/>
  <c r="I48" i="5"/>
  <c r="Y55" i="4"/>
  <c r="AI45"/>
  <c r="Z21"/>
  <c r="CD23"/>
  <c r="BG11"/>
  <c r="L13"/>
  <c r="S48"/>
  <c r="BZ22"/>
  <c r="AQ43"/>
  <c r="CK20"/>
  <c r="CG8"/>
  <c r="AU24"/>
  <c r="Q32"/>
  <c r="AX32"/>
  <c r="J56"/>
  <c r="AW66"/>
  <c r="BJ53"/>
  <c r="AR40"/>
  <c r="BW48"/>
  <c r="V22"/>
  <c r="K10"/>
  <c r="AZ11"/>
  <c r="BH41"/>
  <c r="S21"/>
  <c r="T39"/>
  <c r="T19"/>
  <c r="AK7"/>
  <c r="Y50"/>
  <c r="CT43"/>
  <c r="CM67"/>
  <c r="BP46"/>
  <c r="K58"/>
  <c r="M46"/>
  <c r="AW24"/>
  <c r="AY27"/>
  <c r="AI14"/>
  <c r="C41" i="1"/>
  <c r="F70"/>
  <c r="CM25" i="4"/>
  <c r="F26" i="1"/>
  <c r="CF23" i="4"/>
  <c r="BI11"/>
  <c r="F30" i="12"/>
  <c r="Y44" i="4"/>
  <c r="AH41"/>
  <c r="AJ64"/>
  <c r="BX45"/>
  <c r="P57"/>
  <c r="U45"/>
  <c r="AI23"/>
  <c r="S26"/>
  <c r="AQ13"/>
  <c r="C13" i="1"/>
  <c r="D25"/>
  <c r="BQ24" i="4"/>
  <c r="P60"/>
  <c r="S52"/>
  <c r="AI47"/>
  <c r="AY15"/>
  <c r="CE35"/>
  <c r="AI26"/>
  <c r="C40" i="1"/>
  <c r="F47"/>
  <c r="BX21" i="4"/>
  <c r="AJ60"/>
  <c r="CB48"/>
  <c r="BM28"/>
  <c r="T64"/>
  <c r="G56"/>
  <c r="AN51"/>
  <c r="X57"/>
  <c r="S63" i="5"/>
  <c r="BL36" i="4"/>
  <c r="CC45"/>
  <c r="BB54"/>
  <c r="CD60"/>
  <c r="BB44"/>
  <c r="AY54"/>
  <c r="BB65"/>
  <c r="BU35"/>
  <c r="CT42"/>
  <c r="M26" i="5"/>
  <c r="BJ40" i="4"/>
  <c r="BM53"/>
  <c r="BB64"/>
  <c r="CS34"/>
  <c r="R42"/>
  <c r="O67"/>
  <c r="G67"/>
  <c r="BV49"/>
  <c r="Y60"/>
  <c r="AW35"/>
  <c r="BX44"/>
  <c r="CG32"/>
  <c r="R23"/>
  <c r="C85" i="1"/>
  <c r="CM43" i="4"/>
  <c r="BD17"/>
  <c r="AP27"/>
  <c r="M14"/>
  <c r="E33" i="1"/>
  <c r="CR30" i="4"/>
  <c r="BB52"/>
  <c r="W55"/>
  <c r="L49"/>
  <c r="BE60"/>
  <c r="AS48"/>
  <c r="CJ27"/>
  <c r="AA32"/>
  <c r="BO16"/>
  <c r="E98" i="1"/>
  <c r="D24" i="2"/>
  <c r="AS29" i="4"/>
  <c r="CN15"/>
  <c r="AB27"/>
  <c r="E14"/>
  <c r="C32" i="1"/>
  <c r="K57" i="4"/>
  <c r="AH46"/>
  <c r="AJ50"/>
  <c r="AZ47"/>
  <c r="CP58"/>
  <c r="CG46"/>
  <c r="AQ25"/>
  <c r="CE28"/>
  <c r="S15"/>
  <c r="C61" i="1"/>
  <c r="D97"/>
  <c r="M27" i="4"/>
  <c r="F66" i="1"/>
  <c r="CB24" i="4"/>
  <c r="AS12"/>
  <c r="S51"/>
  <c r="CT65"/>
  <c r="CK63"/>
  <c r="AB52"/>
  <c r="BR63"/>
  <c r="Y51"/>
  <c r="U34"/>
  <c r="BG39"/>
  <c r="BL19"/>
  <c r="BW7"/>
  <c r="AB9"/>
  <c r="E36"/>
  <c r="BZ18"/>
  <c r="BW32"/>
  <c r="BQ16"/>
  <c r="C100" i="1"/>
  <c r="AF44" i="4"/>
  <c r="L61"/>
  <c r="BC60"/>
  <c r="X51"/>
  <c r="BG62"/>
  <c r="AD50"/>
  <c r="BA31"/>
  <c r="M37"/>
  <c r="BP18"/>
  <c r="D55" i="2"/>
  <c r="AJ8" i="4"/>
  <c r="CE33"/>
  <c r="CE17"/>
  <c r="BF31"/>
  <c r="Y57"/>
  <c r="BP34"/>
  <c r="T11"/>
  <c r="D53" i="1"/>
  <c r="E12" i="4"/>
  <c r="BB7"/>
  <c r="AX28"/>
  <c r="BU42"/>
  <c r="AX50"/>
  <c r="CK56"/>
  <c r="E64" i="8"/>
  <c r="AN39" i="4"/>
  <c r="Y33"/>
  <c r="BZ64"/>
  <c r="BP58"/>
  <c r="CR47"/>
  <c r="Y58"/>
  <c r="CC29"/>
  <c r="AX36"/>
  <c r="M67" i="7"/>
  <c r="BC26" i="4"/>
  <c r="CJ37"/>
  <c r="I47"/>
  <c r="AI60"/>
  <c r="BE62"/>
  <c r="D61" i="12"/>
  <c r="CA24" i="4"/>
  <c r="P37"/>
  <c r="AG46"/>
  <c r="AW59"/>
  <c r="AX61"/>
  <c r="M61" i="5"/>
  <c r="CQ17" i="4"/>
  <c r="BT33"/>
  <c r="AD63"/>
  <c r="AO55"/>
  <c r="CT49"/>
  <c r="AS36"/>
  <c r="BO11"/>
  <c r="AJ7"/>
  <c r="AP24"/>
  <c r="BI39"/>
  <c r="AL19"/>
  <c r="BA7"/>
  <c r="CQ25"/>
  <c r="Y32"/>
  <c r="BF32"/>
  <c r="AL56"/>
  <c r="BJ66"/>
  <c r="BS53"/>
  <c r="BO40"/>
  <c r="D42" i="1"/>
  <c r="AF22" i="4"/>
  <c r="S10"/>
  <c r="BH11"/>
  <c r="CE41"/>
  <c r="AB21"/>
  <c r="AQ39"/>
  <c r="AC19"/>
  <c r="AS7"/>
  <c r="F58"/>
  <c r="CC26"/>
  <c r="CS66"/>
  <c r="BR53"/>
  <c r="BR64"/>
  <c r="K52"/>
  <c r="AR36"/>
  <c r="BY41"/>
  <c r="BG20"/>
  <c r="BG8"/>
  <c r="L10"/>
  <c r="E38"/>
  <c r="BM19"/>
  <c r="T35"/>
  <c r="BE17"/>
  <c r="E24" i="13"/>
  <c r="Y42" i="4"/>
  <c r="CD39"/>
  <c r="O62"/>
  <c r="AB45"/>
  <c r="BE56"/>
  <c r="BI44"/>
  <c r="BX22"/>
  <c r="AH25"/>
  <c r="CE12"/>
  <c r="AJ14"/>
  <c r="AX12"/>
  <c r="N24"/>
  <c r="D54" i="2"/>
  <c r="AH22" i="4"/>
  <c r="U10"/>
  <c r="F29"/>
  <c r="CK38"/>
  <c r="BF37"/>
  <c r="AP59"/>
  <c r="AJ44"/>
  <c r="BJ55"/>
  <c r="BQ43"/>
  <c r="BJ21"/>
  <c r="AF24"/>
  <c r="CM11"/>
  <c r="AR13"/>
  <c r="CT7"/>
  <c r="S23"/>
  <c r="AO33"/>
  <c r="CQ29"/>
  <c r="G50"/>
  <c r="AL27"/>
  <c r="BT34"/>
  <c r="BE28"/>
  <c r="AT58"/>
  <c r="CQ41"/>
  <c r="AF47"/>
  <c r="AV57"/>
  <c r="CC25"/>
  <c r="BV35"/>
  <c r="J23" i="14"/>
  <c r="AE18" i="4"/>
  <c r="X37"/>
  <c r="AO46"/>
  <c r="AN55"/>
  <c r="BG61"/>
  <c r="E42" i="6"/>
  <c r="G53" i="5"/>
  <c r="AV36" i="4"/>
  <c r="BM45"/>
  <c r="AI54"/>
  <c r="BL60"/>
  <c r="H52" i="15"/>
  <c r="AP62" i="4"/>
  <c r="H33"/>
  <c r="BK40"/>
  <c r="BD60"/>
  <c r="AC49"/>
  <c r="AS34"/>
  <c r="CM10"/>
  <c r="D32" i="2"/>
  <c r="BM23" i="4"/>
  <c r="BI37"/>
  <c r="BI18"/>
  <c r="D57" i="2"/>
  <c r="V67" i="4"/>
  <c r="BE29"/>
  <c r="CD30"/>
  <c r="O55"/>
  <c r="BR65"/>
  <c r="CP52"/>
  <c r="BO38"/>
  <c r="T44"/>
  <c r="AS21"/>
  <c r="AQ9"/>
  <c r="CF10"/>
  <c r="E40"/>
  <c r="AY20"/>
  <c r="AQ37"/>
  <c r="AZ18"/>
  <c r="D49" i="2"/>
  <c r="CN51" i="4"/>
  <c r="CD66"/>
  <c r="Y64"/>
  <c r="BD52"/>
  <c r="CC63"/>
  <c r="AH51"/>
  <c r="AR34"/>
  <c r="BY39"/>
  <c r="BU19"/>
  <c r="CE7"/>
  <c r="AJ9"/>
  <c r="AB36"/>
  <c r="CJ18"/>
  <c r="T33"/>
  <c r="BY16"/>
  <c r="N36"/>
  <c r="BE39"/>
  <c r="R38"/>
  <c r="CA59"/>
  <c r="AZ44"/>
  <c r="CB55"/>
  <c r="CG43"/>
  <c r="S39" i="5"/>
  <c r="AU28" i="4"/>
  <c r="AG49"/>
  <c r="G49" i="5"/>
  <c r="H34" i="4"/>
  <c r="CK27"/>
  <c r="BG57"/>
  <c r="BS39"/>
  <c r="BL46"/>
  <c r="CK52"/>
  <c r="O25" i="5"/>
  <c r="J35" i="4"/>
  <c r="D15" i="27"/>
  <c r="I60" i="5"/>
  <c r="BD36" i="4"/>
  <c r="AO42"/>
  <c r="AR54"/>
  <c r="BU60"/>
  <c r="D21" i="8"/>
  <c r="AU67" i="4"/>
  <c r="CB35"/>
  <c r="BM41"/>
  <c r="BF53"/>
  <c r="BZ59"/>
  <c r="O41" i="5"/>
  <c r="AL61" i="4"/>
  <c r="AN32"/>
  <c r="AF42"/>
  <c r="CN58"/>
  <c r="BA48"/>
  <c r="AS32"/>
  <c r="AA10"/>
  <c r="F118" i="1"/>
  <c r="CJ22" i="4"/>
  <c r="BI35"/>
  <c r="BW17"/>
  <c r="E125" i="1"/>
  <c r="CA58" i="4"/>
  <c r="CK26"/>
  <c r="Z67"/>
  <c r="CA53"/>
  <c r="CC64"/>
  <c r="T52"/>
  <c r="BO36"/>
  <c r="AA42"/>
  <c r="BP20"/>
  <c r="BO8"/>
  <c r="T10"/>
  <c r="AB38"/>
  <c r="BV19"/>
  <c r="AQ35"/>
  <c r="BN17"/>
  <c r="C124" i="1"/>
  <c r="AF46" i="4"/>
  <c r="BX62"/>
  <c r="AO61"/>
  <c r="AY51"/>
  <c r="CM62"/>
  <c r="BE50"/>
  <c r="AR32"/>
  <c r="BY37"/>
  <c r="CR18"/>
  <c r="S7"/>
  <c r="BH8"/>
  <c r="AC10"/>
  <c r="H21"/>
  <c r="CE46"/>
  <c r="BQ8"/>
  <c r="S58"/>
  <c r="M48"/>
  <c r="CD21"/>
  <c r="AY45"/>
  <c r="AI63"/>
  <c r="AR23"/>
  <c r="BQ40"/>
  <c r="BA10"/>
  <c r="CG39"/>
  <c r="BB15"/>
  <c r="Z28"/>
  <c r="CQ14"/>
  <c r="C51" i="1"/>
  <c r="AY39" i="4"/>
  <c r="AK20"/>
  <c r="AF9"/>
  <c r="D30" i="2"/>
  <c r="BR23" i="4"/>
  <c r="CS11"/>
  <c r="CK62"/>
  <c r="CP54"/>
  <c r="AB29"/>
  <c r="CN8"/>
  <c r="D14" i="2"/>
  <c r="M10" i="4"/>
  <c r="E58" i="5"/>
  <c r="CP56" i="4"/>
  <c r="CM32"/>
  <c r="BH10"/>
  <c r="D13" i="1"/>
  <c r="AS11" i="4"/>
  <c r="AL7"/>
  <c r="X28"/>
  <c r="BR14"/>
  <c r="BX26"/>
  <c r="G14"/>
  <c r="C19" i="1"/>
  <c r="AB37" i="4"/>
  <c r="AP19"/>
  <c r="AN8"/>
  <c r="F67" i="1"/>
  <c r="N61" i="4"/>
  <c r="BN54"/>
  <c r="AD53"/>
  <c r="O51"/>
  <c r="BX41"/>
  <c r="BO14"/>
  <c r="BH33"/>
  <c r="AJ25"/>
  <c r="E21" i="1"/>
  <c r="AI48" i="4"/>
  <c r="AN21"/>
  <c r="AJ42"/>
  <c r="BL20"/>
  <c r="BS8"/>
  <c r="BF16"/>
  <c r="AZ26"/>
  <c r="AF14"/>
  <c r="E123" i="1"/>
  <c r="CF32" i="4"/>
  <c r="CS16"/>
  <c r="O59"/>
  <c r="AA8"/>
  <c r="BN19"/>
  <c r="BN10"/>
  <c r="N15"/>
  <c r="AO19"/>
  <c r="D107" i="1"/>
  <c r="AK22" i="4"/>
  <c r="AW8"/>
  <c r="T25"/>
  <c r="Q10"/>
  <c r="BC8"/>
  <c r="AB35"/>
  <c r="H12"/>
  <c r="T40"/>
  <c r="CC15"/>
  <c r="D62" i="2"/>
  <c r="J14" i="4"/>
  <c r="AZ23"/>
  <c r="CM42"/>
  <c r="BG25"/>
  <c r="BZ17"/>
  <c r="AJ46"/>
  <c r="AD14"/>
  <c r="AC24"/>
  <c r="BS57"/>
  <c r="D109" i="1"/>
  <c r="BQ7" i="4"/>
  <c r="BA34"/>
  <c r="BW47"/>
  <c r="CD13"/>
  <c r="AD15"/>
  <c r="CK40"/>
  <c r="AF28"/>
  <c r="F107" i="1"/>
  <c r="BJ8" i="4"/>
  <c r="L21"/>
  <c r="AN25"/>
  <c r="C127" i="1"/>
  <c r="BA29" i="4"/>
  <c r="BT9"/>
  <c r="AQ34"/>
  <c r="CK13"/>
  <c r="AV9"/>
  <c r="F43" i="1"/>
  <c r="AB44" i="4"/>
  <c r="U19"/>
  <c r="CS17"/>
  <c r="D110" i="1"/>
  <c r="AI42" i="4"/>
  <c r="AC25"/>
  <c r="AQ53"/>
  <c r="AA33"/>
  <c r="C10" i="1"/>
  <c r="AN24" i="4"/>
  <c r="BD21"/>
  <c r="BR11"/>
  <c r="BT24"/>
  <c r="BP31"/>
  <c r="AM9"/>
  <c r="AY37"/>
  <c r="CB12"/>
  <c r="T42"/>
  <c r="W54"/>
  <c r="BG35"/>
  <c r="AY32"/>
  <c r="C60" i="1"/>
  <c r="CE56" i="4"/>
  <c r="AK47"/>
  <c r="K17"/>
  <c r="BQ42"/>
  <c r="CR57"/>
  <c r="K46"/>
  <c r="BN27"/>
  <c r="M9"/>
  <c r="CG37"/>
  <c r="CH14"/>
  <c r="S27"/>
  <c r="W14"/>
  <c r="E28" i="1"/>
  <c r="BQ37" i="4"/>
  <c r="BH19"/>
  <c r="BD8"/>
  <c r="F79" i="1"/>
  <c r="CF22" i="4"/>
  <c r="I59" i="5"/>
  <c r="AJ56" i="4"/>
  <c r="P53"/>
  <c r="E26"/>
  <c r="D64" i="2"/>
  <c r="AZ42" i="4"/>
  <c r="BI8"/>
  <c r="AI62"/>
  <c r="BW54"/>
  <c r="BF28"/>
  <c r="CF8"/>
  <c r="F115" i="1"/>
  <c r="E10" i="4"/>
  <c r="D42" i="2"/>
  <c r="CJ26" i="4"/>
  <c r="F14"/>
  <c r="BT25"/>
  <c r="AE13"/>
  <c r="BL7"/>
  <c r="AY35"/>
  <c r="BM18"/>
  <c r="BD7"/>
  <c r="D44" i="7"/>
  <c r="AX55" i="4"/>
  <c r="AV52"/>
  <c r="AW41"/>
  <c r="BX48"/>
  <c r="L37"/>
  <c r="BG12"/>
  <c r="CT28"/>
  <c r="AV23"/>
  <c r="BZ12"/>
  <c r="BX42"/>
  <c r="AR20"/>
  <c r="AJ40"/>
  <c r="CH19"/>
  <c r="G8"/>
  <c r="Z14"/>
  <c r="AY25"/>
  <c r="BL13"/>
  <c r="E91" i="1"/>
  <c r="CF30" i="4"/>
  <c r="AG16"/>
  <c r="AU50"/>
  <c r="E86" i="1"/>
  <c r="BA16" i="4"/>
  <c r="BO47"/>
  <c r="N14"/>
  <c r="I18"/>
  <c r="F44" i="1"/>
  <c r="X21" i="4"/>
  <c r="C122" i="1"/>
  <c r="T24" i="4"/>
  <c r="AG9"/>
  <c r="AM7"/>
  <c r="BH32"/>
  <c r="CJ10"/>
  <c r="AC37"/>
  <c r="CK14"/>
  <c r="D70" i="1"/>
  <c r="CE47" i="4"/>
  <c r="AC20"/>
  <c r="CR20"/>
  <c r="Z20"/>
  <c r="AV13"/>
  <c r="CT57"/>
  <c r="BG42"/>
  <c r="F19"/>
  <c r="BS51"/>
  <c r="BF7"/>
  <c r="C112" i="1"/>
  <c r="BO31" i="4"/>
  <c r="CM41"/>
  <c r="AN11"/>
  <c r="BP39"/>
  <c r="S7" i="5"/>
  <c r="AA23" i="4"/>
  <c r="K38"/>
  <c r="BJ7"/>
  <c r="BF19"/>
  <c r="R24"/>
  <c r="C91" i="1"/>
  <c r="BT27" i="4"/>
  <c r="BL8"/>
  <c r="AZ31"/>
  <c r="I13"/>
  <c r="C94" i="1"/>
  <c r="K66" i="4"/>
  <c r="K36"/>
  <c r="BJ15"/>
  <c r="BT14"/>
  <c r="BN61"/>
  <c r="L36"/>
  <c r="AB20"/>
  <c r="BW29"/>
  <c r="BG19"/>
  <c r="AE30"/>
  <c r="CC19"/>
  <c r="BM17"/>
  <c r="BJ10"/>
  <c r="BF23"/>
  <c r="BL28"/>
  <c r="AE8"/>
  <c r="X24"/>
  <c r="P61"/>
  <c r="E110" i="1"/>
  <c r="J28" i="4"/>
  <c r="CC50"/>
  <c r="T60"/>
  <c r="BW46"/>
  <c r="BP12"/>
  <c r="AO66"/>
  <c r="P51"/>
  <c r="C121" i="1"/>
  <c r="BH28" i="4"/>
  <c r="D58" i="2"/>
  <c r="H20" i="4"/>
  <c r="AS39"/>
  <c r="AX19"/>
  <c r="BK7"/>
  <c r="AX11"/>
  <c r="I25"/>
  <c r="AF13"/>
  <c r="C78" i="1"/>
  <c r="J30" i="4"/>
  <c r="CS15"/>
  <c r="BX64"/>
  <c r="E34" i="5"/>
  <c r="BW25" i="4"/>
  <c r="AY7"/>
  <c r="AY22"/>
  <c r="CT18"/>
  <c r="CC28"/>
  <c r="BH45"/>
  <c r="AQ28"/>
  <c r="S9"/>
  <c r="AY24"/>
  <c r="AZ20"/>
  <c r="AL11"/>
  <c r="AR39"/>
  <c r="L19"/>
  <c r="BY36"/>
  <c r="AS18"/>
  <c r="D51" i="2"/>
  <c r="D106" i="1"/>
  <c r="CS23" i="4"/>
  <c r="AV12"/>
  <c r="E47" i="1"/>
  <c r="BX61" i="4"/>
  <c r="I16" i="5"/>
  <c r="CS24" i="4"/>
  <c r="AT60"/>
  <c r="T54"/>
  <c r="S28"/>
  <c r="AB8"/>
  <c r="CM48"/>
  <c r="BY9"/>
  <c r="D26" i="2"/>
  <c r="BI26" i="4"/>
  <c r="CH13"/>
  <c r="AX25"/>
  <c r="O13"/>
  <c r="AF7"/>
  <c r="E35"/>
  <c r="AT18"/>
  <c r="P7"/>
  <c r="CM45"/>
  <c r="BR21"/>
  <c r="X54"/>
  <c r="CM40"/>
  <c r="BH15"/>
  <c r="CP9"/>
  <c r="BJ22"/>
  <c r="BF27"/>
  <c r="BC7"/>
  <c r="CE32"/>
  <c r="H11"/>
  <c r="AZ37"/>
  <c r="I15"/>
  <c r="D78" i="1"/>
  <c r="J16" i="4"/>
  <c r="BD18"/>
  <c r="E19" i="1"/>
  <c r="CK21" i="4"/>
  <c r="C106" i="1"/>
  <c r="AF17" i="4"/>
  <c r="D53" i="2"/>
  <c r="CK32" i="4"/>
  <c r="BB12"/>
  <c r="E48" i="1"/>
  <c r="AO14" i="4"/>
  <c r="C128" i="1"/>
  <c r="AG21" i="4"/>
  <c r="CD31"/>
  <c r="BO15"/>
  <c r="AV26"/>
  <c r="D108" i="1"/>
  <c r="N17" i="4"/>
  <c r="BY21"/>
  <c r="BW19"/>
  <c r="AC35"/>
  <c r="BJ51"/>
  <c r="AA44"/>
  <c r="E109" i="1"/>
  <c r="U31" i="4"/>
  <c r="BP41"/>
  <c r="G13"/>
  <c r="D54" i="1"/>
  <c r="P16" i="4"/>
  <c r="AP8"/>
  <c r="BI19"/>
  <c r="Q19"/>
  <c r="AW15"/>
  <c r="CM13"/>
  <c r="CT14"/>
  <c r="F128" i="1"/>
  <c r="CK36" i="4"/>
  <c r="AX24"/>
  <c r="AK23"/>
  <c r="AM48"/>
  <c r="AZ49"/>
  <c r="BA41"/>
  <c r="BG15"/>
  <c r="AC30"/>
  <c r="BF64"/>
  <c r="AF26"/>
  <c r="CS22"/>
  <c r="D9" i="2"/>
  <c r="CG31" i="4"/>
  <c r="BB13"/>
  <c r="H25"/>
  <c r="BS12"/>
  <c r="D28" i="2"/>
  <c r="S34" i="4"/>
  <c r="J18"/>
  <c r="D36" i="2"/>
  <c r="BX43" i="4"/>
  <c r="AH21"/>
  <c r="CA17"/>
  <c r="BF63"/>
  <c r="CG48"/>
  <c r="BL21"/>
  <c r="D21" i="1"/>
  <c r="AZ34" i="4"/>
  <c r="CA45"/>
  <c r="BG49"/>
  <c r="CF50"/>
  <c r="AJ23"/>
  <c r="D93" i="1"/>
  <c r="AC38" i="4"/>
  <c r="M7"/>
  <c r="D96" i="1"/>
  <c r="CC24" i="4"/>
  <c r="D76" i="1"/>
  <c r="I24" i="4"/>
  <c r="CA11"/>
  <c r="D87" i="1"/>
  <c r="CN31" i="4"/>
  <c r="P17"/>
  <c r="F84" i="1"/>
  <c r="AB61" i="4"/>
  <c r="AP61"/>
  <c r="BI48"/>
  <c r="BE27"/>
  <c r="CN44"/>
  <c r="AX27"/>
  <c r="CE8"/>
  <c r="CE23"/>
  <c r="AH20"/>
  <c r="V11"/>
  <c r="BX38"/>
  <c r="BT18"/>
  <c r="AJ36"/>
  <c r="AA18"/>
  <c r="D35" i="2"/>
  <c r="F95" i="1"/>
  <c r="BZ23" i="4"/>
  <c r="AF12"/>
  <c r="C42" i="1"/>
  <c r="P28" i="4"/>
  <c r="CS14"/>
  <c r="Q64"/>
  <c r="BP9"/>
  <c r="BQ10"/>
  <c r="AI38"/>
  <c r="F37" i="1"/>
  <c r="BS15" i="4"/>
  <c r="AH16"/>
  <c r="BV18"/>
  <c r="E23" i="1"/>
  <c r="CT21" i="4"/>
  <c r="C110" i="1"/>
  <c r="C95"/>
  <c r="CT27" i="4"/>
  <c r="CB8"/>
  <c r="T32"/>
  <c r="Q13"/>
  <c r="BJ16"/>
  <c r="BY28"/>
  <c r="AW14"/>
  <c r="AR10"/>
  <c r="F109" i="1"/>
  <c r="D63"/>
  <c r="AJ41" i="4"/>
  <c r="I22"/>
  <c r="AO9"/>
  <c r="BX39"/>
  <c r="CM27"/>
  <c r="E13" i="1"/>
  <c r="BW26" i="4"/>
  <c r="BP35"/>
  <c r="BA28"/>
  <c r="BU20"/>
  <c r="Y66"/>
  <c r="BW14"/>
  <c r="AV25"/>
  <c r="D100" i="1"/>
  <c r="F17" i="4"/>
  <c r="BG21"/>
  <c r="E32" i="1"/>
  <c r="AT24" i="4"/>
  <c r="F88" i="1"/>
  <c r="BV27" i="4"/>
  <c r="AG11"/>
  <c r="F59" i="1"/>
  <c r="F53" i="4"/>
  <c r="F18"/>
  <c r="CM33"/>
  <c r="P8"/>
  <c r="K30"/>
  <c r="BO21"/>
  <c r="X9"/>
  <c r="AY12"/>
  <c r="BS7"/>
  <c r="AW39"/>
  <c r="AK27"/>
  <c r="BG45"/>
  <c r="AT8"/>
  <c r="AH7"/>
  <c r="E49"/>
  <c r="CF12"/>
  <c r="BR20"/>
  <c r="BV33"/>
  <c r="CF54"/>
  <c r="M31"/>
  <c r="AB11"/>
  <c r="Y38"/>
  <c r="AC45"/>
  <c r="T9"/>
  <c r="K21"/>
  <c r="F105" i="1"/>
  <c r="AI18" i="4"/>
  <c r="AS35"/>
  <c r="CH17"/>
  <c r="E128" i="1"/>
  <c r="D66"/>
  <c r="AP23" i="4"/>
  <c r="CR11"/>
  <c r="E15" i="1"/>
  <c r="AV27" i="4"/>
  <c r="BM14"/>
  <c r="R47"/>
  <c r="AL63"/>
  <c r="CP20"/>
  <c r="E66" i="1"/>
  <c r="AY18" i="4"/>
  <c r="CG15"/>
  <c r="Q54"/>
  <c r="AL65"/>
  <c r="Q23"/>
  <c r="C105" i="1"/>
  <c r="X20" i="4"/>
  <c r="AC17"/>
  <c r="F10"/>
  <c r="AR35"/>
  <c r="AN17"/>
  <c r="BY32"/>
  <c r="CQ16"/>
  <c r="C103" i="1"/>
  <c r="S45" i="4"/>
  <c r="AT22"/>
  <c r="P11"/>
  <c r="Z16"/>
  <c r="CT44"/>
  <c r="BR62"/>
  <c r="W33"/>
  <c r="M58" i="5"/>
  <c r="T50" i="4"/>
  <c r="BY22"/>
  <c r="D85" i="1"/>
  <c r="CF37" i="4"/>
  <c r="D65" i="2"/>
  <c r="D84" i="1"/>
  <c r="BJ24" i="4"/>
  <c r="F65" i="1"/>
  <c r="CH23" i="4"/>
  <c r="BK11"/>
  <c r="F76" i="1"/>
  <c r="AY31" i="4"/>
  <c r="CR16"/>
  <c r="D79" i="1"/>
  <c r="CF40" i="4"/>
  <c r="K20"/>
  <c r="Q26"/>
  <c r="AO24"/>
  <c r="AC40"/>
  <c r="BZ7"/>
  <c r="CP19"/>
  <c r="AS24"/>
  <c r="E100" i="1"/>
  <c r="AA28" i="4"/>
  <c r="CJ8"/>
  <c r="AQ32"/>
  <c r="Y13"/>
  <c r="W13"/>
  <c r="D74" i="1"/>
  <c r="X16" i="4"/>
  <c r="BF9"/>
  <c r="CB19"/>
  <c r="AI19"/>
  <c r="AE10"/>
  <c r="L44"/>
  <c r="BM60"/>
  <c r="F7"/>
  <c r="D102" i="1"/>
  <c r="E79"/>
  <c r="Z11" i="4"/>
  <c r="H9"/>
  <c r="BV56"/>
  <c r="S8"/>
  <c r="BE19"/>
  <c r="CT8"/>
  <c r="F15"/>
  <c r="V19"/>
  <c r="D66" i="2"/>
  <c r="Y10" i="4"/>
  <c r="BX35"/>
  <c r="BG26"/>
  <c r="E9" i="1"/>
  <c r="AX26" i="4"/>
  <c r="AA35"/>
  <c r="BS10"/>
  <c r="BH40"/>
  <c r="H14"/>
  <c r="BG46"/>
  <c r="AZ17"/>
  <c r="BV14"/>
  <c r="AW10"/>
  <c r="AJ11"/>
  <c r="AI36"/>
  <c r="AK42"/>
  <c r="BU12"/>
  <c r="C80" i="1"/>
  <c r="E76"/>
  <c r="Y8" i="4"/>
  <c r="AI32"/>
  <c r="AP28"/>
  <c r="BS55"/>
  <c r="D69" i="1"/>
  <c r="E7" i="4"/>
  <c r="T31"/>
  <c r="S44"/>
  <c r="BX7"/>
  <c r="AC15"/>
  <c r="AA56"/>
  <c r="K54"/>
  <c r="BH29"/>
  <c r="D56" i="2"/>
  <c r="CC30" i="4"/>
  <c r="BX33"/>
  <c r="AR7"/>
  <c r="AV19"/>
  <c r="D60" i="1"/>
  <c r="BF17" i="4"/>
  <c r="AS33"/>
  <c r="O17"/>
  <c r="E108" i="1"/>
  <c r="AY46" i="4"/>
  <c r="BM22"/>
  <c r="AF11"/>
  <c r="BV16"/>
  <c r="AP26"/>
  <c r="CS13"/>
  <c r="Z41"/>
  <c r="G61"/>
  <c r="AQ45"/>
  <c r="E10" i="1"/>
  <c r="AR16" i="4"/>
  <c r="AS14"/>
  <c r="BF45"/>
  <c r="AA63"/>
  <c r="BX20"/>
  <c r="C57" i="1"/>
  <c r="AP18" i="4"/>
  <c r="BY15"/>
  <c r="AL9"/>
  <c r="AR33"/>
  <c r="BR16"/>
  <c r="BY30"/>
  <c r="W16"/>
  <c r="C83" i="1"/>
  <c r="BH42" i="4"/>
  <c r="BQ21"/>
  <c r="AV10"/>
  <c r="Z13"/>
  <c r="BV39"/>
  <c r="BW60"/>
  <c r="AP60"/>
  <c r="O61"/>
  <c r="U48"/>
  <c r="CH20"/>
  <c r="CD10"/>
  <c r="CF33"/>
  <c r="E113" i="1"/>
  <c r="D44"/>
  <c r="CG23" i="4"/>
  <c r="F33" i="1"/>
  <c r="M23" i="4"/>
  <c r="CQ10"/>
  <c r="D43" i="1"/>
  <c r="CG29" i="4"/>
  <c r="AF16"/>
  <c r="F40" i="1"/>
  <c r="CF38" i="4"/>
  <c r="AH19"/>
  <c r="AX48"/>
  <c r="V20"/>
  <c r="AC32"/>
  <c r="D50" i="2"/>
  <c r="BA18" i="4"/>
  <c r="V23"/>
  <c r="C71" i="1"/>
  <c r="AN26" i="4"/>
  <c r="CB7"/>
  <c r="BV29"/>
  <c r="AO12"/>
  <c r="O12"/>
  <c r="BW43"/>
  <c r="X15"/>
  <c r="F87" i="1"/>
  <c r="BN18" i="4"/>
  <c r="BA17"/>
  <c r="D59" i="2"/>
  <c r="BI38" i="4"/>
  <c r="AR46"/>
  <c r="D64" i="1"/>
  <c r="AY33" i="4"/>
  <c r="Z9"/>
  <c r="L42"/>
  <c r="C82" i="1"/>
  <c r="AB50" i="4"/>
  <c r="E74" i="1"/>
  <c r="AS16" i="4"/>
  <c r="AI46"/>
  <c r="CP13"/>
  <c r="CR17"/>
  <c r="BA38"/>
  <c r="CD12"/>
  <c r="AC26"/>
  <c r="X22"/>
  <c r="BZ11"/>
  <c r="CM24"/>
  <c r="CM31"/>
  <c r="BC9"/>
  <c r="CN37"/>
  <c r="CJ12"/>
  <c r="AQ42"/>
  <c r="BE16"/>
  <c r="BF11"/>
  <c r="D37" i="2"/>
  <c r="D49" i="1"/>
  <c r="BP27" i="4"/>
  <c r="CN33"/>
  <c r="AO10"/>
  <c r="AD11"/>
  <c r="R17"/>
  <c r="BV15"/>
  <c r="Q24"/>
  <c r="T22"/>
  <c r="K50"/>
  <c r="AY42"/>
  <c r="E101" i="1"/>
  <c r="BA30" i="4"/>
  <c r="AA41"/>
  <c r="CQ12"/>
  <c r="AQ22"/>
  <c r="CD28"/>
  <c r="L7"/>
  <c r="BA14"/>
  <c r="BZ53"/>
  <c r="AH53"/>
  <c r="AS23"/>
  <c r="D125" i="1"/>
  <c r="BX65" i="4"/>
  <c r="BG29"/>
  <c r="D105" i="1"/>
  <c r="CF17" i="4"/>
  <c r="BN9"/>
  <c r="CH16"/>
  <c r="AS31"/>
  <c r="AM16"/>
  <c r="C87" i="1"/>
  <c r="E43" i="4"/>
  <c r="CJ21"/>
  <c r="BL10"/>
  <c r="CT13"/>
  <c r="AF25"/>
  <c r="AG13"/>
  <c r="CT35"/>
  <c r="Y59"/>
  <c r="CM38"/>
  <c r="BX12"/>
  <c r="CN14"/>
  <c r="E13"/>
  <c r="J41"/>
  <c r="CF60"/>
  <c r="AJ43"/>
  <c r="C9" i="1"/>
  <c r="AJ16" i="4"/>
  <c r="AK14"/>
  <c r="BR8"/>
  <c r="AR31"/>
  <c r="F16"/>
  <c r="T29"/>
  <c r="AU15"/>
  <c r="C63" i="1"/>
  <c r="CE40" i="4"/>
  <c r="CN20"/>
  <c r="CB9"/>
  <c r="J9"/>
  <c r="Z35"/>
  <c r="BE58"/>
  <c r="BL43"/>
  <c r="O57"/>
  <c r="AS46"/>
  <c r="BG18"/>
  <c r="CN42"/>
  <c r="CT29"/>
  <c r="C84" i="1"/>
  <c r="CT12" i="4"/>
  <c r="L23"/>
  <c r="BV12"/>
  <c r="AA22"/>
  <c r="W10"/>
  <c r="Q8"/>
  <c r="BN28"/>
  <c r="BL15"/>
  <c r="CK8"/>
  <c r="CF36"/>
  <c r="AV18"/>
  <c r="Z33"/>
  <c r="S16"/>
  <c r="BH26"/>
  <c r="D112" i="1"/>
  <c r="AD17" i="4"/>
  <c r="CR21"/>
  <c r="E40" i="1"/>
  <c r="CE24" i="4"/>
  <c r="D111" i="1"/>
  <c r="AB28" i="4"/>
  <c r="AW11"/>
  <c r="CA10"/>
  <c r="E41"/>
  <c r="P14"/>
  <c r="AA47"/>
  <c r="BI17"/>
  <c r="AH15"/>
  <c r="E52" i="1"/>
  <c r="BI30" i="4"/>
  <c r="CK53"/>
  <c r="U39"/>
  <c r="CM26"/>
  <c r="AW49"/>
  <c r="AQ27"/>
  <c r="D10" i="1"/>
  <c r="AR44" i="4"/>
  <c r="AJ13"/>
  <c r="BA13"/>
  <c r="U41"/>
  <c r="F89" i="1"/>
  <c r="BK16" i="4"/>
  <c r="AK25"/>
  <c r="AT25"/>
  <c r="BO20"/>
  <c r="CN17"/>
  <c r="BZ10"/>
  <c r="BO23"/>
  <c r="E29"/>
  <c r="AU8"/>
  <c r="CE34"/>
  <c r="CJ11"/>
  <c r="AZ39"/>
  <c r="BU15"/>
  <c r="D22" i="2"/>
  <c r="C26" i="1"/>
  <c r="CE31" i="4"/>
  <c r="AR24"/>
  <c r="T27"/>
  <c r="C86" i="1"/>
  <c r="AL58" i="4"/>
  <c r="S12"/>
  <c r="AA46"/>
  <c r="Y36"/>
  <c r="AP67"/>
  <c r="R26"/>
  <c r="E106" i="1"/>
  <c r="BM21" i="4"/>
  <c r="F66"/>
  <c r="BW11"/>
  <c r="CN43"/>
  <c r="CH10"/>
  <c r="Z24"/>
  <c r="AQ48"/>
  <c r="CH21"/>
  <c r="CA9"/>
  <c r="E7" i="1"/>
  <c r="M28" i="4"/>
  <c r="AF15"/>
  <c r="AG8"/>
  <c r="BW35"/>
  <c r="K18"/>
  <c r="Q44"/>
  <c r="BH49"/>
  <c r="L39"/>
  <c r="AI13"/>
  <c r="AY30"/>
  <c r="BW23"/>
  <c r="BE55"/>
  <c r="CJ51"/>
  <c r="AI43"/>
  <c r="CM14"/>
  <c r="S35"/>
  <c r="BF25"/>
  <c r="C36" i="1"/>
  <c r="F15"/>
  <c r="BF21" i="4"/>
  <c r="BY42"/>
  <c r="CD20"/>
  <c r="CQ8"/>
  <c r="CT16"/>
  <c r="BY26"/>
  <c r="AV14"/>
  <c r="D13" i="2"/>
  <c r="Q42" i="4"/>
  <c r="AB49"/>
  <c r="AI37"/>
  <c r="R39"/>
  <c r="AD60"/>
  <c r="BP42"/>
  <c r="L14"/>
  <c r="T16"/>
  <c r="U14"/>
  <c r="BB8"/>
  <c r="BX30"/>
  <c r="CH15"/>
  <c r="BX28"/>
  <c r="AE15"/>
  <c r="C59" i="1"/>
  <c r="AK40" i="4"/>
  <c r="BV20"/>
  <c r="BL9"/>
  <c r="CD7"/>
  <c r="K24"/>
  <c r="AG12"/>
  <c r="L41"/>
  <c r="BG28"/>
  <c r="C16" i="1"/>
  <c r="R27" i="4"/>
  <c r="CM35"/>
  <c r="G11"/>
  <c r="AY41"/>
  <c r="X14"/>
  <c r="CM47"/>
  <c r="CB17"/>
  <c r="AP15"/>
  <c r="F100" i="1"/>
  <c r="S22" i="4"/>
  <c r="I8"/>
  <c r="J25"/>
  <c r="I10"/>
  <c r="AK28"/>
  <c r="BD13"/>
  <c r="AN18"/>
  <c r="BE23"/>
  <c r="W17"/>
  <c r="J27"/>
  <c r="BP15"/>
  <c r="CD16"/>
  <c r="AW47"/>
  <c r="BX29"/>
  <c r="CD8"/>
  <c r="BZ8"/>
  <c r="U21"/>
  <c r="BH25"/>
  <c r="H50"/>
  <c r="BD22"/>
  <c r="E66" i="5"/>
  <c r="AZ12" i="4"/>
  <c r="BY12"/>
  <c r="BA40"/>
  <c r="F81" i="1"/>
  <c r="BC16" i="4"/>
  <c r="CG18"/>
  <c r="BQ19"/>
  <c r="E63" i="1"/>
  <c r="BW22" i="4"/>
  <c r="Q7"/>
  <c r="BI23"/>
  <c r="L24"/>
  <c r="AL10"/>
  <c r="BK12"/>
  <c r="T36"/>
  <c r="CN38"/>
  <c r="T30"/>
  <c r="K33"/>
  <c r="BY10"/>
  <c r="BD16"/>
  <c r="BN67"/>
  <c r="AQ10"/>
  <c r="AL21"/>
  <c r="D32" i="1"/>
  <c r="BZ15" i="4"/>
  <c r="R20"/>
  <c r="H7"/>
  <c r="N23"/>
  <c r="D19" i="1"/>
  <c r="AV11" i="4"/>
  <c r="CP7"/>
  <c r="AC12"/>
  <c r="AB25"/>
  <c r="BH34"/>
  <c r="D60" i="2"/>
  <c r="CB23" i="4"/>
  <c r="CS8"/>
  <c r="G7"/>
  <c r="S18"/>
  <c r="Y17"/>
  <c r="AS49"/>
  <c r="E89" i="1"/>
  <c r="BG30" i="4"/>
  <c r="BT15"/>
  <c r="AO8"/>
  <c r="BO27"/>
  <c r="AM11"/>
  <c r="T20"/>
  <c r="CT22"/>
  <c r="AK30"/>
  <c r="AI58"/>
  <c r="AX22"/>
  <c r="AC36"/>
  <c r="AD7"/>
  <c r="AN19"/>
  <c r="BY23"/>
  <c r="AG19"/>
  <c r="CC22"/>
  <c r="AQ23"/>
  <c r="CA8"/>
  <c r="AO23"/>
  <c r="BK14"/>
  <c r="CK16"/>
  <c r="C118" i="1"/>
  <c r="BC11" i="4"/>
  <c r="Y19"/>
  <c r="AW17"/>
  <c r="C52" i="1"/>
  <c r="CR23" i="4"/>
  <c r="BQ31"/>
  <c r="D83" i="1"/>
  <c r="BN22" i="4"/>
  <c r="D61" i="2"/>
  <c r="C115" i="1"/>
  <c r="CJ16" i="4"/>
  <c r="BE14"/>
  <c r="L31"/>
  <c r="BJ12"/>
  <c r="AK26"/>
  <c r="BD12"/>
  <c r="C22" i="1"/>
  <c r="U17" i="4"/>
  <c r="D43" i="2"/>
  <c r="I17" i="4"/>
  <c r="BQ13"/>
  <c r="J20"/>
  <c r="J39"/>
  <c r="CM17"/>
  <c r="CG28"/>
  <c r="D128" i="1"/>
  <c r="CG17" i="4"/>
  <c r="BB22"/>
  <c r="CJ15"/>
  <c r="R12"/>
  <c r="Q16"/>
  <c r="E44" i="1"/>
  <c r="F111"/>
  <c r="AY28" i="4"/>
  <c r="J67"/>
  <c r="G9"/>
  <c r="BD14"/>
  <c r="BP36"/>
  <c r="C23" i="1"/>
  <c r="H16" i="4"/>
  <c r="CC13"/>
  <c r="AK34"/>
  <c r="AW33"/>
  <c r="U23"/>
  <c r="BE24"/>
  <c r="AT15"/>
  <c r="CG47"/>
  <c r="CS7"/>
  <c r="E45" i="1"/>
  <c r="BP37" i="4"/>
  <c r="AL20"/>
  <c r="CG7"/>
  <c r="AB31"/>
  <c r="F127" i="1"/>
  <c r="F69"/>
  <c r="AC31" i="4"/>
  <c r="AE16"/>
  <c r="AQ36"/>
  <c r="AI20"/>
  <c r="AQ21"/>
  <c r="D56" i="1"/>
  <c r="AN22" i="4"/>
  <c r="BN15"/>
  <c r="BE25"/>
  <c r="X26"/>
  <c r="R7"/>
  <c r="BT16"/>
  <c r="CK17"/>
  <c r="U12"/>
  <c r="Y15"/>
  <c r="D16" i="1"/>
  <c r="J29" i="4"/>
  <c r="CQ13"/>
  <c r="CN28"/>
  <c r="BV28"/>
  <c r="E31"/>
  <c r="AB14"/>
  <c r="E83" i="1"/>
  <c r="F91"/>
  <c r="AT21" i="4"/>
  <c r="BA24"/>
  <c r="CK11"/>
  <c r="AW21"/>
  <c r="D29" i="2"/>
  <c r="N8" i="4"/>
  <c r="L34"/>
  <c r="AK24"/>
  <c r="AL18"/>
  <c r="D7" i="1"/>
  <c r="CE9" i="4"/>
  <c r="AU11"/>
  <c r="BU58"/>
  <c r="AK36"/>
  <c r="AI29"/>
  <c r="L48"/>
  <c r="M15"/>
  <c r="BE11"/>
  <c r="BD27"/>
  <c r="AJ28"/>
  <c r="BM20"/>
  <c r="AQ17"/>
  <c r="AX14"/>
  <c r="AP16"/>
  <c r="D58" i="1"/>
  <c r="D46" i="2"/>
  <c r="D30" i="1"/>
  <c r="CS54" i="4"/>
  <c r="F58" i="1"/>
  <c r="BI24" i="4"/>
  <c r="AB43"/>
  <c r="BW24"/>
  <c r="AE9"/>
  <c r="AQ19"/>
  <c r="U9"/>
  <c r="N19"/>
  <c r="D9" i="1"/>
  <c r="BV10" i="4"/>
  <c r="CC38"/>
  <c r="CM44"/>
  <c r="BA20"/>
  <c r="CN22"/>
  <c r="AZ35"/>
  <c r="BO35"/>
  <c r="I7"/>
  <c r="L26"/>
  <c r="I68" l="1"/>
  <c r="CL44"/>
  <c r="H9" i="1"/>
  <c r="D31"/>
  <c r="H30"/>
  <c r="D70" i="2"/>
  <c r="H58" i="1"/>
  <c r="H7"/>
  <c r="D12"/>
  <c r="D31" i="4"/>
  <c r="H16" i="1"/>
  <c r="R68" i="4"/>
  <c r="H56" i="1"/>
  <c r="F73"/>
  <c r="CG68" i="4"/>
  <c r="CS68"/>
  <c r="CG69"/>
  <c r="G23" i="1"/>
  <c r="H128"/>
  <c r="CL17" i="4"/>
  <c r="G22" i="1"/>
  <c r="G115"/>
  <c r="C116"/>
  <c r="H83"/>
  <c r="G52"/>
  <c r="G118"/>
  <c r="AD68" i="4"/>
  <c r="G68"/>
  <c r="CO7"/>
  <c r="CP68"/>
  <c r="H19" i="1"/>
  <c r="H68" i="4"/>
  <c r="H32" i="1"/>
  <c r="D35"/>
  <c r="Q68" i="4"/>
  <c r="AW69"/>
  <c r="CL47"/>
  <c r="CM69"/>
  <c r="CL35"/>
  <c r="G16" i="1"/>
  <c r="CD68" i="4"/>
  <c r="G59" i="1"/>
  <c r="C38"/>
  <c r="G36"/>
  <c r="CL14" i="4"/>
  <c r="E12" i="1"/>
  <c r="G86"/>
  <c r="G26"/>
  <c r="D29" i="4"/>
  <c r="H10" i="1"/>
  <c r="CL26" i="4"/>
  <c r="AA69"/>
  <c r="D41"/>
  <c r="H111" i="1"/>
  <c r="E39"/>
  <c r="E50" s="1"/>
  <c r="H112"/>
  <c r="G84"/>
  <c r="G63"/>
  <c r="G9"/>
  <c r="D13" i="4"/>
  <c r="CL38"/>
  <c r="D43"/>
  <c r="G87" i="1"/>
  <c r="D114"/>
  <c r="H105"/>
  <c r="H125"/>
  <c r="L68" i="4"/>
  <c r="H49" i="1"/>
  <c r="CL31" i="4"/>
  <c r="CL24"/>
  <c r="CO13"/>
  <c r="E75" i="1"/>
  <c r="G82"/>
  <c r="H64"/>
  <c r="CB68" i="4"/>
  <c r="G71" i="1"/>
  <c r="F39"/>
  <c r="F50" s="1"/>
  <c r="H43"/>
  <c r="H44"/>
  <c r="G83"/>
  <c r="G57"/>
  <c r="H60"/>
  <c r="AR68" i="4"/>
  <c r="BX68"/>
  <c r="E68"/>
  <c r="D7"/>
  <c r="D73" i="1"/>
  <c r="H73" s="1"/>
  <c r="H69"/>
  <c r="E77"/>
  <c r="G80"/>
  <c r="H102"/>
  <c r="F68" i="4"/>
  <c r="H74" i="1"/>
  <c r="D75"/>
  <c r="CO19" i="4"/>
  <c r="BZ68"/>
  <c r="H79" i="1"/>
  <c r="F77"/>
  <c r="H84"/>
  <c r="H85"/>
  <c r="G103"/>
  <c r="C104"/>
  <c r="G105"/>
  <c r="C114"/>
  <c r="CO20" i="4"/>
  <c r="R69"/>
  <c r="H66" i="1"/>
  <c r="F114"/>
  <c r="D49" i="4"/>
  <c r="AH68"/>
  <c r="BS68"/>
  <c r="CL33"/>
  <c r="E35" i="1"/>
  <c r="H100"/>
  <c r="CL27" i="4"/>
  <c r="H63" i="1"/>
  <c r="G95"/>
  <c r="G110"/>
  <c r="G42"/>
  <c r="H87"/>
  <c r="D77"/>
  <c r="H76"/>
  <c r="H96"/>
  <c r="M68" i="4"/>
  <c r="H93" i="1"/>
  <c r="D99"/>
  <c r="D20"/>
  <c r="H21"/>
  <c r="CL13" i="4"/>
  <c r="CI13" s="1"/>
  <c r="H54" i="1"/>
  <c r="H108"/>
  <c r="G128"/>
  <c r="G106"/>
  <c r="D92"/>
  <c r="H78"/>
  <c r="BC68" i="4"/>
  <c r="CO9"/>
  <c r="CL40"/>
  <c r="CL45"/>
  <c r="P68"/>
  <c r="D35"/>
  <c r="AF68"/>
  <c r="CL48"/>
  <c r="H106" i="1"/>
  <c r="AY68" i="4"/>
  <c r="C92" i="1"/>
  <c r="G78"/>
  <c r="BK68" i="4"/>
  <c r="G121" i="1"/>
  <c r="G94"/>
  <c r="G91"/>
  <c r="BJ68" i="4"/>
  <c r="S68" i="5"/>
  <c r="CL41" i="4"/>
  <c r="G112" i="1"/>
  <c r="BF68" i="4"/>
  <c r="CE69"/>
  <c r="H70" i="1"/>
  <c r="AM68" i="4"/>
  <c r="G122" i="1"/>
  <c r="BO69" i="4"/>
  <c r="BD68"/>
  <c r="BL68"/>
  <c r="D10"/>
  <c r="F116" i="1"/>
  <c r="D26" i="4"/>
  <c r="E29" i="1"/>
  <c r="AK69" i="4"/>
  <c r="G60" i="1"/>
  <c r="G10"/>
  <c r="H110"/>
  <c r="G127"/>
  <c r="BW69" i="4"/>
  <c r="BQ68"/>
  <c r="H109" i="1"/>
  <c r="CL42" i="4"/>
  <c r="H107" i="1"/>
  <c r="E20"/>
  <c r="G19"/>
  <c r="AL68" i="4"/>
  <c r="H13" i="1"/>
  <c r="CL32" i="4"/>
  <c r="CO56"/>
  <c r="CO54"/>
  <c r="G51" i="1"/>
  <c r="C68"/>
  <c r="S68" i="4"/>
  <c r="CL62"/>
  <c r="G124" i="1"/>
  <c r="N41" i="5"/>
  <c r="F21" i="8"/>
  <c r="H15" i="27"/>
  <c r="N25" i="5"/>
  <c r="CE68" i="4"/>
  <c r="D40"/>
  <c r="CO52"/>
  <c r="CL10"/>
  <c r="AF69"/>
  <c r="CT68"/>
  <c r="CL11"/>
  <c r="D38"/>
  <c r="AS68"/>
  <c r="H42" i="1"/>
  <c r="BA68" i="4"/>
  <c r="AJ68"/>
  <c r="G61" i="12"/>
  <c r="I69" i="4"/>
  <c r="CR69"/>
  <c r="BB68"/>
  <c r="D12"/>
  <c r="H53" i="1"/>
  <c r="G100"/>
  <c r="D36" i="4"/>
  <c r="BW68"/>
  <c r="H97" i="1"/>
  <c r="G61"/>
  <c r="CO58" i="4"/>
  <c r="AZ69"/>
  <c r="G32" i="1"/>
  <c r="C35"/>
  <c r="D14" i="4"/>
  <c r="CL43"/>
  <c r="G85" i="1"/>
  <c r="C39"/>
  <c r="G40"/>
  <c r="AI69" i="4"/>
  <c r="D27" i="1"/>
  <c r="H25"/>
  <c r="G13"/>
  <c r="CL25" i="4"/>
  <c r="G41" i="1"/>
  <c r="CL67" i="4"/>
  <c r="AK68"/>
  <c r="D9"/>
  <c r="BE69"/>
  <c r="H65" i="1"/>
  <c r="AR69" i="4"/>
  <c r="BG69"/>
  <c r="CO51"/>
  <c r="F27" i="1"/>
  <c r="H22"/>
  <c r="AC69" i="4"/>
  <c r="AB69"/>
  <c r="E92" i="1"/>
  <c r="BA69" i="4"/>
  <c r="AY69"/>
  <c r="BN68"/>
  <c r="CO22"/>
  <c r="X69"/>
  <c r="CD69"/>
  <c r="E27" i="1"/>
  <c r="CL46" i="4"/>
  <c r="D44"/>
  <c r="C27" i="1"/>
  <c r="G25"/>
  <c r="AP69" i="4"/>
  <c r="N40" i="5"/>
  <c r="H67" i="7"/>
  <c r="H86" i="1"/>
  <c r="D27" i="4"/>
  <c r="E31" i="1"/>
  <c r="AX68" i="4"/>
  <c r="G33" i="1"/>
  <c r="H120"/>
  <c r="D129"/>
  <c r="H72"/>
  <c r="G90"/>
  <c r="F12"/>
  <c r="H127"/>
  <c r="H57"/>
  <c r="CO16" i="4"/>
  <c r="G111" i="1"/>
  <c r="BP68" i="4"/>
  <c r="AZ68"/>
  <c r="AZ70" s="1"/>
  <c r="O68"/>
  <c r="AW68"/>
  <c r="AW70" s="1"/>
  <c r="CL20"/>
  <c r="D24"/>
  <c r="D15"/>
  <c r="CL37"/>
  <c r="H61" i="1"/>
  <c r="G70"/>
  <c r="G107"/>
  <c r="G89"/>
  <c r="H18"/>
  <c r="D17"/>
  <c r="D14" s="1"/>
  <c r="D24" s="1"/>
  <c r="H94"/>
  <c r="C31"/>
  <c r="G30"/>
  <c r="S69" i="4"/>
  <c r="N68"/>
  <c r="H71" i="1"/>
  <c r="CO18" i="4"/>
  <c r="D33"/>
  <c r="CR68"/>
  <c r="CR70" s="1"/>
  <c r="CK68"/>
  <c r="H67" i="1"/>
  <c r="G34"/>
  <c r="H88"/>
  <c r="CO21" i="4"/>
  <c r="H80" i="1"/>
  <c r="C77"/>
  <c r="G76"/>
  <c r="AQ69" i="4"/>
  <c r="G55" i="1"/>
  <c r="E104"/>
  <c r="G96"/>
  <c r="J68" i="4"/>
  <c r="D37"/>
  <c r="CL30"/>
  <c r="H55" i="1"/>
  <c r="D19" i="4"/>
  <c r="D48"/>
  <c r="G11" i="1"/>
  <c r="H118"/>
  <c r="G58"/>
  <c r="H126"/>
  <c r="G123"/>
  <c r="H62"/>
  <c r="W68" i="4"/>
  <c r="D29" i="1"/>
  <c r="H28"/>
  <c r="H47"/>
  <c r="BT68" i="4"/>
  <c r="BE68"/>
  <c r="BE70" s="1"/>
  <c r="BV68"/>
  <c r="H122" i="1"/>
  <c r="D39" i="4"/>
  <c r="G47" i="1"/>
  <c r="G67"/>
  <c r="F31"/>
  <c r="H26"/>
  <c r="H23"/>
  <c r="G53"/>
  <c r="G18"/>
  <c r="C17"/>
  <c r="F35"/>
  <c r="AV68" i="4"/>
  <c r="H98" i="1"/>
  <c r="G72"/>
  <c r="AS69" i="4"/>
  <c r="G79" i="1"/>
  <c r="G49"/>
  <c r="CC68" i="4"/>
  <c r="K69"/>
  <c r="CL16"/>
  <c r="D45"/>
  <c r="H15" i="1"/>
  <c r="H11"/>
  <c r="D25" i="4"/>
  <c r="N21" i="5"/>
  <c r="E68" i="1"/>
  <c r="BU68" i="4"/>
  <c r="H91" i="1"/>
  <c r="CL18" i="4"/>
  <c r="CO14"/>
  <c r="CI14" s="1"/>
  <c r="CU14" s="1"/>
  <c r="CO10"/>
  <c r="D20"/>
  <c r="D104" i="1"/>
  <c r="H103"/>
  <c r="E38"/>
  <c r="H82"/>
  <c r="E119"/>
  <c r="C99"/>
  <c r="G93"/>
  <c r="CL28" i="4"/>
  <c r="H8" i="1"/>
  <c r="E99"/>
  <c r="H59"/>
  <c r="H52"/>
  <c r="CN69" i="4"/>
  <c r="AT68"/>
  <c r="G7" i="1"/>
  <c r="C12"/>
  <c r="F29"/>
  <c r="X68" i="4"/>
  <c r="CO15"/>
  <c r="D38" i="1"/>
  <c r="H36"/>
  <c r="CO11" i="4"/>
  <c r="CL39"/>
  <c r="AN68"/>
  <c r="G62" i="1"/>
  <c r="BY68" i="4"/>
  <c r="H121" i="1"/>
  <c r="D23" i="4"/>
  <c r="E129" i="1"/>
  <c r="E131" s="1"/>
  <c r="CO17" i="4"/>
  <c r="H51" i="1"/>
  <c r="D68"/>
  <c r="H48"/>
  <c r="F17"/>
  <c r="U69" i="4"/>
  <c r="H95" i="1"/>
  <c r="E73"/>
  <c r="CF69" i="4"/>
  <c r="G56" i="1"/>
  <c r="D34" i="4"/>
  <c r="C29" i="1"/>
  <c r="G28"/>
  <c r="D39"/>
  <c r="H40"/>
  <c r="F129"/>
  <c r="F131" s="1"/>
  <c r="G54"/>
  <c r="D30" i="4"/>
  <c r="CO8"/>
  <c r="H123" i="1"/>
  <c r="D116"/>
  <c r="H116" s="1"/>
  <c r="H115"/>
  <c r="F119"/>
  <c r="H46"/>
  <c r="AQ68" i="4"/>
  <c r="G109" i="1"/>
  <c r="CL65" i="4"/>
  <c r="E17" i="1"/>
  <c r="E14" s="1"/>
  <c r="E24" s="1"/>
  <c r="D46" i="4"/>
  <c r="CL8"/>
  <c r="BM68"/>
  <c r="C75" i="1"/>
  <c r="G75" s="1"/>
  <c r="G74"/>
  <c r="Y68" i="4"/>
  <c r="F99" i="1"/>
  <c r="G66"/>
  <c r="AE68" i="4"/>
  <c r="L69"/>
  <c r="CI17"/>
  <c r="CO50"/>
  <c r="CJ68"/>
  <c r="BI68"/>
  <c r="G44" i="1"/>
  <c r="G37"/>
  <c r="H124"/>
  <c r="CL21" i="4"/>
  <c r="CI21" s="1"/>
  <c r="G46" i="1"/>
  <c r="U68" i="4"/>
  <c r="G126" i="1"/>
  <c r="CL22" i="4"/>
  <c r="CI22" s="1"/>
  <c r="CA68"/>
  <c r="H34" i="1"/>
  <c r="AG68" i="4"/>
  <c r="AP68"/>
  <c r="AP70" s="1"/>
  <c r="CO23"/>
  <c r="F68" i="1"/>
  <c r="G15"/>
  <c r="V68" i="4"/>
  <c r="AU68"/>
  <c r="AJ69"/>
  <c r="BO68"/>
  <c r="BO70" s="1"/>
  <c r="CO60"/>
  <c r="D69" i="2"/>
  <c r="D71" s="1"/>
  <c r="N37" i="5"/>
  <c r="AO68" i="4"/>
  <c r="Z68"/>
  <c r="CQ68"/>
  <c r="CL34"/>
  <c r="G102" i="1"/>
  <c r="F20"/>
  <c r="BR68" i="4"/>
  <c r="E116" i="1"/>
  <c r="D21" i="4"/>
  <c r="F38" i="1"/>
  <c r="F104"/>
  <c r="G43"/>
  <c r="CH68" i="4"/>
  <c r="CL36"/>
  <c r="T69"/>
  <c r="G98" i="1"/>
  <c r="CO12" i="4"/>
  <c r="BX69"/>
  <c r="CI20"/>
  <c r="CU20" s="1"/>
  <c r="CL12"/>
  <c r="J68" i="5"/>
  <c r="H37" i="1"/>
  <c r="H81"/>
  <c r="G45"/>
  <c r="CB69" i="4"/>
  <c r="D22" i="14"/>
  <c r="O22" s="1"/>
  <c r="CL61" i="4"/>
  <c r="D11"/>
  <c r="H41" i="1"/>
  <c r="F75"/>
  <c r="E69" i="4"/>
  <c r="D47"/>
  <c r="BH69"/>
  <c r="CL54"/>
  <c r="CI54" s="1"/>
  <c r="CO49"/>
  <c r="D32"/>
  <c r="BH68"/>
  <c r="BH70" s="1"/>
  <c r="G125" i="1"/>
  <c r="CL29" i="4"/>
  <c r="D16"/>
  <c r="D18"/>
  <c r="K68"/>
  <c r="H33" i="1"/>
  <c r="F92"/>
  <c r="H117"/>
  <c r="D119"/>
  <c r="CL15" i="4"/>
  <c r="CI15" s="1"/>
  <c r="BQ69"/>
  <c r="G8" i="1"/>
  <c r="D42" i="4"/>
  <c r="C20" i="1"/>
  <c r="G20" s="1"/>
  <c r="G21"/>
  <c r="D22" i="4"/>
  <c r="CO67"/>
  <c r="BU69"/>
  <c r="BG68"/>
  <c r="BG70" s="1"/>
  <c r="G120" i="1"/>
  <c r="C129"/>
  <c r="H113"/>
  <c r="G81"/>
  <c r="BI69" i="4"/>
  <c r="G48" i="1"/>
  <c r="AB68" i="4"/>
  <c r="AB70" s="1"/>
  <c r="G117" i="1"/>
  <c r="C119"/>
  <c r="G119" s="1"/>
  <c r="G101"/>
  <c r="CL23" i="4"/>
  <c r="CI23" s="1"/>
  <c r="N65" i="5"/>
  <c r="AH69" i="4"/>
  <c r="G97" i="1"/>
  <c r="G64"/>
  <c r="CN68" i="4"/>
  <c r="CN70" s="1"/>
  <c r="Z69"/>
  <c r="Q69"/>
  <c r="C73" i="1"/>
  <c r="G73" s="1"/>
  <c r="G69"/>
  <c r="BV69" i="4"/>
  <c r="N29" i="5"/>
  <c r="AC68" i="4"/>
  <c r="AC70" s="1"/>
  <c r="CL9"/>
  <c r="T68"/>
  <c r="T70" s="1"/>
  <c r="G113" i="1"/>
  <c r="AA68" i="4"/>
  <c r="AA70" s="1"/>
  <c r="G88" i="1"/>
  <c r="CT69" i="4"/>
  <c r="I12" i="6"/>
  <c r="D8" i="4"/>
  <c r="N57" i="5"/>
  <c r="P69" i="4"/>
  <c r="CJ69"/>
  <c r="V69"/>
  <c r="CF68"/>
  <c r="CF70" s="1"/>
  <c r="E114" i="1"/>
  <c r="CM68" i="4"/>
  <c r="CM70" s="1"/>
  <c r="CL7"/>
  <c r="CL63"/>
  <c r="G108" i="1"/>
  <c r="D17" i="4"/>
  <c r="CU17" s="1"/>
  <c r="AI68"/>
  <c r="AI70" s="1"/>
  <c r="F39" i="8"/>
  <c r="N8" i="5"/>
  <c r="I13" i="6"/>
  <c r="U21" i="15"/>
  <c r="BN69" i="4"/>
  <c r="R61" i="20"/>
  <c r="N13" i="5"/>
  <c r="H64" i="7"/>
  <c r="J55" i="21"/>
  <c r="N19" i="5"/>
  <c r="G13" i="12"/>
  <c r="G27"/>
  <c r="CO31" i="4"/>
  <c r="F11" i="8"/>
  <c r="I68" i="5"/>
  <c r="Q17"/>
  <c r="G67" i="12"/>
  <c r="BL69" i="4"/>
  <c r="AU69"/>
  <c r="G51" i="12"/>
  <c r="CO59" i="4"/>
  <c r="CO36"/>
  <c r="R68" i="15"/>
  <c r="Q20" i="5"/>
  <c r="N42"/>
  <c r="I33" i="6"/>
  <c r="AE69" i="4"/>
  <c r="CL60"/>
  <c r="AX69"/>
  <c r="AN69"/>
  <c r="D46" i="14"/>
  <c r="O46" s="1"/>
  <c r="K65" i="7"/>
  <c r="H13"/>
  <c r="Q25" i="5"/>
  <c r="I16" i="6"/>
  <c r="U15" i="15"/>
  <c r="CL64" i="4"/>
  <c r="CO29"/>
  <c r="Y69"/>
  <c r="CL56"/>
  <c r="CL66"/>
  <c r="F43" i="8"/>
  <c r="F63"/>
  <c r="Q27" i="5"/>
  <c r="H89" i="1"/>
  <c r="H101"/>
  <c r="G65"/>
  <c r="M69" i="4"/>
  <c r="BP69"/>
  <c r="CL50"/>
  <c r="CI50" s="1"/>
  <c r="J69"/>
  <c r="CO57"/>
  <c r="CL51"/>
  <c r="CI51" s="1"/>
  <c r="F50" i="8"/>
  <c r="Q41" i="5"/>
  <c r="K41" s="1"/>
  <c r="U41" s="1"/>
  <c r="I24" i="6"/>
  <c r="CL59" i="4"/>
  <c r="K31" i="7"/>
  <c r="BY69" i="4"/>
  <c r="CL52"/>
  <c r="CI52" s="1"/>
  <c r="N54" i="5"/>
  <c r="CL58" i="4"/>
  <c r="CI58" s="1"/>
  <c r="D30" i="14"/>
  <c r="O30" s="1"/>
  <c r="N61" i="5"/>
  <c r="G23" i="12"/>
  <c r="G32"/>
  <c r="D50" i="14"/>
  <c r="O50" s="1"/>
  <c r="CO63" i="4"/>
  <c r="E68" i="17"/>
  <c r="CO39" i="4"/>
  <c r="CI39" s="1"/>
  <c r="AD69"/>
  <c r="G44" i="12"/>
  <c r="F56" i="8"/>
  <c r="F18"/>
  <c r="U22" i="15"/>
  <c r="I64" i="6"/>
  <c r="N28" i="5"/>
  <c r="D55" i="4"/>
  <c r="K20" i="26"/>
  <c r="D68" i="11"/>
  <c r="I45" i="6"/>
  <c r="G38" i="12"/>
  <c r="G20"/>
  <c r="N11" i="5"/>
  <c r="CO32" i="4"/>
  <c r="F65" i="17"/>
  <c r="CO34" i="4"/>
  <c r="CI34" s="1"/>
  <c r="D12" i="14"/>
  <c r="O12" s="1"/>
  <c r="CH69" i="4"/>
  <c r="K41" i="7"/>
  <c r="CI67" i="4"/>
  <c r="D67"/>
  <c r="G60" i="12"/>
  <c r="P68" i="5"/>
  <c r="G31" i="12"/>
  <c r="F35" i="8"/>
  <c r="F57"/>
  <c r="N36" i="5"/>
  <c r="N39"/>
  <c r="H49" i="16"/>
  <c r="CO30" i="4"/>
  <c r="CI30" s="1"/>
  <c r="CU30" s="1"/>
  <c r="H53" i="16"/>
  <c r="N17" i="5"/>
  <c r="CO38" i="4"/>
  <c r="H69" i="14"/>
  <c r="CO62" i="4"/>
  <c r="G63" i="12"/>
  <c r="CO40" i="4"/>
  <c r="CI40" s="1"/>
  <c r="U54" i="15"/>
  <c r="CO42" i="4"/>
  <c r="Q65" i="5"/>
  <c r="K65" s="1"/>
  <c r="U65" s="1"/>
  <c r="F33" i="13"/>
  <c r="F30" i="8"/>
  <c r="R40" i="20"/>
  <c r="I58" i="6"/>
  <c r="K67" i="7"/>
  <c r="M11" i="23"/>
  <c r="CQ69" i="4"/>
  <c r="D14" i="14"/>
  <c r="O14" s="1"/>
  <c r="F37" i="8"/>
  <c r="N64" i="5"/>
  <c r="E68"/>
  <c r="Q33"/>
  <c r="F68"/>
  <c r="H61" i="7"/>
  <c r="F43" i="13"/>
  <c r="H63" i="7"/>
  <c r="K18" i="30"/>
  <c r="R15" i="20"/>
  <c r="BC69" i="4"/>
  <c r="F67" i="13"/>
  <c r="F17" i="8"/>
  <c r="AT69" i="4"/>
  <c r="K28" i="7"/>
  <c r="CO44" i="4"/>
  <c r="CI44" s="1"/>
  <c r="CO27"/>
  <c r="F51" i="13"/>
  <c r="D8" i="14"/>
  <c r="O8" s="1"/>
  <c r="I60" i="6"/>
  <c r="F33" i="8"/>
  <c r="I9" i="6"/>
  <c r="F51" i="8"/>
  <c r="H27" i="16"/>
  <c r="CO28" i="4"/>
  <c r="I20" i="6"/>
  <c r="BK69" i="4"/>
  <c r="H68" i="14"/>
  <c r="CO25" i="4"/>
  <c r="CI25" s="1"/>
  <c r="G69"/>
  <c r="CO35"/>
  <c r="N22" i="5"/>
  <c r="H39" i="7"/>
  <c r="Q15" i="5"/>
  <c r="K63" i="7"/>
  <c r="Q9" i="5"/>
  <c r="K45" i="7"/>
  <c r="P69" i="5"/>
  <c r="H46" i="7"/>
  <c r="U66" i="15"/>
  <c r="G43" i="12"/>
  <c r="I46" i="6"/>
  <c r="K12" i="26"/>
  <c r="M51" i="23"/>
  <c r="F14" i="17"/>
  <c r="Q47" i="5"/>
  <c r="R69"/>
  <c r="N26"/>
  <c r="H24" i="16"/>
  <c r="G42" i="12"/>
  <c r="D69" i="9"/>
  <c r="Q38" i="5"/>
  <c r="N68" i="7"/>
  <c r="F52" i="8"/>
  <c r="E69"/>
  <c r="D39" i="14"/>
  <c r="O39" s="1"/>
  <c r="K8" i="30"/>
  <c r="N16" i="5"/>
  <c r="J69" i="14"/>
  <c r="N27" i="5"/>
  <c r="K27" s="1"/>
  <c r="U27" s="1"/>
  <c r="G40" i="12"/>
  <c r="D66" i="4"/>
  <c r="N51" i="5"/>
  <c r="Q55"/>
  <c r="F63" i="13"/>
  <c r="M69" i="5"/>
  <c r="H28" i="22"/>
  <c r="F46" i="8"/>
  <c r="L68" i="14"/>
  <c r="G29" i="12"/>
  <c r="Q66" i="5"/>
  <c r="D20" i="14"/>
  <c r="O20" s="1"/>
  <c r="F8" i="13"/>
  <c r="K41" i="26"/>
  <c r="D65" i="14"/>
  <c r="O65" s="1"/>
  <c r="N43" i="5"/>
  <c r="K39" i="7"/>
  <c r="F19" i="13"/>
  <c r="M68" i="5"/>
  <c r="K47" i="7"/>
  <c r="L69"/>
  <c r="N24" i="5"/>
  <c r="Q59"/>
  <c r="F7" i="13"/>
  <c r="D68"/>
  <c r="I25" i="6"/>
  <c r="N55" i="5"/>
  <c r="L69"/>
  <c r="G18" i="12"/>
  <c r="D55" i="14"/>
  <c r="O55" s="1"/>
  <c r="Q12" i="5"/>
  <c r="U13" i="15"/>
  <c r="H41" i="7"/>
  <c r="G54" i="12"/>
  <c r="CA69" i="4"/>
  <c r="G48" i="12"/>
  <c r="K27" i="7"/>
  <c r="K60"/>
  <c r="N52" i="5"/>
  <c r="H68" i="6"/>
  <c r="F27" i="13"/>
  <c r="I62" i="6"/>
  <c r="D63" i="4"/>
  <c r="I15" i="6"/>
  <c r="N15" i="5"/>
  <c r="K15" s="1"/>
  <c r="U15" s="1"/>
  <c r="F55" i="8"/>
  <c r="I23" i="6"/>
  <c r="F55" i="25"/>
  <c r="I66" i="6"/>
  <c r="CL55" i="4"/>
  <c r="H48" i="7"/>
  <c r="F67" i="8"/>
  <c r="K59" i="7"/>
  <c r="G14" i="12"/>
  <c r="D53" i="4"/>
  <c r="F15" i="25"/>
  <c r="D69" i="19"/>
  <c r="G11" i="12"/>
  <c r="G24"/>
  <c r="Q23" i="5"/>
  <c r="H29" i="7"/>
  <c r="G28" i="12"/>
  <c r="P69" i="15"/>
  <c r="G30" i="12"/>
  <c r="T68" i="5"/>
  <c r="E68" i="8"/>
  <c r="I56" i="6"/>
  <c r="F38" i="8"/>
  <c r="BB69" i="4"/>
  <c r="U34" i="15"/>
  <c r="F54" i="13"/>
  <c r="CI62" i="4"/>
  <c r="I29" i="6"/>
  <c r="J14" i="21"/>
  <c r="D38" i="14"/>
  <c r="O38" s="1"/>
  <c r="H60" i="7"/>
  <c r="K46"/>
  <c r="E46" s="1"/>
  <c r="O46" s="1"/>
  <c r="Q26" i="5"/>
  <c r="N47"/>
  <c r="O69"/>
  <c r="F31" i="13"/>
  <c r="H56" i="16"/>
  <c r="U57" i="15"/>
  <c r="K51" i="7"/>
  <c r="K64"/>
  <c r="E64" s="1"/>
  <c r="O64" s="1"/>
  <c r="H37" i="27"/>
  <c r="K38" i="26"/>
  <c r="M14" i="23"/>
  <c r="D18" i="14"/>
  <c r="O18" s="1"/>
  <c r="D68" i="8"/>
  <c r="F7"/>
  <c r="H19" i="7"/>
  <c r="G57" i="12"/>
  <c r="I31" i="6"/>
  <c r="N59" i="5"/>
  <c r="K59" s="1"/>
  <c r="U59" s="1"/>
  <c r="F68" i="7"/>
  <c r="N38" i="5"/>
  <c r="K38" s="1"/>
  <c r="U38" s="1"/>
  <c r="K34" i="7"/>
  <c r="G66" i="12"/>
  <c r="J13" i="21"/>
  <c r="U46" i="15"/>
  <c r="H22" i="7"/>
  <c r="I17" i="6"/>
  <c r="R24" i="20"/>
  <c r="CI32" i="4"/>
  <c r="K12" i="7"/>
  <c r="G15" i="12"/>
  <c r="N9" i="5"/>
  <c r="H16" i="29"/>
  <c r="G49" i="12"/>
  <c r="U50" i="15"/>
  <c r="N53" i="5"/>
  <c r="CO53" i="4"/>
  <c r="CO46"/>
  <c r="CI46" s="1"/>
  <c r="CU46" s="1"/>
  <c r="CO33"/>
  <c r="CI33" s="1"/>
  <c r="K38" i="7"/>
  <c r="K57"/>
  <c r="H17"/>
  <c r="J53" i="21"/>
  <c r="BM69" i="4"/>
  <c r="CC69"/>
  <c r="N45" i="5"/>
  <c r="H55" i="7"/>
  <c r="I44" i="6"/>
  <c r="K40" i="7"/>
  <c r="CL19" i="4"/>
  <c r="CO66"/>
  <c r="K25" i="7"/>
  <c r="CO65" i="4"/>
  <c r="CI65" s="1"/>
  <c r="Q19" i="5"/>
  <c r="U30" i="15"/>
  <c r="H45" i="1"/>
  <c r="D28" i="4"/>
  <c r="S69" i="5"/>
  <c r="N33"/>
  <c r="K33" s="1"/>
  <c r="U33" s="1"/>
  <c r="G12" i="12"/>
  <c r="CI36" i="4"/>
  <c r="G17" i="12"/>
  <c r="CO41" i="4"/>
  <c r="CI41" s="1"/>
  <c r="K50" i="7"/>
  <c r="H11"/>
  <c r="H69" i="4"/>
  <c r="CI29"/>
  <c r="K20" i="7"/>
  <c r="CO55" i="4"/>
  <c r="CK69"/>
  <c r="AG69"/>
  <c r="BJ69"/>
  <c r="K58" i="7"/>
  <c r="G68" i="5"/>
  <c r="Q30"/>
  <c r="H90" i="1"/>
  <c r="BT69" i="4"/>
  <c r="H45" i="7"/>
  <c r="CO37" i="4"/>
  <c r="CI37" s="1"/>
  <c r="F13" i="8"/>
  <c r="CS69" i="4"/>
  <c r="BD69"/>
  <c r="N44" i="5"/>
  <c r="CO45" i="4"/>
  <c r="CO48"/>
  <c r="CI48" s="1"/>
  <c r="H12" i="7"/>
  <c r="E12" s="1"/>
  <c r="O12" s="1"/>
  <c r="Q62" i="5"/>
  <c r="M69" i="7"/>
  <c r="CO24" i="4"/>
  <c r="CI24" s="1"/>
  <c r="N48" i="5"/>
  <c r="J69"/>
  <c r="F49" i="8"/>
  <c r="CO26" i="4"/>
  <c r="CI26" s="1"/>
  <c r="CL49"/>
  <c r="F25" i="8"/>
  <c r="Q31" i="5"/>
  <c r="G55" i="12"/>
  <c r="Q44" i="5"/>
  <c r="BZ69" i="4"/>
  <c r="G19" i="12"/>
  <c r="K66" i="7"/>
  <c r="K16"/>
  <c r="D42" i="14"/>
  <c r="O42" s="1"/>
  <c r="I63" i="6"/>
  <c r="CO47" i="4"/>
  <c r="CI47" s="1"/>
  <c r="CP69"/>
  <c r="H42" i="7"/>
  <c r="F53" i="8"/>
  <c r="K17" i="5"/>
  <c r="U17" s="1"/>
  <c r="F49" i="13"/>
  <c r="Q35" i="5"/>
  <c r="D28" i="14"/>
  <c r="O28" s="1"/>
  <c r="G59" i="12"/>
  <c r="Q57" i="5"/>
  <c r="G8" i="12"/>
  <c r="E63" i="7"/>
  <c r="O63" s="1"/>
  <c r="F39" i="13"/>
  <c r="U18" i="15"/>
  <c r="H27" i="7"/>
  <c r="BF69" i="4"/>
  <c r="AV69"/>
  <c r="CL53"/>
  <c r="CI53" s="1"/>
  <c r="CO61"/>
  <c r="CI61" s="1"/>
  <c r="F25" i="13"/>
  <c r="N12" i="5"/>
  <c r="CI60" i="4"/>
  <c r="G52" i="12"/>
  <c r="H58" i="7"/>
  <c r="E58" s="1"/>
  <c r="O58" s="1"/>
  <c r="N18" i="5"/>
  <c r="I36" i="6"/>
  <c r="N56" i="5"/>
  <c r="F23" i="13"/>
  <c r="F65"/>
  <c r="K44" i="7"/>
  <c r="I42" i="6"/>
  <c r="H35" i="7"/>
  <c r="N49" i="5"/>
  <c r="CO43" i="4"/>
  <c r="CI43" s="1"/>
  <c r="G56" i="12"/>
  <c r="G25"/>
  <c r="CL57" i="4"/>
  <c r="CI57" s="1"/>
  <c r="G45" i="12"/>
  <c r="D60" i="14"/>
  <c r="O60" s="1"/>
  <c r="G46" i="12"/>
  <c r="E69" i="5"/>
  <c r="I49" i="6"/>
  <c r="Q51" i="5"/>
  <c r="H25" i="7"/>
  <c r="E25" s="1"/>
  <c r="O25" s="1"/>
  <c r="N34" i="5"/>
  <c r="H14" i="7"/>
  <c r="H23" i="27"/>
  <c r="G36" i="12"/>
  <c r="U62" i="15"/>
  <c r="G64" i="12"/>
  <c r="Q11" i="5"/>
  <c r="F59" i="13"/>
  <c r="H26" i="7"/>
  <c r="U29" i="15"/>
  <c r="H56" i="7"/>
  <c r="H37" i="16"/>
  <c r="Q37" i="5"/>
  <c r="K37" s="1"/>
  <c r="U37" s="1"/>
  <c r="D61" i="4"/>
  <c r="CU61" s="1"/>
  <c r="BS69"/>
  <c r="AO69"/>
  <c r="CI42"/>
  <c r="W69"/>
  <c r="CO64"/>
  <c r="I21" i="6"/>
  <c r="H28" i="7"/>
  <c r="J68"/>
  <c r="F63" i="28"/>
  <c r="H32" i="7"/>
  <c r="I65" i="6"/>
  <c r="BR69" i="4"/>
  <c r="R69" i="15"/>
  <c r="D69" i="7"/>
  <c r="I68"/>
  <c r="H7"/>
  <c r="K29"/>
  <c r="N60" i="5"/>
  <c r="F24" i="17"/>
  <c r="I54" i="6"/>
  <c r="F31" i="28"/>
  <c r="D69" i="12"/>
  <c r="G47"/>
  <c r="H21" i="7"/>
  <c r="F38" i="13"/>
  <c r="Q45" i="5"/>
  <c r="H16" i="7"/>
  <c r="U58" i="15"/>
  <c r="I22" i="6"/>
  <c r="K58" i="26"/>
  <c r="H43" i="16"/>
  <c r="K17" i="30"/>
  <c r="K20"/>
  <c r="R68" i="5"/>
  <c r="R70" s="1"/>
  <c r="Q7"/>
  <c r="I48" i="6"/>
  <c r="H23" i="7"/>
  <c r="K19"/>
  <c r="E19" s="1"/>
  <c r="O19" s="1"/>
  <c r="I52" i="6"/>
  <c r="U14" i="15"/>
  <c r="H24" i="7"/>
  <c r="AL69" i="4"/>
  <c r="K8" i="7"/>
  <c r="H47"/>
  <c r="I69"/>
  <c r="I53" i="6"/>
  <c r="Q49" i="5"/>
  <c r="D58" i="4"/>
  <c r="CU58" s="1"/>
  <c r="Q61" i="5"/>
  <c r="F69" i="20"/>
  <c r="K59" i="26"/>
  <c r="K61" i="7"/>
  <c r="E61" s="1"/>
  <c r="O61" s="1"/>
  <c r="I19" i="6"/>
  <c r="K55" i="29"/>
  <c r="H8" i="16"/>
  <c r="Q16" i="5"/>
  <c r="D41" i="14"/>
  <c r="O41" s="1"/>
  <c r="H38" i="7"/>
  <c r="E38" s="1"/>
  <c r="O38" s="1"/>
  <c r="AM69" i="4"/>
  <c r="E39" i="7"/>
  <c r="O39" s="1"/>
  <c r="D57" i="4"/>
  <c r="H45" i="16"/>
  <c r="G65" i="12"/>
  <c r="F25" i="17"/>
  <c r="F27" i="8"/>
  <c r="K24" i="7"/>
  <c r="G16" i="12"/>
  <c r="D44" i="14"/>
  <c r="O44" s="1"/>
  <c r="F42" i="8"/>
  <c r="I69" i="5"/>
  <c r="G34" i="12"/>
  <c r="I40" i="6"/>
  <c r="F69"/>
  <c r="D69"/>
  <c r="I47"/>
  <c r="D54" i="14"/>
  <c r="O54" s="1"/>
  <c r="G21" i="12"/>
  <c r="Q32" i="5"/>
  <c r="K17" i="26"/>
  <c r="F59" i="17"/>
  <c r="K57" i="26"/>
  <c r="D59" i="14"/>
  <c r="O59" s="1"/>
  <c r="N32" i="5"/>
  <c r="I30" i="6"/>
  <c r="E68" i="14"/>
  <c r="D7"/>
  <c r="Q63" i="5"/>
  <c r="F17" i="17"/>
  <c r="F33"/>
  <c r="F57" i="13"/>
  <c r="K22" i="7"/>
  <c r="R52" i="20"/>
  <c r="K13" i="7"/>
  <c r="F35" i="13"/>
  <c r="D69" i="11"/>
  <c r="K51" i="26"/>
  <c r="I59" i="6"/>
  <c r="K43" i="7"/>
  <c r="D64" i="4"/>
  <c r="K9" i="7"/>
  <c r="I38" i="6"/>
  <c r="I43"/>
  <c r="F19" i="8"/>
  <c r="K15" i="7"/>
  <c r="E15" s="1"/>
  <c r="O15" s="1"/>
  <c r="F21" i="13"/>
  <c r="R21" i="20"/>
  <c r="D68" i="6"/>
  <c r="I7"/>
  <c r="H15" i="7"/>
  <c r="G10" i="12"/>
  <c r="F69" i="4"/>
  <c r="F55" i="13"/>
  <c r="F26" i="8"/>
  <c r="N69" i="4"/>
  <c r="U42" i="15"/>
  <c r="H55" i="22"/>
  <c r="H31" i="7"/>
  <c r="J68" i="15"/>
  <c r="N35" i="5"/>
  <c r="E68" i="6"/>
  <c r="F14" i="8"/>
  <c r="K29" i="5"/>
  <c r="U29" s="1"/>
  <c r="H8" i="7"/>
  <c r="E8" s="1"/>
  <c r="O8" s="1"/>
  <c r="H30"/>
  <c r="P68" i="15"/>
  <c r="N7" i="5"/>
  <c r="O68"/>
  <c r="O70" s="1"/>
  <c r="H47" i="27"/>
  <c r="D69"/>
  <c r="K32" i="5"/>
  <c r="U32" s="1"/>
  <c r="U61" i="15"/>
  <c r="H11" i="16"/>
  <c r="D13" i="14"/>
  <c r="O13" s="1"/>
  <c r="D69" i="24"/>
  <c r="H20" i="7"/>
  <c r="I41" i="6"/>
  <c r="Q60" i="5"/>
  <c r="Q24"/>
  <c r="K24" s="1"/>
  <c r="U24" s="1"/>
  <c r="J38" i="21"/>
  <c r="E69" i="22"/>
  <c r="F35" i="17"/>
  <c r="H33" i="16"/>
  <c r="K54" i="7"/>
  <c r="I32" i="6"/>
  <c r="H9" i="7"/>
  <c r="H44"/>
  <c r="E44" s="1"/>
  <c r="O44" s="1"/>
  <c r="Q67" i="5"/>
  <c r="N20"/>
  <c r="K20" s="1"/>
  <c r="U20" s="1"/>
  <c r="F41" i="17"/>
  <c r="I61" i="6"/>
  <c r="D59" i="4"/>
  <c r="F9" i="17"/>
  <c r="U37" i="15"/>
  <c r="I8" i="6"/>
  <c r="D68" i="10"/>
  <c r="K37" i="7"/>
  <c r="D16" i="14"/>
  <c r="O16" s="1"/>
  <c r="U9" i="15"/>
  <c r="H33" i="7"/>
  <c r="Q40" i="5"/>
  <c r="K40" s="1"/>
  <c r="U40" s="1"/>
  <c r="K67" i="26"/>
  <c r="F68" i="6"/>
  <c r="F70" s="1"/>
  <c r="D62" i="14"/>
  <c r="O62" s="1"/>
  <c r="K19" i="30"/>
  <c r="H59" i="16"/>
  <c r="G50" i="12"/>
  <c r="R22" i="20"/>
  <c r="M35" i="23"/>
  <c r="H23" i="16"/>
  <c r="N50" i="5"/>
  <c r="Q39"/>
  <c r="F45" i="8"/>
  <c r="H66" i="7"/>
  <c r="U38" i="15"/>
  <c r="D10" i="14"/>
  <c r="O10" s="1"/>
  <c r="F9" i="8"/>
  <c r="Q29" i="5"/>
  <c r="D40" i="14"/>
  <c r="O40" s="1"/>
  <c r="Q46" i="5"/>
  <c r="F31" i="8"/>
  <c r="G62" i="12"/>
  <c r="G68" i="7"/>
  <c r="D51" i="4"/>
  <c r="R45" i="20"/>
  <c r="F22" i="8"/>
  <c r="N68" i="20"/>
  <c r="H8" i="29"/>
  <c r="F62" i="13"/>
  <c r="D32" i="14"/>
  <c r="O32" s="1"/>
  <c r="K15" i="29"/>
  <c r="K69" i="20"/>
  <c r="F15" i="28"/>
  <c r="H62" i="16"/>
  <c r="F8" i="17"/>
  <c r="D47" i="14"/>
  <c r="E69"/>
  <c r="H44" i="22"/>
  <c r="R53" i="20"/>
  <c r="O69" i="4"/>
  <c r="H29" i="16"/>
  <c r="D56" i="4"/>
  <c r="I28" i="6"/>
  <c r="G35" i="12"/>
  <c r="K53" i="7"/>
  <c r="M43" i="23"/>
  <c r="G39" i="12"/>
  <c r="H54" i="7"/>
  <c r="F63" i="25"/>
  <c r="K18" i="7"/>
  <c r="I34" i="6"/>
  <c r="Q28" i="5"/>
  <c r="H40" i="7"/>
  <c r="E40" s="1"/>
  <c r="O40" s="1"/>
  <c r="F69"/>
  <c r="E47"/>
  <c r="Q14" i="5"/>
  <c r="K16"/>
  <c r="U16" s="1"/>
  <c r="E54" i="7"/>
  <c r="O54" s="1"/>
  <c r="F58" i="8"/>
  <c r="Q56" i="5"/>
  <c r="I50" i="6"/>
  <c r="K44" i="26"/>
  <c r="K36" i="7"/>
  <c r="H43"/>
  <c r="Q64" i="5"/>
  <c r="K64" s="1"/>
  <c r="U64" s="1"/>
  <c r="J63" i="21"/>
  <c r="G68" i="16"/>
  <c r="D23" i="14"/>
  <c r="O23" s="1"/>
  <c r="H48" i="16"/>
  <c r="K18" i="26"/>
  <c r="U19" i="15"/>
  <c r="K24" i="30"/>
  <c r="Q58" i="5"/>
  <c r="I26" i="6"/>
  <c r="H69" i="5"/>
  <c r="I14" i="6"/>
  <c r="H50" i="7"/>
  <c r="E50" s="1"/>
  <c r="O50" s="1"/>
  <c r="G41" i="12"/>
  <c r="F46" i="13"/>
  <c r="F39" i="28"/>
  <c r="O68" i="20"/>
  <c r="F56" i="17"/>
  <c r="K43" i="26"/>
  <c r="U17" i="15"/>
  <c r="F27" i="17"/>
  <c r="H39" i="27"/>
  <c r="Q69" i="15"/>
  <c r="Q22" i="5"/>
  <c r="I57" i="6"/>
  <c r="H57" i="7"/>
  <c r="E57" s="1"/>
  <c r="O57" s="1"/>
  <c r="D50" i="4"/>
  <c r="CU50" s="1"/>
  <c r="E28" i="7"/>
  <c r="O28" s="1"/>
  <c r="R12" i="20"/>
  <c r="F22" i="17"/>
  <c r="F57"/>
  <c r="N46" i="5"/>
  <c r="K46" s="1"/>
  <c r="U46" s="1"/>
  <c r="K10" i="30"/>
  <c r="D64" i="14"/>
  <c r="O64" s="1"/>
  <c r="K25" i="30"/>
  <c r="D69" i="13"/>
  <c r="F47"/>
  <c r="D54" i="4"/>
  <c r="CU54" s="1"/>
  <c r="O69" i="20"/>
  <c r="F51" i="17"/>
  <c r="O68" i="15"/>
  <c r="E69" i="16"/>
  <c r="I67" i="6"/>
  <c r="K11" i="26"/>
  <c r="J54" i="21"/>
  <c r="H7" i="22"/>
  <c r="D68"/>
  <c r="G69" i="16"/>
  <c r="D52" i="14"/>
  <c r="O52" s="1"/>
  <c r="F69"/>
  <c r="R55" i="20"/>
  <c r="F66" i="17"/>
  <c r="U51" i="15"/>
  <c r="K31" i="29"/>
  <c r="H52" i="22"/>
  <c r="K56" i="26"/>
  <c r="F66" i="13"/>
  <c r="K22" i="26"/>
  <c r="F52" i="13"/>
  <c r="F41" i="8"/>
  <c r="K55" i="7"/>
  <c r="N10" i="5"/>
  <c r="H62" i="7"/>
  <c r="Q8" i="5"/>
  <c r="K8" s="1"/>
  <c r="U8" s="1"/>
  <c r="K11" i="7"/>
  <c r="F64" i="8"/>
  <c r="E67" i="7"/>
  <c r="O67" s="1"/>
  <c r="I18" i="6"/>
  <c r="G9" i="12"/>
  <c r="N62" i="5"/>
  <c r="K62" s="1"/>
  <c r="U62" s="1"/>
  <c r="K23" i="7"/>
  <c r="E23" s="1"/>
  <c r="O23" s="1"/>
  <c r="M15" i="23"/>
  <c r="F43" i="17"/>
  <c r="H10" i="7"/>
  <c r="F21" i="17"/>
  <c r="K66" i="26"/>
  <c r="U16" i="15"/>
  <c r="D69" i="20"/>
  <c r="R47"/>
  <c r="R26"/>
  <c r="F18" i="13"/>
  <c r="F36" i="17"/>
  <c r="H18" i="7"/>
  <c r="E18" s="1"/>
  <c r="O18" s="1"/>
  <c r="Q48" i="5"/>
  <c r="K48" s="1"/>
  <c r="U48" s="1"/>
  <c r="L68" i="7"/>
  <c r="K7"/>
  <c r="F32" i="8"/>
  <c r="D15" i="14"/>
  <c r="O15" s="1"/>
  <c r="G26" i="12"/>
  <c r="K19" i="5"/>
  <c r="U19" s="1"/>
  <c r="Q36"/>
  <c r="T69"/>
  <c r="K26" i="7"/>
  <c r="E26" s="1"/>
  <c r="O26" s="1"/>
  <c r="F8" i="8"/>
  <c r="U40" i="15"/>
  <c r="Q68"/>
  <c r="K68" i="14"/>
  <c r="M59" i="23"/>
  <c r="U44" i="15"/>
  <c r="F48" i="8"/>
  <c r="N69" i="20"/>
  <c r="J37" i="21"/>
  <c r="U24" i="15"/>
  <c r="D69" i="28"/>
  <c r="F47"/>
  <c r="H10" i="16"/>
  <c r="E68" i="22"/>
  <c r="F69" i="16"/>
  <c r="I35" i="6"/>
  <c r="D68" i="20"/>
  <c r="R7"/>
  <c r="L69" i="15"/>
  <c r="H52" i="7"/>
  <c r="F58" i="13"/>
  <c r="U63" i="15"/>
  <c r="F68" i="12"/>
  <c r="E68" i="16"/>
  <c r="E70" s="1"/>
  <c r="H12"/>
  <c r="F61" i="8"/>
  <c r="J23" i="21"/>
  <c r="D53" i="14"/>
  <c r="O53" s="1"/>
  <c r="F30" i="17"/>
  <c r="U20" i="15"/>
  <c r="H32" i="29"/>
  <c r="E69" i="13"/>
  <c r="I69" i="14"/>
  <c r="J22" i="21"/>
  <c r="H9" i="16"/>
  <c r="E68" i="15"/>
  <c r="H26" i="16"/>
  <c r="G68" i="20"/>
  <c r="K68" i="23"/>
  <c r="G69" i="14"/>
  <c r="K9" i="26"/>
  <c r="H34" i="7"/>
  <c r="E34" s="1"/>
  <c r="O34" s="1"/>
  <c r="Q13" i="5"/>
  <c r="K13" s="1"/>
  <c r="U13" s="1"/>
  <c r="D65" i="4"/>
  <c r="G58" i="12"/>
  <c r="F69" i="5"/>
  <c r="D69" i="10"/>
  <c r="Q34" i="5"/>
  <c r="K60" i="26"/>
  <c r="F34" i="8"/>
  <c r="G33" i="12"/>
  <c r="J69" i="7"/>
  <c r="G53" i="12"/>
  <c r="K16" i="26"/>
  <c r="K45" i="5"/>
  <c r="U45" s="1"/>
  <c r="K42" i="7"/>
  <c r="E20"/>
  <c r="O20" s="1"/>
  <c r="F17" i="13"/>
  <c r="H37" i="7"/>
  <c r="U33" i="15"/>
  <c r="D24" i="14"/>
  <c r="O24" s="1"/>
  <c r="G69" i="5"/>
  <c r="F15" i="13"/>
  <c r="D34" i="14"/>
  <c r="O34" s="1"/>
  <c r="Q42" i="5"/>
  <c r="K42" s="1"/>
  <c r="U42" s="1"/>
  <c r="K56" i="7"/>
  <c r="G22" i="12"/>
  <c r="Q53" i="5"/>
  <c r="H23" i="22"/>
  <c r="N69" i="7"/>
  <c r="R25" i="20"/>
  <c r="T68" i="15"/>
  <c r="F47" i="8"/>
  <c r="D69"/>
  <c r="U32" i="15"/>
  <c r="K21" i="7"/>
  <c r="E69" i="17"/>
  <c r="D60" i="4"/>
  <c r="CU60" s="1"/>
  <c r="D68" i="12"/>
  <c r="G7"/>
  <c r="K10" i="7"/>
  <c r="N63" i="5"/>
  <c r="L68"/>
  <c r="L70" s="1"/>
  <c r="K7"/>
  <c r="U65" i="15"/>
  <c r="K49" i="7"/>
  <c r="F49" i="17"/>
  <c r="Q10" i="5"/>
  <c r="N66"/>
  <c r="K66" s="1"/>
  <c r="U66" s="1"/>
  <c r="F10" i="8"/>
  <c r="I37" i="6"/>
  <c r="F15" i="17"/>
  <c r="H48" i="29"/>
  <c r="F65" i="8"/>
  <c r="D21" i="14"/>
  <c r="O21" s="1"/>
  <c r="K63" i="5"/>
  <c r="U63" s="1"/>
  <c r="R37" i="20"/>
  <c r="F40" i="13"/>
  <c r="H16" i="16"/>
  <c r="F40" i="8"/>
  <c r="M68" i="15"/>
  <c r="H39" i="22"/>
  <c r="D68" i="9"/>
  <c r="D70" s="1"/>
  <c r="K61" i="5"/>
  <c r="U61" s="1"/>
  <c r="Q43"/>
  <c r="F59" i="8"/>
  <c r="D26" i="14"/>
  <c r="O26" s="1"/>
  <c r="N23" i="5"/>
  <c r="K23" s="1"/>
  <c r="U23" s="1"/>
  <c r="F66" i="8"/>
  <c r="H68" i="15"/>
  <c r="I10" i="6"/>
  <c r="D36" i="14"/>
  <c r="O36" s="1"/>
  <c r="N58" i="5"/>
  <c r="Q50"/>
  <c r="N31"/>
  <c r="K31" s="1"/>
  <c r="U31" s="1"/>
  <c r="G68" i="14"/>
  <c r="G70" s="1"/>
  <c r="F22" i="13"/>
  <c r="K30" i="7"/>
  <c r="D52" i="4"/>
  <c r="K33" i="7"/>
  <c r="K36" i="26"/>
  <c r="H60" i="22"/>
  <c r="H61" i="16"/>
  <c r="H21"/>
  <c r="F14" i="13"/>
  <c r="K10" i="26"/>
  <c r="H39" i="16"/>
  <c r="H42" i="22"/>
  <c r="K52" i="7"/>
  <c r="H59"/>
  <c r="Q18" i="5"/>
  <c r="K14" i="7"/>
  <c r="E14" s="1"/>
  <c r="O14" s="1"/>
  <c r="H13" i="16"/>
  <c r="H68" i="5"/>
  <c r="K39" i="29"/>
  <c r="G37" i="12"/>
  <c r="N14" i="5"/>
  <c r="K14" s="1"/>
  <c r="U14" s="1"/>
  <c r="L69" i="14"/>
  <c r="I51" i="6"/>
  <c r="H53" i="7"/>
  <c r="E60"/>
  <c r="O60" s="1"/>
  <c r="F48" i="17"/>
  <c r="E68" i="20"/>
  <c r="F16" i="8"/>
  <c r="M39" i="23"/>
  <c r="Q54" i="5"/>
  <c r="Q21"/>
  <c r="K21" s="1"/>
  <c r="U21" s="1"/>
  <c r="K15" i="26"/>
  <c r="H69" i="6"/>
  <c r="N68" i="14"/>
  <c r="F11" i="13"/>
  <c r="M68" i="7"/>
  <c r="M70" s="1"/>
  <c r="Q52" i="5"/>
  <c r="F39" i="25"/>
  <c r="N69" i="15"/>
  <c r="R23" i="20"/>
  <c r="I11" i="6"/>
  <c r="H40" i="16"/>
  <c r="J48" i="21"/>
  <c r="H54" i="16"/>
  <c r="H57"/>
  <c r="F37" i="13"/>
  <c r="F16" i="17"/>
  <c r="F61"/>
  <c r="U49" i="15"/>
  <c r="R19" i="20"/>
  <c r="F61" i="13"/>
  <c r="H31" i="22"/>
  <c r="K16" i="30"/>
  <c r="F32" i="17"/>
  <c r="F68" i="15"/>
  <c r="F13" i="13"/>
  <c r="R29" i="20"/>
  <c r="K63" i="29"/>
  <c r="H51" i="7"/>
  <c r="E51" s="1"/>
  <c r="O51" s="1"/>
  <c r="U25" i="15"/>
  <c r="N67" i="5"/>
  <c r="K67" s="1"/>
  <c r="U67" s="1"/>
  <c r="J69" i="15"/>
  <c r="F19" i="17"/>
  <c r="K51" i="5"/>
  <c r="U51" s="1"/>
  <c r="H25" i="16"/>
  <c r="K12" i="30"/>
  <c r="F46" i="17"/>
  <c r="K50" i="26"/>
  <c r="R9" i="20"/>
  <c r="F23" i="8"/>
  <c r="D62" i="4"/>
  <c r="CU62" s="1"/>
  <c r="F32" i="13"/>
  <c r="F68" i="20"/>
  <c r="F70" s="1"/>
  <c r="M68"/>
  <c r="G69" i="15"/>
  <c r="K30" i="29"/>
  <c r="G68" i="6"/>
  <c r="M23" i="23"/>
  <c r="D51" i="14"/>
  <c r="O51" s="1"/>
  <c r="M67" i="23"/>
  <c r="F68" i="14"/>
  <c r="F70" s="1"/>
  <c r="U64" i="15"/>
  <c r="H30" i="16"/>
  <c r="M55" i="23"/>
  <c r="H56" i="29"/>
  <c r="D9" i="14"/>
  <c r="O9" s="1"/>
  <c r="U48" i="15"/>
  <c r="J31" i="21"/>
  <c r="H36" i="7"/>
  <c r="E36" s="1"/>
  <c r="O36" s="1"/>
  <c r="F41" i="13"/>
  <c r="K48" i="7"/>
  <c r="E48" s="1"/>
  <c r="O48" s="1"/>
  <c r="F29" i="8"/>
  <c r="U10" i="15"/>
  <c r="U26"/>
  <c r="K19" i="26"/>
  <c r="O69" i="15"/>
  <c r="J68" i="14"/>
  <c r="J70" s="1"/>
  <c r="K42" i="26"/>
  <c r="H46" i="16"/>
  <c r="K27" i="26"/>
  <c r="K67" i="29"/>
  <c r="K32" i="7"/>
  <c r="F64" i="17"/>
  <c r="I68" i="15"/>
  <c r="K65" i="26"/>
  <c r="F40" i="17"/>
  <c r="U8" i="15"/>
  <c r="F50" i="13"/>
  <c r="F34" i="17"/>
  <c r="J24" i="21"/>
  <c r="H65" i="16"/>
  <c r="D11" i="14"/>
  <c r="O11" s="1"/>
  <c r="F37" i="17"/>
  <c r="D17" i="14"/>
  <c r="O17" s="1"/>
  <c r="U31" i="15"/>
  <c r="F28" i="17"/>
  <c r="F9" i="28"/>
  <c r="H65" i="7"/>
  <c r="E65" s="1"/>
  <c r="O65" s="1"/>
  <c r="K33" i="26"/>
  <c r="G69" i="7"/>
  <c r="D37" i="14"/>
  <c r="O37" s="1"/>
  <c r="I68"/>
  <c r="H64" i="16"/>
  <c r="I69" i="15"/>
  <c r="E69" i="12"/>
  <c r="H55" i="16"/>
  <c r="D57" i="14"/>
  <c r="O57" s="1"/>
  <c r="R39" i="20"/>
  <c r="D63" i="14"/>
  <c r="O63" s="1"/>
  <c r="L69" i="20"/>
  <c r="F60" i="17"/>
  <c r="F29"/>
  <c r="F23" i="28"/>
  <c r="R30" i="20"/>
  <c r="D19" i="14"/>
  <c r="O19" s="1"/>
  <c r="H15" i="16"/>
  <c r="H20"/>
  <c r="H60"/>
  <c r="D69" i="21"/>
  <c r="J47"/>
  <c r="E68"/>
  <c r="F62" i="17"/>
  <c r="F15" i="8"/>
  <c r="G68" i="15"/>
  <c r="H41" i="16"/>
  <c r="H47"/>
  <c r="D69"/>
  <c r="H36"/>
  <c r="K47" i="26"/>
  <c r="D69"/>
  <c r="F31" i="17"/>
  <c r="F47"/>
  <c r="D69"/>
  <c r="D68" i="28"/>
  <c r="F7"/>
  <c r="K23" i="26"/>
  <c r="R17" i="20"/>
  <c r="R28"/>
  <c r="H53" i="22"/>
  <c r="R11" i="20"/>
  <c r="K35" i="26"/>
  <c r="L68" i="23"/>
  <c r="K40" i="26"/>
  <c r="E69" i="15"/>
  <c r="U35"/>
  <c r="F18" i="17"/>
  <c r="U55" i="15"/>
  <c r="K17" i="29"/>
  <c r="U59" i="15"/>
  <c r="J61" i="21"/>
  <c r="H24" i="22"/>
  <c r="K69" i="14"/>
  <c r="R32" i="20"/>
  <c r="E68" i="12"/>
  <c r="D61" i="14"/>
  <c r="O61" s="1"/>
  <c r="H7" i="16"/>
  <c r="D68"/>
  <c r="F44" i="13"/>
  <c r="H18" i="29"/>
  <c r="J30" i="21"/>
  <c r="H50" i="22"/>
  <c r="F52" i="25"/>
  <c r="K25" i="29"/>
  <c r="H34"/>
  <c r="J10" i="21"/>
  <c r="U67" i="15"/>
  <c r="R44" i="20"/>
  <c r="N68" i="15"/>
  <c r="N70" s="1"/>
  <c r="R49" i="20"/>
  <c r="K7" i="26"/>
  <c r="D68"/>
  <c r="H58" i="16"/>
  <c r="H34" i="22"/>
  <c r="D68" i="25"/>
  <c r="F7"/>
  <c r="F7" i="17"/>
  <c r="D68"/>
  <c r="M63" i="23"/>
  <c r="F57" i="25"/>
  <c r="K13" i="26"/>
  <c r="H56" i="22"/>
  <c r="H40" i="27"/>
  <c r="K49" i="26"/>
  <c r="H51" i="27"/>
  <c r="F28" i="8"/>
  <c r="F14" i="28"/>
  <c r="D69" i="25"/>
  <c r="F47"/>
  <c r="F44" i="28"/>
  <c r="H28" i="16"/>
  <c r="M31" i="23"/>
  <c r="H12" i="22"/>
  <c r="R64" i="20"/>
  <c r="K14" i="30"/>
  <c r="F45" i="13"/>
  <c r="J56" i="21"/>
  <c r="M62" i="23"/>
  <c r="U45" i="15"/>
  <c r="H47" i="22"/>
  <c r="D69"/>
  <c r="D48" i="14"/>
  <c r="O48" s="1"/>
  <c r="F62" i="8"/>
  <c r="D68" i="7"/>
  <c r="D70" s="1"/>
  <c r="F24" i="8"/>
  <c r="D68" i="5"/>
  <c r="D56" i="14"/>
  <c r="O56" s="1"/>
  <c r="E69" i="20"/>
  <c r="K32" i="26"/>
  <c r="H51" i="16"/>
  <c r="R65" i="20"/>
  <c r="F60" i="28"/>
  <c r="G69" i="6"/>
  <c r="E69"/>
  <c r="K11" i="30"/>
  <c r="E41" i="7"/>
  <c r="O41" s="1"/>
  <c r="N30" i="5"/>
  <c r="K30" s="1"/>
  <c r="U30" s="1"/>
  <c r="H38" i="16"/>
  <c r="R33" i="20"/>
  <c r="K34" i="26"/>
  <c r="M69" i="20"/>
  <c r="D35" i="14"/>
  <c r="O35" s="1"/>
  <c r="K62" i="7"/>
  <c r="K52" i="26"/>
  <c r="K17" i="7"/>
  <c r="M69" i="15"/>
  <c r="D66" i="14"/>
  <c r="O66" s="1"/>
  <c r="F31" i="25"/>
  <c r="D69" i="23"/>
  <c r="M47"/>
  <c r="F53" i="17"/>
  <c r="H67" i="16"/>
  <c r="D67" i="14"/>
  <c r="O67" s="1"/>
  <c r="F36" i="13"/>
  <c r="U56" i="15"/>
  <c r="D43" i="14"/>
  <c r="O43" s="1"/>
  <c r="U60" i="15"/>
  <c r="D49" i="14"/>
  <c r="O49" s="1"/>
  <c r="D69" i="18"/>
  <c r="R46" i="20"/>
  <c r="I68" i="30"/>
  <c r="F9" i="13"/>
  <c r="F11" i="17"/>
  <c r="H66" i="22"/>
  <c r="H32" i="16"/>
  <c r="R16" i="20"/>
  <c r="U52" i="15"/>
  <c r="F67" i="17"/>
  <c r="L69" i="23"/>
  <c r="F53" i="13"/>
  <c r="K35" i="7"/>
  <c r="K26" i="26"/>
  <c r="F69" i="15"/>
  <c r="F20" i="8"/>
  <c r="M68" i="14"/>
  <c r="F55" i="17"/>
  <c r="R31" i="20"/>
  <c r="F67" i="28"/>
  <c r="J29" i="21"/>
  <c r="I27" i="6"/>
  <c r="H69" i="15"/>
  <c r="F64" i="13"/>
  <c r="U28" i="15"/>
  <c r="J43" i="21"/>
  <c r="D69" i="5"/>
  <c r="H49" i="7"/>
  <c r="U41" i="15"/>
  <c r="F26" i="13"/>
  <c r="F16"/>
  <c r="L68" i="20"/>
  <c r="F10" i="17"/>
  <c r="F30" i="13"/>
  <c r="U12" i="15"/>
  <c r="I39" i="6"/>
  <c r="J68" i="20"/>
  <c r="K8" i="26"/>
  <c r="S69" i="15"/>
  <c r="F12" i="13"/>
  <c r="K36" i="29"/>
  <c r="J33" i="21"/>
  <c r="R56" i="20"/>
  <c r="F54" i="17"/>
  <c r="H63" i="27"/>
  <c r="M27" i="23"/>
  <c r="H22" i="16"/>
  <c r="H15" i="22"/>
  <c r="K28" i="26"/>
  <c r="K26" i="30"/>
  <c r="F48" i="13"/>
  <c r="R13" i="20"/>
  <c r="F68" i="21"/>
  <c r="R8" i="20"/>
  <c r="H19" i="16"/>
  <c r="F24" i="13"/>
  <c r="F42" i="17"/>
  <c r="J17" i="21"/>
  <c r="D27" i="14"/>
  <c r="O27" s="1"/>
  <c r="K14" i="26"/>
  <c r="D33" i="14"/>
  <c r="O33" s="1"/>
  <c r="H63" i="16"/>
  <c r="N69" i="14"/>
  <c r="F25" i="25"/>
  <c r="H32" i="27"/>
  <c r="M58" i="23"/>
  <c r="F17" i="25"/>
  <c r="I55" i="6"/>
  <c r="F29" i="13"/>
  <c r="L68" i="29"/>
  <c r="K7"/>
  <c r="D68" i="27"/>
  <c r="D70" s="1"/>
  <c r="H7"/>
  <c r="E68" i="13"/>
  <c r="E70" s="1"/>
  <c r="H14" i="16"/>
  <c r="J44" i="21"/>
  <c r="J15"/>
  <c r="F69" i="12"/>
  <c r="F38" i="17"/>
  <c r="H35" i="16"/>
  <c r="F56" i="13"/>
  <c r="D25" i="14"/>
  <c r="O25" s="1"/>
  <c r="K48" i="26"/>
  <c r="D31" i="14"/>
  <c r="O31" s="1"/>
  <c r="H64" i="29"/>
  <c r="K14"/>
  <c r="K25" i="26"/>
  <c r="K68" i="20"/>
  <c r="K70" s="1"/>
  <c r="K64" i="26"/>
  <c r="F58" i="17"/>
  <c r="F28" i="13"/>
  <c r="J51" i="21"/>
  <c r="F41" i="28"/>
  <c r="F33"/>
  <c r="F54" i="8"/>
  <c r="D58" i="14"/>
  <c r="O58" s="1"/>
  <c r="U53" i="15"/>
  <c r="M69" i="14"/>
  <c r="K39" i="26"/>
  <c r="H52" i="16"/>
  <c r="K7" i="30"/>
  <c r="D68"/>
  <c r="R54" i="20"/>
  <c r="H17" i="16"/>
  <c r="F34" i="13"/>
  <c r="F13" i="17"/>
  <c r="K13" i="30"/>
  <c r="H20" i="22"/>
  <c r="F45" i="17"/>
  <c r="D68" i="21"/>
  <c r="J7"/>
  <c r="K47" i="29"/>
  <c r="L69"/>
  <c r="K30" i="26"/>
  <c r="H39" i="29"/>
  <c r="E39" s="1"/>
  <c r="N39" s="1"/>
  <c r="K23"/>
  <c r="H13"/>
  <c r="F20" i="13"/>
  <c r="Q68" i="20"/>
  <c r="K69" i="23"/>
  <c r="R18" i="20"/>
  <c r="H26" i="27"/>
  <c r="M37" i="23"/>
  <c r="F50" i="17"/>
  <c r="U36" i="15"/>
  <c r="K24" i="26"/>
  <c r="D29" i="14"/>
  <c r="O29" s="1"/>
  <c r="H31" i="27"/>
  <c r="K22" i="30"/>
  <c r="K60" i="29"/>
  <c r="I68" i="20"/>
  <c r="I70" s="1"/>
  <c r="H42" i="16"/>
  <c r="R48" i="20"/>
  <c r="J68" i="30"/>
  <c r="F68" i="16"/>
  <c r="F70" s="1"/>
  <c r="H24" i="29"/>
  <c r="J62" i="21"/>
  <c r="D68" i="23"/>
  <c r="M7"/>
  <c r="J18" i="21"/>
  <c r="K46" i="26"/>
  <c r="D68" i="29"/>
  <c r="D68" i="18"/>
  <c r="D70" s="1"/>
  <c r="J49" i="21"/>
  <c r="K45" i="26"/>
  <c r="J26" i="21"/>
  <c r="D68" i="24"/>
  <c r="D70" s="1"/>
  <c r="F10" i="13"/>
  <c r="H45" i="29"/>
  <c r="R14" i="20"/>
  <c r="F60" i="25"/>
  <c r="J69" i="29"/>
  <c r="H31" i="16"/>
  <c r="R63" i="20"/>
  <c r="K54" i="26"/>
  <c r="F55" i="28"/>
  <c r="R36" i="20"/>
  <c r="T69" i="15"/>
  <c r="F60" i="8"/>
  <c r="R41" i="20"/>
  <c r="F12" i="8"/>
  <c r="U43" i="15"/>
  <c r="H66" i="16"/>
  <c r="K53" i="26"/>
  <c r="M34" i="23"/>
  <c r="F49" i="28"/>
  <c r="K9" i="30"/>
  <c r="D45" i="14"/>
  <c r="O45" s="1"/>
  <c r="D69" i="15"/>
  <c r="U47"/>
  <c r="H13" i="22"/>
  <c r="F23" i="25"/>
  <c r="M26" i="23"/>
  <c r="J69" i="20"/>
  <c r="R62"/>
  <c r="K28" i="29"/>
  <c r="H10"/>
  <c r="H13" i="27"/>
  <c r="F38" i="25"/>
  <c r="K55" i="26"/>
  <c r="M19" i="23"/>
  <c r="K63" i="26"/>
  <c r="F39" i="17"/>
  <c r="G69" i="20"/>
  <c r="F22" i="28"/>
  <c r="R20" i="20"/>
  <c r="H31" i="29"/>
  <c r="E31" s="1"/>
  <c r="N31" s="1"/>
  <c r="K68" i="15"/>
  <c r="K15" i="30"/>
  <c r="D68" i="19"/>
  <c r="K62" i="26"/>
  <c r="S68" i="15"/>
  <c r="F28" i="28"/>
  <c r="K23" i="30"/>
  <c r="J9" i="21"/>
  <c r="J39"/>
  <c r="K44" i="29"/>
  <c r="F49" i="25"/>
  <c r="G69" i="21"/>
  <c r="H63" i="29"/>
  <c r="K21" i="26"/>
  <c r="H14" i="22"/>
  <c r="K29" i="26"/>
  <c r="M38" i="23"/>
  <c r="J21" i="21"/>
  <c r="H10" i="22"/>
  <c r="U11" i="15"/>
  <c r="H18" i="27"/>
  <c r="I69" i="21"/>
  <c r="H48" i="27"/>
  <c r="J8" i="21"/>
  <c r="K54" i="29"/>
  <c r="H40"/>
  <c r="H29"/>
  <c r="R10" i="20"/>
  <c r="F53" i="25"/>
  <c r="H34" i="16"/>
  <c r="K52" i="29"/>
  <c r="R27" i="20"/>
  <c r="H40" i="22"/>
  <c r="F17" i="28"/>
  <c r="H62" i="22"/>
  <c r="J64" i="21"/>
  <c r="M50" i="23"/>
  <c r="H50" i="27"/>
  <c r="H61" i="22"/>
  <c r="K69" i="15"/>
  <c r="R57" i="20"/>
  <c r="R35"/>
  <c r="F9" i="25"/>
  <c r="G68" i="21"/>
  <c r="G70" s="1"/>
  <c r="F43" i="25"/>
  <c r="H35" i="22"/>
  <c r="F54" i="28"/>
  <c r="H68" i="21"/>
  <c r="F46" i="25"/>
  <c r="J69" i="23"/>
  <c r="M25"/>
  <c r="F20" i="28"/>
  <c r="H48" i="22"/>
  <c r="M10" i="23"/>
  <c r="G69" i="22"/>
  <c r="F42" i="28"/>
  <c r="R38" i="20"/>
  <c r="K20" i="29"/>
  <c r="H53" i="27"/>
  <c r="J60" i="21"/>
  <c r="F8" i="25"/>
  <c r="K61" i="29"/>
  <c r="M54" i="23"/>
  <c r="F52" i="28"/>
  <c r="H64" i="27"/>
  <c r="R50" i="20"/>
  <c r="J32" i="21"/>
  <c r="F25" i="28"/>
  <c r="H16" i="22"/>
  <c r="E69" i="25"/>
  <c r="I69" i="20"/>
  <c r="K52" i="30"/>
  <c r="H44" i="16"/>
  <c r="F63" i="17"/>
  <c r="F42" i="13"/>
  <c r="F26" i="17"/>
  <c r="H26" i="22"/>
  <c r="U23" i="15"/>
  <c r="K31" i="26"/>
  <c r="U27" i="15"/>
  <c r="F23" i="17"/>
  <c r="H69" i="21"/>
  <c r="J40"/>
  <c r="M57" i="23"/>
  <c r="F36" i="8"/>
  <c r="K37" i="26"/>
  <c r="K61"/>
  <c r="H58" i="22"/>
  <c r="F43" i="28"/>
  <c r="F28" i="25"/>
  <c r="J41" i="21"/>
  <c r="F62" i="25"/>
  <c r="H26" i="29"/>
  <c r="H36" i="22"/>
  <c r="H10" i="27"/>
  <c r="H55" i="29"/>
  <c r="E55" s="1"/>
  <c r="N55" s="1"/>
  <c r="K49"/>
  <c r="K46"/>
  <c r="F65" i="28"/>
  <c r="U7" i="15"/>
  <c r="D68"/>
  <c r="F60" i="13"/>
  <c r="L68" i="15"/>
  <c r="P68" i="20"/>
  <c r="H8" i="27"/>
  <c r="F36" i="25"/>
  <c r="H58" i="27"/>
  <c r="I68" i="21"/>
  <c r="I70" s="1"/>
  <c r="F52" i="17"/>
  <c r="F65" i="25"/>
  <c r="M17" i="23"/>
  <c r="H63" i="22"/>
  <c r="F20" i="25"/>
  <c r="U39" i="15"/>
  <c r="H68" i="20"/>
  <c r="D69" i="29"/>
  <c r="H53"/>
  <c r="H8" i="22"/>
  <c r="J20" i="21"/>
  <c r="M46" i="23"/>
  <c r="H68"/>
  <c r="J42" i="21"/>
  <c r="H34" i="27"/>
  <c r="H37" i="22"/>
  <c r="H21"/>
  <c r="F12" i="17"/>
  <c r="F44" i="8"/>
  <c r="H55" i="27"/>
  <c r="H50" i="16"/>
  <c r="K32" i="29"/>
  <c r="E32" s="1"/>
  <c r="N32" s="1"/>
  <c r="K43"/>
  <c r="H44"/>
  <c r="E44" s="1"/>
  <c r="N44" s="1"/>
  <c r="K21" i="30"/>
  <c r="H61" i="29"/>
  <c r="E61" s="1"/>
  <c r="N61" s="1"/>
  <c r="J16" i="21"/>
  <c r="Q69" i="20"/>
  <c r="R58"/>
  <c r="J50" i="21"/>
  <c r="F11" i="25"/>
  <c r="H21" i="27"/>
  <c r="J28" i="21"/>
  <c r="G68" i="23"/>
  <c r="F69" i="30"/>
  <c r="I69" i="26"/>
  <c r="H64" i="22"/>
  <c r="F19" i="25"/>
  <c r="H17" i="27"/>
  <c r="J36" i="21"/>
  <c r="E69" i="26"/>
  <c r="F64" i="28"/>
  <c r="H45" i="27"/>
  <c r="R34" i="20"/>
  <c r="H22" i="27"/>
  <c r="H29" i="22"/>
  <c r="K57" i="29"/>
  <c r="K34" i="30"/>
  <c r="H43" i="27"/>
  <c r="H56"/>
  <c r="F12" i="25"/>
  <c r="F32" i="28"/>
  <c r="M18" i="23"/>
  <c r="H45" i="22"/>
  <c r="F44" i="17"/>
  <c r="F12" i="28"/>
  <c r="J58" i="21"/>
  <c r="F14" i="25"/>
  <c r="H12" i="29"/>
  <c r="F41" i="25"/>
  <c r="I68" i="23"/>
  <c r="F58" i="25"/>
  <c r="H49" i="29"/>
  <c r="E49" s="1"/>
  <c r="N49" s="1"/>
  <c r="H18" i="22"/>
  <c r="H18" i="16"/>
  <c r="H66" i="27"/>
  <c r="F36" i="28"/>
  <c r="M33" i="23"/>
  <c r="H37" i="29"/>
  <c r="I68" i="26"/>
  <c r="H54" i="27"/>
  <c r="H42"/>
  <c r="F30" i="25"/>
  <c r="H29" i="27"/>
  <c r="G68" i="29"/>
  <c r="H36"/>
  <c r="J45" i="21"/>
  <c r="J57"/>
  <c r="H19" i="27"/>
  <c r="H67"/>
  <c r="H65"/>
  <c r="J65" i="21"/>
  <c r="K9" i="29"/>
  <c r="R59" i="20"/>
  <c r="H68" i="30"/>
  <c r="F33" i="25"/>
  <c r="J68" i="26"/>
  <c r="R42" i="20"/>
  <c r="H16" i="27"/>
  <c r="F11" i="28"/>
  <c r="K8" i="29"/>
  <c r="E8" s="1"/>
  <c r="N8" s="1"/>
  <c r="H69" i="20"/>
  <c r="K51" i="29"/>
  <c r="H42"/>
  <c r="E42" s="1"/>
  <c r="N42" s="1"/>
  <c r="H69" i="26"/>
  <c r="F45" i="25"/>
  <c r="M24" i="23"/>
  <c r="F61" i="28"/>
  <c r="J35" i="21"/>
  <c r="F69" i="27"/>
  <c r="F68" i="26"/>
  <c r="H58" i="29"/>
  <c r="F30" i="28"/>
  <c r="M42" i="23"/>
  <c r="F54" i="25"/>
  <c r="H67" i="22"/>
  <c r="J12" i="21"/>
  <c r="K50" i="29"/>
  <c r="K42" i="30"/>
  <c r="H61" i="27"/>
  <c r="K22" i="29"/>
  <c r="I69" i="23"/>
  <c r="H60" i="29"/>
  <c r="G69" i="27"/>
  <c r="R51" i="20"/>
  <c r="H17" i="22"/>
  <c r="M20" i="23"/>
  <c r="M65"/>
  <c r="K12" i="29"/>
  <c r="E12" s="1"/>
  <c r="N12" s="1"/>
  <c r="H66"/>
  <c r="E66" s="1"/>
  <c r="N66" s="1"/>
  <c r="J69" i="26"/>
  <c r="H30" i="22"/>
  <c r="K41" i="29"/>
  <c r="F46" i="28"/>
  <c r="F27"/>
  <c r="M21" i="23"/>
  <c r="H59" i="27"/>
  <c r="J68" i="23"/>
  <c r="K65" i="29"/>
  <c r="F20" i="17"/>
  <c r="H21" i="29"/>
  <c r="M22" i="23"/>
  <c r="H50" i="29"/>
  <c r="J19" i="21"/>
  <c r="H35" i="27"/>
  <c r="F59" i="28"/>
  <c r="M45" i="23"/>
  <c r="R60" i="20"/>
  <c r="J34" i="21"/>
  <c r="F22" i="25"/>
  <c r="J68" i="29"/>
  <c r="J70" s="1"/>
  <c r="F29" i="28"/>
  <c r="H54" i="22"/>
  <c r="H59" i="29"/>
  <c r="H27" i="27"/>
  <c r="M69" i="29"/>
  <c r="K66"/>
  <c r="F62" i="28"/>
  <c r="F44" i="25"/>
  <c r="J25" i="21"/>
  <c r="K38" i="29"/>
  <c r="M66" i="23"/>
  <c r="F57" i="28"/>
  <c r="H32" i="22"/>
  <c r="I69" i="29"/>
  <c r="H47"/>
  <c r="M30" i="23"/>
  <c r="F21" i="25"/>
  <c r="H68" i="26"/>
  <c r="J11" i="21"/>
  <c r="R43" i="20"/>
  <c r="M36" i="23"/>
  <c r="H17" i="29"/>
  <c r="E17" s="1"/>
  <c r="N17" s="1"/>
  <c r="K60" i="30"/>
  <c r="H30" i="27"/>
  <c r="R66" i="20"/>
  <c r="H23" i="29"/>
  <c r="E23" s="1"/>
  <c r="N23" s="1"/>
  <c r="H46" i="22"/>
  <c r="J52" i="21"/>
  <c r="M13" i="23"/>
  <c r="P69" i="20"/>
  <c r="M28" i="23"/>
  <c r="F66" i="28"/>
  <c r="F10"/>
  <c r="K44" i="30"/>
  <c r="E68" i="27"/>
  <c r="F24" i="25"/>
  <c r="F64"/>
  <c r="J66" i="21"/>
  <c r="K33" i="29"/>
  <c r="H24" i="27"/>
  <c r="F35" i="28"/>
  <c r="K24" i="29"/>
  <c r="F51" i="25"/>
  <c r="H15" i="29"/>
  <c r="E15" s="1"/>
  <c r="N15" s="1"/>
  <c r="M56" i="23"/>
  <c r="F29" i="25"/>
  <c r="K59" i="29"/>
  <c r="H19" i="22"/>
  <c r="F69"/>
  <c r="E24" i="29"/>
  <c r="N24" s="1"/>
  <c r="K19"/>
  <c r="M61" i="23"/>
  <c r="H25" i="29"/>
  <c r="G69" i="30"/>
  <c r="M64" i="23"/>
  <c r="K35" i="29"/>
  <c r="H22" i="22"/>
  <c r="J46" i="21"/>
  <c r="F69"/>
  <c r="K11" i="29"/>
  <c r="H60" i="27"/>
  <c r="F26" i="28"/>
  <c r="G69" i="23"/>
  <c r="M53"/>
  <c r="H69"/>
  <c r="F37" i="28"/>
  <c r="K28" i="30"/>
  <c r="K38"/>
  <c r="K47"/>
  <c r="D69"/>
  <c r="H30" i="29"/>
  <c r="E30" s="1"/>
  <c r="N30" s="1"/>
  <c r="K56" i="30"/>
  <c r="K65"/>
  <c r="F56" i="25"/>
  <c r="H9" i="27"/>
  <c r="K48" i="29"/>
  <c r="E48" s="1"/>
  <c r="N48" s="1"/>
  <c r="M48" i="23"/>
  <c r="K42" i="29"/>
  <c r="M9" i="23"/>
  <c r="F34" i="28"/>
  <c r="J59" i="21"/>
  <c r="F35" i="25"/>
  <c r="H20" i="29"/>
  <c r="E69" i="21"/>
  <c r="H49" i="27"/>
  <c r="M44" i="23"/>
  <c r="M49"/>
  <c r="F27" i="25"/>
  <c r="H33" i="27"/>
  <c r="F38" i="28"/>
  <c r="R67" i="20"/>
  <c r="M12" i="23"/>
  <c r="H43" i="29"/>
  <c r="E43" s="1"/>
  <c r="N43" s="1"/>
  <c r="K26"/>
  <c r="H46" i="27"/>
  <c r="F10" i="25"/>
  <c r="F13"/>
  <c r="J67" i="21"/>
  <c r="F59" i="25"/>
  <c r="K27" i="29"/>
  <c r="H14"/>
  <c r="E14" s="1"/>
  <c r="N14" s="1"/>
  <c r="H7"/>
  <c r="I68"/>
  <c r="J27" i="21"/>
  <c r="F40" i="25"/>
  <c r="F48"/>
  <c r="H35" i="29"/>
  <c r="H9"/>
  <c r="E9" s="1"/>
  <c r="N9" s="1"/>
  <c r="K40"/>
  <c r="F50" i="25"/>
  <c r="H51" i="22"/>
  <c r="H52" i="29"/>
  <c r="E52" s="1"/>
  <c r="N52" s="1"/>
  <c r="H33"/>
  <c r="M32" i="23"/>
  <c r="M41"/>
  <c r="K61" i="30"/>
  <c r="F45" i="28"/>
  <c r="K30" i="30"/>
  <c r="K39"/>
  <c r="K21" i="29"/>
  <c r="E21" s="1"/>
  <c r="N21" s="1"/>
  <c r="K48" i="30"/>
  <c r="K57"/>
  <c r="H38" i="22"/>
  <c r="H41" i="29"/>
  <c r="G68" i="22"/>
  <c r="G70" s="1"/>
  <c r="H43"/>
  <c r="H54" i="29"/>
  <c r="E54" s="1"/>
  <c r="N54" s="1"/>
  <c r="H9" i="22"/>
  <c r="F58" i="28"/>
  <c r="H20" i="27"/>
  <c r="K29" i="30"/>
  <c r="G68" i="27"/>
  <c r="J69" i="30"/>
  <c r="F18" i="28"/>
  <c r="K46" i="30"/>
  <c r="F68" i="22"/>
  <c r="F61" i="25"/>
  <c r="K29" i="29"/>
  <c r="E29" s="1"/>
  <c r="N29" s="1"/>
  <c r="K55" i="30"/>
  <c r="H25" i="22"/>
  <c r="E68" i="25"/>
  <c r="H11" i="29"/>
  <c r="K64" i="30"/>
  <c r="H62" i="27"/>
  <c r="F42" i="25"/>
  <c r="K66" i="30"/>
  <c r="H36" i="27"/>
  <c r="K27" i="30"/>
  <c r="K62" i="29"/>
  <c r="F19" i="28"/>
  <c r="M29" i="23"/>
  <c r="H33" i="22"/>
  <c r="H69" i="30"/>
  <c r="K37"/>
  <c r="F50" i="28"/>
  <c r="K54" i="30"/>
  <c r="H38" i="29"/>
  <c r="E38" s="1"/>
  <c r="N38" s="1"/>
  <c r="K10"/>
  <c r="K63" i="30"/>
  <c r="H41" i="22"/>
  <c r="E69" i="23"/>
  <c r="H52" i="27"/>
  <c r="K35" i="30"/>
  <c r="E68"/>
  <c r="H11" i="22"/>
  <c r="F67" i="25"/>
  <c r="H38" i="27"/>
  <c r="K45" i="30"/>
  <c r="K37" i="29"/>
  <c r="E37" s="1"/>
  <c r="N37" s="1"/>
  <c r="K62" i="30"/>
  <c r="F69" i="29"/>
  <c r="F34" i="25"/>
  <c r="H19" i="29"/>
  <c r="E19" s="1"/>
  <c r="N19" s="1"/>
  <c r="F24" i="28"/>
  <c r="H57" i="22"/>
  <c r="E68" i="26"/>
  <c r="E70" s="1"/>
  <c r="E68" i="28"/>
  <c r="E70" s="1"/>
  <c r="K43" i="30"/>
  <c r="H27" i="22"/>
  <c r="E69" i="28"/>
  <c r="K53" i="30"/>
  <c r="H46" i="29"/>
  <c r="K18"/>
  <c r="E18" s="1"/>
  <c r="N18" s="1"/>
  <c r="F66" i="25"/>
  <c r="F56" i="28"/>
  <c r="F68" i="30"/>
  <c r="F70" s="1"/>
  <c r="M16" i="23"/>
  <c r="F69" i="26"/>
  <c r="K51" i="30"/>
  <c r="K64" i="29"/>
  <c r="M52" i="23"/>
  <c r="H28" i="27"/>
  <c r="F53" i="28"/>
  <c r="K32" i="30"/>
  <c r="K13" i="29"/>
  <c r="E13" s="1"/>
  <c r="N13" s="1"/>
  <c r="K41" i="30"/>
  <c r="E68" i="23"/>
  <c r="E70" s="1"/>
  <c r="H11" i="27"/>
  <c r="K50" i="30"/>
  <c r="H59" i="22"/>
  <c r="F68" i="29"/>
  <c r="F70" s="1"/>
  <c r="K36" i="30"/>
  <c r="K45" i="29"/>
  <c r="E45" s="1"/>
  <c r="N45" s="1"/>
  <c r="F26" i="25"/>
  <c r="F48" i="28"/>
  <c r="F68" i="23"/>
  <c r="E36" i="29"/>
  <c r="N36" s="1"/>
  <c r="F32" i="25"/>
  <c r="G68" i="26"/>
  <c r="H67" i="29"/>
  <c r="E67" s="1"/>
  <c r="N67" s="1"/>
  <c r="F18" i="25"/>
  <c r="K67" i="30"/>
  <c r="F68" i="27"/>
  <c r="M40" i="23"/>
  <c r="H25" i="27"/>
  <c r="H57" i="29"/>
  <c r="E57" s="1"/>
  <c r="N57" s="1"/>
  <c r="F69" i="23"/>
  <c r="G68" i="30"/>
  <c r="G70" s="1"/>
  <c r="H51" i="29"/>
  <c r="E51" s="1"/>
  <c r="N51" s="1"/>
  <c r="F51" i="28"/>
  <c r="K58" i="30"/>
  <c r="F8" i="28"/>
  <c r="H49" i="22"/>
  <c r="K53" i="29"/>
  <c r="E53" s="1"/>
  <c r="N53" s="1"/>
  <c r="G69"/>
  <c r="K56"/>
  <c r="E56" s="1"/>
  <c r="N56" s="1"/>
  <c r="H41" i="27"/>
  <c r="G69" i="26"/>
  <c r="E60" i="29"/>
  <c r="N60" s="1"/>
  <c r="F40" i="28"/>
  <c r="H65" i="22"/>
  <c r="H62" i="29"/>
  <c r="K34"/>
  <c r="E34" s="1"/>
  <c r="N34" s="1"/>
  <c r="I69" i="30"/>
  <c r="E69"/>
  <c r="H65" i="29"/>
  <c r="H57" i="27"/>
  <c r="H12"/>
  <c r="M60" i="23"/>
  <c r="F21" i="28"/>
  <c r="E69" i="27"/>
  <c r="K33" i="30"/>
  <c r="F16" i="28"/>
  <c r="H27" i="29"/>
  <c r="M8" i="23"/>
  <c r="K58" i="29"/>
  <c r="M68"/>
  <c r="K59" i="30"/>
  <c r="H28" i="29"/>
  <c r="E28" s="1"/>
  <c r="N28" s="1"/>
  <c r="F16" i="25"/>
  <c r="K16" i="29"/>
  <c r="E16" s="1"/>
  <c r="N16" s="1"/>
  <c r="F13" i="28"/>
  <c r="H44" i="27"/>
  <c r="K31" i="30"/>
  <c r="K40"/>
  <c r="H14" i="27"/>
  <c r="F37" i="25"/>
  <c r="H22" i="29"/>
  <c r="E22" s="1"/>
  <c r="N22" s="1"/>
  <c r="K49" i="30"/>
  <c r="E20" i="29" l="1"/>
  <c r="N20" s="1"/>
  <c r="K60" i="5"/>
  <c r="U60" s="1"/>
  <c r="F70" i="22"/>
  <c r="G70" i="27"/>
  <c r="K55" i="5"/>
  <c r="U55" s="1"/>
  <c r="M70"/>
  <c r="X70" i="4"/>
  <c r="I70" i="26"/>
  <c r="E40" i="29"/>
  <c r="N40" s="1"/>
  <c r="M70"/>
  <c r="E70" i="25"/>
  <c r="E50" i="29"/>
  <c r="N50" s="1"/>
  <c r="S70" i="15"/>
  <c r="D70" i="23"/>
  <c r="L70" i="20"/>
  <c r="E49" i="7"/>
  <c r="O49" s="1"/>
  <c r="D70" i="26"/>
  <c r="K58" i="5"/>
  <c r="U58" s="1"/>
  <c r="E10" i="7"/>
  <c r="O10" s="1"/>
  <c r="E16"/>
  <c r="O16" s="1"/>
  <c r="CU57" i="4"/>
  <c r="K12" i="5"/>
  <c r="U12" s="1"/>
  <c r="E27" i="7"/>
  <c r="O27" s="1"/>
  <c r="K35" i="5"/>
  <c r="U35" s="1"/>
  <c r="E42" i="7"/>
  <c r="O42" s="1"/>
  <c r="E66"/>
  <c r="O66" s="1"/>
  <c r="K44" i="5"/>
  <c r="U44" s="1"/>
  <c r="E45" i="7"/>
  <c r="O45" s="1"/>
  <c r="E70" i="8"/>
  <c r="H70" i="14"/>
  <c r="E31" i="7"/>
  <c r="O31" s="1"/>
  <c r="AQ70" i="4"/>
  <c r="F14" i="1"/>
  <c r="F24" s="1"/>
  <c r="CI28" i="4"/>
  <c r="AK70"/>
  <c r="CI10"/>
  <c r="CU10" s="1"/>
  <c r="CI56"/>
  <c r="H77" i="1"/>
  <c r="CI31" i="4"/>
  <c r="E10" i="29"/>
  <c r="N10" s="1"/>
  <c r="G68" i="12"/>
  <c r="K50" i="5"/>
  <c r="U50" s="1"/>
  <c r="E30" i="7"/>
  <c r="O30" s="1"/>
  <c r="K52" i="5"/>
  <c r="U52" s="1"/>
  <c r="K39"/>
  <c r="U39" s="1"/>
  <c r="CU51" i="4"/>
  <c r="CI63"/>
  <c r="K18" i="5"/>
  <c r="U18" s="1"/>
  <c r="CU63" i="4"/>
  <c r="K22" i="5"/>
  <c r="U22" s="1"/>
  <c r="F130" i="1"/>
  <c r="F132" s="1"/>
  <c r="E70" i="30"/>
  <c r="K10" i="5"/>
  <c r="U10" s="1"/>
  <c r="E58" i="29"/>
  <c r="N58" s="1"/>
  <c r="E27"/>
  <c r="N27" s="1"/>
  <c r="E65"/>
  <c r="N65" s="1"/>
  <c r="E62"/>
  <c r="N62" s="1"/>
  <c r="F70" i="27"/>
  <c r="E64" i="29"/>
  <c r="N64" s="1"/>
  <c r="E46"/>
  <c r="N46" s="1"/>
  <c r="E11"/>
  <c r="N11" s="1"/>
  <c r="E41"/>
  <c r="N41" s="1"/>
  <c r="E35"/>
  <c r="N35" s="1"/>
  <c r="I70"/>
  <c r="E25"/>
  <c r="N25" s="1"/>
  <c r="E59"/>
  <c r="N59" s="1"/>
  <c r="J70" i="23"/>
  <c r="H70" i="20"/>
  <c r="L70" i="15"/>
  <c r="D70"/>
  <c r="E26" i="29"/>
  <c r="N26" s="1"/>
  <c r="E63"/>
  <c r="N63" s="1"/>
  <c r="D70" i="19"/>
  <c r="K70" i="15"/>
  <c r="D70" i="21"/>
  <c r="J70" i="20"/>
  <c r="M70" i="14"/>
  <c r="E17" i="7"/>
  <c r="O17" s="1"/>
  <c r="D70" i="25"/>
  <c r="E70" i="12"/>
  <c r="D70" i="28"/>
  <c r="G70" i="15"/>
  <c r="I70" i="14"/>
  <c r="E32" i="7"/>
  <c r="O32" s="1"/>
  <c r="E53"/>
  <c r="O53" s="1"/>
  <c r="H70" i="5"/>
  <c r="E59" i="7"/>
  <c r="O59" s="1"/>
  <c r="K43" i="5"/>
  <c r="U43" s="1"/>
  <c r="D70" i="12"/>
  <c r="E21" i="7"/>
  <c r="O21" s="1"/>
  <c r="K53" i="5"/>
  <c r="U53" s="1"/>
  <c r="E37" i="7"/>
  <c r="O37" s="1"/>
  <c r="K34" i="5"/>
  <c r="U34" s="1"/>
  <c r="CU65" i="4"/>
  <c r="E70" i="22"/>
  <c r="L70" i="7"/>
  <c r="E11"/>
  <c r="O11" s="1"/>
  <c r="E62"/>
  <c r="O62" s="1"/>
  <c r="E55"/>
  <c r="O55" s="1"/>
  <c r="O70" i="20"/>
  <c r="E43" i="7"/>
  <c r="O43" s="1"/>
  <c r="K56" i="5"/>
  <c r="U56" s="1"/>
  <c r="K28"/>
  <c r="U28" s="1"/>
  <c r="CU56" i="4"/>
  <c r="E33" i="7"/>
  <c r="O33" s="1"/>
  <c r="P70" i="15"/>
  <c r="D70" i="6"/>
  <c r="E13" i="7"/>
  <c r="O13" s="1"/>
  <c r="K49" i="5"/>
  <c r="U49" s="1"/>
  <c r="E24" i="7"/>
  <c r="O24" s="1"/>
  <c r="E29"/>
  <c r="O29" s="1"/>
  <c r="I70"/>
  <c r="CI64" i="4"/>
  <c r="E56" i="7"/>
  <c r="O56" s="1"/>
  <c r="E35"/>
  <c r="O35" s="1"/>
  <c r="K57" i="5"/>
  <c r="U57" s="1"/>
  <c r="CI49" i="4"/>
  <c r="CI45"/>
  <c r="CI19"/>
  <c r="K9" i="5"/>
  <c r="U9" s="1"/>
  <c r="E22" i="7"/>
  <c r="O22" s="1"/>
  <c r="K26" i="5"/>
  <c r="U26" s="1"/>
  <c r="CI55" i="4"/>
  <c r="CU55" s="1"/>
  <c r="CI35"/>
  <c r="CI27"/>
  <c r="CI38"/>
  <c r="K36" i="5"/>
  <c r="U36" s="1"/>
  <c r="K54"/>
  <c r="U54" s="1"/>
  <c r="CI59" i="4"/>
  <c r="K25" i="5"/>
  <c r="U25" s="1"/>
  <c r="CI9" i="4"/>
  <c r="CU9" s="1"/>
  <c r="H119" i="1"/>
  <c r="K70" i="4"/>
  <c r="CI12"/>
  <c r="CU22"/>
  <c r="CI8"/>
  <c r="CU8" s="1"/>
  <c r="G29" i="1"/>
  <c r="CI18" i="4"/>
  <c r="CU18" s="1"/>
  <c r="CI16"/>
  <c r="CU16" s="1"/>
  <c r="G77" i="1"/>
  <c r="G35"/>
  <c r="BW70" i="4"/>
  <c r="CI11"/>
  <c r="CE70"/>
  <c r="H24" i="1"/>
  <c r="E7" i="7"/>
  <c r="K68"/>
  <c r="D68" i="14"/>
  <c r="O7"/>
  <c r="O68" s="1"/>
  <c r="CI7" i="4"/>
  <c r="CL68"/>
  <c r="C131" i="1"/>
  <c r="G131" s="1"/>
  <c r="G129"/>
  <c r="D69" i="4"/>
  <c r="CU47"/>
  <c r="G70" i="26"/>
  <c r="H68" i="29"/>
  <c r="K69" i="30"/>
  <c r="E70" i="27"/>
  <c r="H69" i="29"/>
  <c r="F70" i="26"/>
  <c r="G70" i="29"/>
  <c r="H70" i="23"/>
  <c r="M68"/>
  <c r="Q70" i="20"/>
  <c r="J68" i="21"/>
  <c r="K68" i="30"/>
  <c r="H68" i="27"/>
  <c r="K68" i="29"/>
  <c r="F70" i="21"/>
  <c r="I70" i="30"/>
  <c r="F69" i="25"/>
  <c r="F68" i="17"/>
  <c r="K68" i="26"/>
  <c r="K70" s="1"/>
  <c r="H68" i="16"/>
  <c r="F68" i="28"/>
  <c r="K69" i="26"/>
  <c r="E70" i="21"/>
  <c r="I70" i="15"/>
  <c r="M70" i="20"/>
  <c r="F70" i="15"/>
  <c r="N70" i="14"/>
  <c r="CU52" i="4"/>
  <c r="F69" i="8"/>
  <c r="G70" i="20"/>
  <c r="E70" i="15"/>
  <c r="E52" i="7"/>
  <c r="O52" s="1"/>
  <c r="F69" i="28"/>
  <c r="K70" i="14"/>
  <c r="R69" i="20"/>
  <c r="H68" i="22"/>
  <c r="F69" i="13"/>
  <c r="N70" i="20"/>
  <c r="G70" i="7"/>
  <c r="D70" i="10"/>
  <c r="CU59" i="4"/>
  <c r="H69" i="27"/>
  <c r="N68" i="5"/>
  <c r="E70" i="6"/>
  <c r="J70" i="15"/>
  <c r="I68" i="6"/>
  <c r="I69"/>
  <c r="H69" i="7"/>
  <c r="J70"/>
  <c r="CU28" i="4"/>
  <c r="F70" i="7"/>
  <c r="D70" i="8"/>
  <c r="U7" i="5"/>
  <c r="CU53" i="4"/>
  <c r="H70" i="6"/>
  <c r="D70" i="13"/>
  <c r="L70" i="14"/>
  <c r="Q69" i="5"/>
  <c r="F70"/>
  <c r="E70"/>
  <c r="CU67" i="4"/>
  <c r="E70" i="17"/>
  <c r="R70" i="15"/>
  <c r="CU42" i="4"/>
  <c r="CU32"/>
  <c r="CU11"/>
  <c r="AO70"/>
  <c r="AU70"/>
  <c r="C14" i="1"/>
  <c r="U70" i="4"/>
  <c r="BI70"/>
  <c r="Y70"/>
  <c r="CU34"/>
  <c r="H68" i="1"/>
  <c r="G12"/>
  <c r="H104"/>
  <c r="BU70" i="4"/>
  <c r="CC70"/>
  <c r="CU39"/>
  <c r="BV70"/>
  <c r="BT70"/>
  <c r="W70"/>
  <c r="CU19"/>
  <c r="J70"/>
  <c r="CK70"/>
  <c r="CU33"/>
  <c r="G31" i="1"/>
  <c r="H17"/>
  <c r="CU24" i="4"/>
  <c r="AX70"/>
  <c r="CU27"/>
  <c r="G27" i="1"/>
  <c r="H27"/>
  <c r="CU36" i="4"/>
  <c r="BB70"/>
  <c r="AJ70"/>
  <c r="CU38"/>
  <c r="CT70"/>
  <c r="CU40"/>
  <c r="S70"/>
  <c r="AL70"/>
  <c r="BQ70"/>
  <c r="CU26"/>
  <c r="BD70"/>
  <c r="S70" i="5"/>
  <c r="AY70" i="4"/>
  <c r="CU35"/>
  <c r="H20" i="1"/>
  <c r="BS70" i="4"/>
  <c r="CU49"/>
  <c r="G114" i="1"/>
  <c r="G104"/>
  <c r="BZ70" i="4"/>
  <c r="E70"/>
  <c r="AR70"/>
  <c r="CB70"/>
  <c r="H114" i="1"/>
  <c r="CU43" i="4"/>
  <c r="CU41"/>
  <c r="CU29"/>
  <c r="E130" i="1"/>
  <c r="E132" s="1"/>
  <c r="G38"/>
  <c r="H35"/>
  <c r="H70" i="4"/>
  <c r="CP70"/>
  <c r="G70"/>
  <c r="CG70"/>
  <c r="I70"/>
  <c r="R68" i="20"/>
  <c r="D70"/>
  <c r="D69" i="14"/>
  <c r="O47"/>
  <c r="O69" s="1"/>
  <c r="D50" i="1"/>
  <c r="H50" s="1"/>
  <c r="H39"/>
  <c r="D131"/>
  <c r="H131" s="1"/>
  <c r="H129"/>
  <c r="C50"/>
  <c r="G50" s="1"/>
  <c r="G39"/>
  <c r="CU7" i="4"/>
  <c r="D68"/>
  <c r="D70" s="1"/>
  <c r="F70" i="23"/>
  <c r="E7" i="29"/>
  <c r="E47"/>
  <c r="E33"/>
  <c r="N33" s="1"/>
  <c r="H70" i="26"/>
  <c r="J70"/>
  <c r="H70" i="30"/>
  <c r="I70" i="23"/>
  <c r="G70"/>
  <c r="P70" i="20"/>
  <c r="U68" i="15"/>
  <c r="H70" i="21"/>
  <c r="U69" i="15"/>
  <c r="D70" i="29"/>
  <c r="J70" i="30"/>
  <c r="K69" i="29"/>
  <c r="D70" i="30"/>
  <c r="L70" i="29"/>
  <c r="M69" i="23"/>
  <c r="D70" i="5"/>
  <c r="H69" i="22"/>
  <c r="D70" i="17"/>
  <c r="F68" i="25"/>
  <c r="F70" s="1"/>
  <c r="D70" i="16"/>
  <c r="L70" i="23"/>
  <c r="F69" i="17"/>
  <c r="H69" i="16"/>
  <c r="J69" i="21"/>
  <c r="G70" i="6"/>
  <c r="E70" i="20"/>
  <c r="H70" i="15"/>
  <c r="M70"/>
  <c r="T70"/>
  <c r="K70" i="23"/>
  <c r="F70" i="12"/>
  <c r="Q70" i="15"/>
  <c r="D70" i="22"/>
  <c r="O70" i="15"/>
  <c r="G70" i="16"/>
  <c r="E69" i="7"/>
  <c r="E9"/>
  <c r="O9" s="1"/>
  <c r="CU64" i="4"/>
  <c r="E70" i="14"/>
  <c r="Q68" i="5"/>
  <c r="Q70" s="1"/>
  <c r="G69" i="12"/>
  <c r="G70" s="1"/>
  <c r="H68" i="7"/>
  <c r="H70" s="1"/>
  <c r="O47"/>
  <c r="O69" s="1"/>
  <c r="CO69" i="4"/>
  <c r="G70" i="5"/>
  <c r="F68" i="8"/>
  <c r="F70" s="1"/>
  <c r="N69" i="5"/>
  <c r="T70"/>
  <c r="K47"/>
  <c r="F68" i="13"/>
  <c r="F70" s="1"/>
  <c r="K69" i="7"/>
  <c r="N70"/>
  <c r="P70" i="5"/>
  <c r="K11"/>
  <c r="U11" s="1"/>
  <c r="D70" i="11"/>
  <c r="CI66" i="4"/>
  <c r="CI69" s="1"/>
  <c r="I70" i="5"/>
  <c r="J70"/>
  <c r="CH70" i="4"/>
  <c r="CU21"/>
  <c r="BR70"/>
  <c r="CQ70"/>
  <c r="Z70"/>
  <c r="V70"/>
  <c r="AG70"/>
  <c r="CA70"/>
  <c r="CJ70"/>
  <c r="AE70"/>
  <c r="BM70"/>
  <c r="CU23"/>
  <c r="BY70"/>
  <c r="AN70"/>
  <c r="H38" i="1"/>
  <c r="AT70" i="4"/>
  <c r="G99" i="1"/>
  <c r="CU25" i="4"/>
  <c r="H14" i="1"/>
  <c r="CU45" i="4"/>
  <c r="AV70"/>
  <c r="G17" i="1"/>
  <c r="H29"/>
  <c r="CU48" i="4"/>
  <c r="CU37"/>
  <c r="N70"/>
  <c r="CU15"/>
  <c r="O70"/>
  <c r="BP70"/>
  <c r="CU44"/>
  <c r="BN70"/>
  <c r="CU12"/>
  <c r="BA70"/>
  <c r="AS70"/>
  <c r="G68" i="1"/>
  <c r="BL70" i="4"/>
  <c r="AM70"/>
  <c r="BF70"/>
  <c r="BJ70"/>
  <c r="BK70"/>
  <c r="G92" i="1"/>
  <c r="AF70" i="4"/>
  <c r="P70"/>
  <c r="BC70"/>
  <c r="H92" i="1"/>
  <c r="H99"/>
  <c r="M70" i="4"/>
  <c r="AH70"/>
  <c r="H75" i="1"/>
  <c r="F70" i="4"/>
  <c r="BX70"/>
  <c r="L70"/>
  <c r="CU13"/>
  <c r="CD70"/>
  <c r="CL69"/>
  <c r="Q70"/>
  <c r="CO68"/>
  <c r="CO70" s="1"/>
  <c r="AD70"/>
  <c r="G116" i="1"/>
  <c r="CS70" i="4"/>
  <c r="R70"/>
  <c r="CU31"/>
  <c r="H12" i="1"/>
  <c r="H31"/>
  <c r="CI68" i="4" l="1"/>
  <c r="CU66"/>
  <c r="N7" i="29"/>
  <c r="N68" s="1"/>
  <c r="E68"/>
  <c r="G14" i="1"/>
  <c r="C24"/>
  <c r="O7" i="7"/>
  <c r="O68" s="1"/>
  <c r="O70" s="1"/>
  <c r="E68"/>
  <c r="E70" s="1"/>
  <c r="R70" i="20"/>
  <c r="U68" i="5"/>
  <c r="N70"/>
  <c r="K68"/>
  <c r="F70" i="28"/>
  <c r="H70" i="27"/>
  <c r="J70" i="21"/>
  <c r="M70" i="23"/>
  <c r="CI70" i="4"/>
  <c r="D70" i="14"/>
  <c r="K69" i="5"/>
  <c r="U47"/>
  <c r="U69" s="1"/>
  <c r="E69" i="29"/>
  <c r="N47"/>
  <c r="N69" s="1"/>
  <c r="U70" i="15"/>
  <c r="CU68" i="4"/>
  <c r="CU70" s="1"/>
  <c r="D130" i="1"/>
  <c r="I70" i="6"/>
  <c r="H70" i="22"/>
  <c r="H70" i="16"/>
  <c r="F70" i="17"/>
  <c r="K70" i="29"/>
  <c r="K70" i="30"/>
  <c r="H70" i="29"/>
  <c r="CU69" i="4"/>
  <c r="CL70"/>
  <c r="O70" i="14"/>
  <c r="K70" i="7"/>
  <c r="D132" i="1" l="1"/>
  <c r="H132" s="1"/>
  <c r="H130"/>
  <c r="N70" i="29"/>
  <c r="G24" i="1"/>
  <c r="C130"/>
  <c r="K70" i="5"/>
  <c r="U70"/>
  <c r="E70" i="29"/>
  <c r="C132" i="1" l="1"/>
  <c r="G132" s="1"/>
  <c r="G130"/>
</calcChain>
</file>

<file path=xl/sharedStrings.xml><?xml version="1.0" encoding="utf-8"?>
<sst xmlns="http://schemas.openxmlformats.org/spreadsheetml/2006/main" count="5571" uniqueCount="361">
  <si>
    <t>PRİM ÜRETİMİ</t>
  </si>
  <si>
    <t>Genel</t>
  </si>
  <si>
    <t>TÜM ŞİRKETLER</t>
  </si>
  <si>
    <t>Lütfen Seçiminizi Yapınız</t>
  </si>
  <si>
    <t>Direkt</t>
  </si>
  <si>
    <t>Endirekt</t>
  </si>
  <si>
    <t>Toplam</t>
  </si>
  <si>
    <t>Branş Adı</t>
  </si>
  <si>
    <t>Branş Kodu</t>
  </si>
  <si>
    <t>Yurtiçi</t>
  </si>
  <si>
    <t>Yurtdışı</t>
  </si>
  <si>
    <t>Maden Çalışanları Zorunlu Ferdi Kaza</t>
  </si>
  <si>
    <t>Karayolu Yolcu Taşımacılığı Zor.Koltuk F.K.</t>
  </si>
  <si>
    <t>Uçak Yolcu Kaza</t>
  </si>
  <si>
    <t>Ferdi Kaza</t>
  </si>
  <si>
    <t>Uzun Süreli Ferdi Kaza</t>
  </si>
  <si>
    <t>KAZA TOPLAM</t>
  </si>
  <si>
    <t>Hastalık</t>
  </si>
  <si>
    <t>Sağlık Toplam</t>
  </si>
  <si>
    <t>Acil Sağlık</t>
  </si>
  <si>
    <t xml:space="preserve">Yabancılar için Sağlık </t>
  </si>
  <si>
    <t>Tamamlayıcı Sağlık</t>
  </si>
  <si>
    <t>Yatarak Tedavi</t>
  </si>
  <si>
    <t>Yatarak ve Ayakta Tedavi</t>
  </si>
  <si>
    <t>Sağlık</t>
  </si>
  <si>
    <t>Seyahat Sağlık</t>
  </si>
  <si>
    <t>HASTALIK-SAĞLIK TOPLAM</t>
  </si>
  <si>
    <t>Motorlu Kara Taşıtları - Kasko</t>
  </si>
  <si>
    <t>Motorlu Kara Taşıtları Dışındaki Kara Taşıtları</t>
  </si>
  <si>
    <t>KARA ARAÇLARI TOPLAM</t>
  </si>
  <si>
    <t>Raylı Araçlar</t>
  </si>
  <si>
    <t>RAYLI ARAÇLAR TOPLAM</t>
  </si>
  <si>
    <t>Uçak Tekne</t>
  </si>
  <si>
    <t>HAVA ARAÇLARI TOPLAM</t>
  </si>
  <si>
    <t>Tekne</t>
  </si>
  <si>
    <t>Nehir Araçları</t>
  </si>
  <si>
    <t>Göl Araçları</t>
  </si>
  <si>
    <t>SU ARAÇLARI TOPLAM</t>
  </si>
  <si>
    <t>Emtea</t>
  </si>
  <si>
    <t>Kıymet</t>
  </si>
  <si>
    <t>NAKLİYAT TOPLAM</t>
  </si>
  <si>
    <t>Yangın</t>
  </si>
  <si>
    <t>Sivil</t>
  </si>
  <si>
    <t>Ticari</t>
  </si>
  <si>
    <t>Sınai</t>
  </si>
  <si>
    <t>Zorunlu Deprem</t>
  </si>
  <si>
    <t>İhtiyari Deprem</t>
  </si>
  <si>
    <t>Sel</t>
  </si>
  <si>
    <t>Deprem ve Sel Dışındaki Doğal Afetler</t>
  </si>
  <si>
    <t>Nükleer Enerji</t>
  </si>
  <si>
    <t>Toprak Kayması</t>
  </si>
  <si>
    <t>Patlama</t>
  </si>
  <si>
    <t>YANGIN VE DOĞAL AFETLER TOPLAM</t>
  </si>
  <si>
    <t>Cam Kırılması</t>
  </si>
  <si>
    <t>Hırsızlık</t>
  </si>
  <si>
    <t>Makine Kırılması</t>
  </si>
  <si>
    <t>Montaj</t>
  </si>
  <si>
    <t>İnşaat</t>
  </si>
  <si>
    <t>Elektronik Cihaz</t>
  </si>
  <si>
    <t>Devlet Destekli Arıcılık</t>
  </si>
  <si>
    <t>Su Ürünleri</t>
  </si>
  <si>
    <t>Dolu Sera</t>
  </si>
  <si>
    <t>Devlet Destekli Sera</t>
  </si>
  <si>
    <t>Devlet Destekli Bitkisel Ürün</t>
  </si>
  <si>
    <t>Devlet Destekli Su Ürünleri</t>
  </si>
  <si>
    <t>Devlet Destekli Hayvan Hayat</t>
  </si>
  <si>
    <t>Hayvan Hayat</t>
  </si>
  <si>
    <t>Kümes Hayvan Hayat</t>
  </si>
  <si>
    <t>Devlet Destekli Kümes Hayvan Hayat</t>
  </si>
  <si>
    <t>Devlet Destekli Küçükbaş Hayvan Hayat</t>
  </si>
  <si>
    <t>GENEL ZARARLAR TOPLAM</t>
  </si>
  <si>
    <t>Zorunlu Karayolu Tasımacılık Mali Sorumluluk</t>
  </si>
  <si>
    <t>Zorunlu Trafik (Yeşil Kart Hariç)</t>
  </si>
  <si>
    <t>Yeşil Kart</t>
  </si>
  <si>
    <t>Motorlu Kara Taşıtları İhtiyari Mali Sorumluluk</t>
  </si>
  <si>
    <t>KARA ARAÇLARI SORUMLULUK TOPLAM</t>
  </si>
  <si>
    <t>Uçak Mali Mesuliyet</t>
  </si>
  <si>
    <t>HAVA ARAÇLARI SORUMLULUK TOPLAM</t>
  </si>
  <si>
    <t>Tekne Sorumluluk</t>
  </si>
  <si>
    <t>SU ARAÇLARI SORUMLULUK TOPLAM</t>
  </si>
  <si>
    <t>İşveren Mali Sorumluluk</t>
  </si>
  <si>
    <t>Üçüncü Şahıslara Karşı Mali Sorumluluk</t>
  </si>
  <si>
    <t>Asansör Kaza Üçüncü Şahıslara Karşı Mali Sorumluluk</t>
  </si>
  <si>
    <t>Çevre Kirliliği Mali Sorumluluk</t>
  </si>
  <si>
    <t>Tüpgaz Zorunlu Sorumluluk</t>
  </si>
  <si>
    <t>Tehlikeli Maddeler Zorunlu Sorumluluk</t>
  </si>
  <si>
    <t>Tıbbi Kötü Uygulamaya İlşkin ZMSS</t>
  </si>
  <si>
    <t>Özel Güvenlik Mali Sorumluluk</t>
  </si>
  <si>
    <t>Zorunlu Sertifika Mali Sorumluluk</t>
  </si>
  <si>
    <t>Mesleki Sorumluluk</t>
  </si>
  <si>
    <t>Kıyı Tesisleri Deniz Kirliliği Zorunlu Mali Sorumluluk</t>
  </si>
  <si>
    <t>Yapı Denetimi Zorunlu Mali Sorumluluk</t>
  </si>
  <si>
    <t xml:space="preserve">Denizyolu Yolcu Taşımacılığı Zorunlu Mali Sorumluluk </t>
  </si>
  <si>
    <t>Ürün Sorumluluk</t>
  </si>
  <si>
    <t>GENEL SORUMLULUK TOPLAM</t>
  </si>
  <si>
    <t>Devlet Destekli Alacak Sigortaları</t>
  </si>
  <si>
    <t>Taksitli Kredi</t>
  </si>
  <si>
    <t>Uzun Vadeli Konut Kredisi</t>
  </si>
  <si>
    <t>Tarım Kredisi</t>
  </si>
  <si>
    <t>Kredi</t>
  </si>
  <si>
    <t>İhracat Kredi</t>
  </si>
  <si>
    <t>KREDİ TOPLAM</t>
  </si>
  <si>
    <t>Doğrudan Kefalet</t>
  </si>
  <si>
    <t>Dolaylı Kefalet</t>
  </si>
  <si>
    <t>Bina Tamamlama</t>
  </si>
  <si>
    <t>Emniyeti Suistimal</t>
  </si>
  <si>
    <t>KEFALET TOPLAM</t>
  </si>
  <si>
    <t>Kar Kaybı</t>
  </si>
  <si>
    <t>İstihdam</t>
  </si>
  <si>
    <t>Gelir Yetersizliği</t>
  </si>
  <si>
    <t>Hava Şartları</t>
  </si>
  <si>
    <t>Genel Giderler</t>
  </si>
  <si>
    <t>Beklenmeyen Ticari Giderler</t>
  </si>
  <si>
    <t>Piyasa Değerindeki Kayıp</t>
  </si>
  <si>
    <t>Kira Ve Gelir Kaybı</t>
  </si>
  <si>
    <t>Diğer Finansal Kayıplar</t>
  </si>
  <si>
    <t>FİNANSAL KAYIPLAR TOPLAM</t>
  </si>
  <si>
    <t>Hukuksal Koruma</t>
  </si>
  <si>
    <t>HUKUKSAL KORUMA TOPLAM</t>
  </si>
  <si>
    <t>Seyahat Araç Destek</t>
  </si>
  <si>
    <t>Destek Genel</t>
  </si>
  <si>
    <t>DESTEK TOPLAM</t>
  </si>
  <si>
    <t>İrat Ödemeleri</t>
  </si>
  <si>
    <t>Diğerleri</t>
  </si>
  <si>
    <t>Evlilik/Doğum Sigortası</t>
  </si>
  <si>
    <t>Yatırım Fonlu Sigortalar</t>
  </si>
  <si>
    <t>Sermaye İtfa Sigortası</t>
  </si>
  <si>
    <t>Fon Yönetim Sigortası</t>
  </si>
  <si>
    <t>Tontin</t>
  </si>
  <si>
    <t>HAYAT GRUBU TOPLAM</t>
  </si>
  <si>
    <t>HAYATDIŞI TOPLAM</t>
  </si>
  <si>
    <t>HAYAT TOPLAM</t>
  </si>
  <si>
    <t>GENEL TOPLAM</t>
  </si>
  <si>
    <t>*Bu ve/veya ilgili sayfalardaki veriler geçici rakamlar olup, kesin sonuçlar için ilgili döneme ilişkin Gelir Tablolarına başvurulmalıdır.</t>
  </si>
  <si>
    <t>**Prim üretim istatistikleri RİP kapsamında üretilmektedir.</t>
  </si>
  <si>
    <t>Branş Bazlı Analiz</t>
  </si>
  <si>
    <t>701-Yangın</t>
  </si>
  <si>
    <t>Lütfen Seçimlerinizi Yapınız</t>
  </si>
  <si>
    <t>702-Kar Kaybı</t>
  </si>
  <si>
    <t>703-Zorunlu Deprem</t>
  </si>
  <si>
    <t>Şirket Adı</t>
  </si>
  <si>
    <t>Şirket Kodu</t>
  </si>
  <si>
    <t>Şirket Tipi</t>
  </si>
  <si>
    <t>708-Bina Tamamlama</t>
  </si>
  <si>
    <t>704-Maden Çalışanları Zorunlu Ferdi Kaza</t>
  </si>
  <si>
    <t>Chubb European Group SE Merkezi Fransa Türkiye İstanbul Şubesi</t>
  </si>
  <si>
    <t>HD</t>
  </si>
  <si>
    <t>706-Dolaylı Kefalet</t>
  </si>
  <si>
    <t>Aksigorta AŞ</t>
  </si>
  <si>
    <t>710-Emtea</t>
  </si>
  <si>
    <t>Allianz Sigorta AŞ</t>
  </si>
  <si>
    <t>711-Kıymet</t>
  </si>
  <si>
    <t>Anadolu Anonim Türk Sigorta Şirketi</t>
  </si>
  <si>
    <t>712-Tekne</t>
  </si>
  <si>
    <t>Ankara Anonim Türk Sigorta Şirketi</t>
  </si>
  <si>
    <t>713-Raylı Araçlar Genel</t>
  </si>
  <si>
    <t>Atradius Crédito y Caución S.A. de Seguros y Reaseguros, İstanbul Şubesi</t>
  </si>
  <si>
    <t>714-Zorunlu Karayolu Tasımacılık Mali Sorumluluk</t>
  </si>
  <si>
    <t>Unico Sigorta AŞ</t>
  </si>
  <si>
    <t>715-Zorunlu Trafik (Yeşil Kart Hariç)</t>
  </si>
  <si>
    <t>715-Yeşilkart Hariç</t>
  </si>
  <si>
    <t>Axa Sigorta AŞ</t>
  </si>
  <si>
    <t>903-Yeşil Kart</t>
  </si>
  <si>
    <t>BNP Paribas Cardif Sigorta AŞ</t>
  </si>
  <si>
    <t>716-Motorlu Kara Taşıtları İhtiyari Mali Sorumluluk</t>
  </si>
  <si>
    <t>Coface Sigorta AŞ</t>
  </si>
  <si>
    <t>717-Motorlu Kara Taşıtları - Kasko</t>
  </si>
  <si>
    <t>Corpus Sigorta AŞ</t>
  </si>
  <si>
    <t>718-Karayolu Yolcu Taşımacılığı Zor.Koltuk F.K.</t>
  </si>
  <si>
    <t>Dubai Sigorta AŞ</t>
  </si>
  <si>
    <t>719-İşveren Mali Sorumluluk</t>
  </si>
  <si>
    <t>Euler Hermes Sigorta AŞ</t>
  </si>
  <si>
    <t>720-Üçüncü Şahıslara Karşı Mali Sorumluluk</t>
  </si>
  <si>
    <t>Eureko Sigorta AŞ</t>
  </si>
  <si>
    <t>721-Asansör Kaza Üçüncü Şahıslara Karşı Mali Sorumluluk</t>
  </si>
  <si>
    <t>Generali Sigorta AŞ</t>
  </si>
  <si>
    <t>722-Çevre Kirliliği Mali Sorumluluk</t>
  </si>
  <si>
    <t>Groupama Sigorta AŞ</t>
  </si>
  <si>
    <t>723-Cam Kırılması</t>
  </si>
  <si>
    <t>Türkiye Sigorta AŞ</t>
  </si>
  <si>
    <t>724-Hırsızlık</t>
  </si>
  <si>
    <t>HDI Sigorta AŞ</t>
  </si>
  <si>
    <t>725-Tüpgaz Zorunlu Sorumluluk</t>
  </si>
  <si>
    <t>Bereket Sigorta AŞ</t>
  </si>
  <si>
    <t>726-Tehlikeli Maddeler Zorunlu Sorumluluk</t>
  </si>
  <si>
    <t>Magdeburger Sigorta AŞ</t>
  </si>
  <si>
    <t>727-Uçak Tekne</t>
  </si>
  <si>
    <t>Mapfre Sigorta AŞ</t>
  </si>
  <si>
    <t>728-Uçak Mali Mesuliyet</t>
  </si>
  <si>
    <t>Neova Katılım Sigorta AŞ</t>
  </si>
  <si>
    <t>729-Uçak Yolcu Kaza</t>
  </si>
  <si>
    <t>Orient Sigorta AŞ</t>
  </si>
  <si>
    <t>730-Tıbbı Kötü Uygulamaya İlişkin ZMSS</t>
  </si>
  <si>
    <t>Ray Sigorta AŞ</t>
  </si>
  <si>
    <t>731-Özel Güvenlik Mali Sorumluluk</t>
  </si>
  <si>
    <t>Şeker Sigorta AŞ</t>
  </si>
  <si>
    <t>732-Zorunlu Sertifika Mali Sorumluluk</t>
  </si>
  <si>
    <t>Sompo Sigorta AŞ</t>
  </si>
  <si>
    <t>733-Mesleki Sorumluluk</t>
  </si>
  <si>
    <t>Doga Sigorta AŞ</t>
  </si>
  <si>
    <t>734-Kıyı Tesisleri Deniz Kirliliği Zorunlu Mali Sorumluluk</t>
  </si>
  <si>
    <t>Koru Sigorta AŞ</t>
  </si>
  <si>
    <t>735-Tekne Sorumluluk</t>
  </si>
  <si>
    <t>Gulf Sigorta AŞ</t>
  </si>
  <si>
    <t>736-Doğrudan Kefalet</t>
  </si>
  <si>
    <t>Türk Nippon Sigorta AŞ</t>
  </si>
  <si>
    <t>737-Motorlu Kara Taşıtları Dışındaki Kara Taşıtları</t>
  </si>
  <si>
    <t>Türk P&amp;I Sigorta AŞ</t>
  </si>
  <si>
    <t>738-Nehir Araçları</t>
  </si>
  <si>
    <t>Zurich Sigorta AŞ</t>
  </si>
  <si>
    <t>739-Göl Araçları</t>
  </si>
  <si>
    <t>Ethica Sigorta AŞ</t>
  </si>
  <si>
    <t>740-İhtiyari Deprem</t>
  </si>
  <si>
    <t>Quick Sigorta AŞ</t>
  </si>
  <si>
    <t>741-Sel</t>
  </si>
  <si>
    <t>SS Atlas Karşılıklı Sigorta Kooperatifi</t>
  </si>
  <si>
    <t>742-Deprem ve Sel Dışındaki Doğal Afetler</t>
  </si>
  <si>
    <t>SS TMT Karşılıklı Sigorta Kooperatifi</t>
  </si>
  <si>
    <t>743-Nükleer Enerji</t>
  </si>
  <si>
    <t>Bereket Katılım Sigorta AŞ</t>
  </si>
  <si>
    <t>744-Toprak Kayması</t>
  </si>
  <si>
    <t>Ana Sigorta AŞ</t>
  </si>
  <si>
    <t>745-Taksitli Kredi</t>
  </si>
  <si>
    <t>Gri Sigorta AŞ</t>
  </si>
  <si>
    <t>746-Uzun Vadeli Konut Kredisi</t>
  </si>
  <si>
    <t>Bupa Acıbadem Sigorta AŞ</t>
  </si>
  <si>
    <t>H</t>
  </si>
  <si>
    <t>747-Tarım Kredisi</t>
  </si>
  <si>
    <t>BNP Paribas Cardif Hayat Sigorta AŞ</t>
  </si>
  <si>
    <t>748-İstihdam</t>
  </si>
  <si>
    <t>Demir Sağlık ve Hayat Sigorta AŞ</t>
  </si>
  <si>
    <t>749-Gelir Yetersizliği</t>
  </si>
  <si>
    <t>Mapfre Yaşam Sigorta AŞ</t>
  </si>
  <si>
    <t>750-Ferdi Kaza</t>
  </si>
  <si>
    <t>Bereket Katılım Hayat AŞ</t>
  </si>
  <si>
    <t>751-Uzun Süreli Ferdi Kaza</t>
  </si>
  <si>
    <t>Aegon Emeklilik ve Hayat AŞ</t>
  </si>
  <si>
    <t>E</t>
  </si>
  <si>
    <t>752-Hava Şartları</t>
  </si>
  <si>
    <t>Allianz Hayat ve Emeklilik AŞ</t>
  </si>
  <si>
    <t>753-Genel Giderler</t>
  </si>
  <si>
    <t>Allianz Yaşam ve Emeklilik AŞ</t>
  </si>
  <si>
    <t>754-Beklenmeyen Ticari Giderler</t>
  </si>
  <si>
    <t>Anadolu Hayat Emeklilik AŞ</t>
  </si>
  <si>
    <t>755-Kredi</t>
  </si>
  <si>
    <t>Bereket Emeklilik ve Hayat AŞ</t>
  </si>
  <si>
    <t>756-İhracat Kredi</t>
  </si>
  <si>
    <t>AgeSA Hayat ve Emeklilik AŞ</t>
  </si>
  <si>
    <t>757-Piyasa Değerindeki Kayıp</t>
  </si>
  <si>
    <t>Axa Hayat ve Emeklilik AŞ</t>
  </si>
  <si>
    <t>758-Kira Ve Gelir Kaybı</t>
  </si>
  <si>
    <t>BNP Paribas Cardif Emeklilik AŞ</t>
  </si>
  <si>
    <t>759-Diğer Finansal Kayıplar</t>
  </si>
  <si>
    <t>Cigna Sağlık Hayat ve Emeklilik AŞ</t>
  </si>
  <si>
    <t>760-Hukuksal Koruma</t>
  </si>
  <si>
    <t>Fiba Emeklilik ve Hayat AŞ</t>
  </si>
  <si>
    <t>761-Patlama</t>
  </si>
  <si>
    <t>Garanti Emeklilik ve Hayat AŞ</t>
  </si>
  <si>
    <t>765-Makine Kırılması</t>
  </si>
  <si>
    <t>Groupama Hayat AŞ</t>
  </si>
  <si>
    <t>766-Montaj</t>
  </si>
  <si>
    <t>Halk Hayat ve Emeklilik AŞ</t>
  </si>
  <si>
    <t>767-İnşaat</t>
  </si>
  <si>
    <t>NN Hayat ve Emeklilik AŞ</t>
  </si>
  <si>
    <t>768-Elektronik Cihaz</t>
  </si>
  <si>
    <t>Katılım Emeklilik ve Hayat AŞ</t>
  </si>
  <si>
    <t>769-Yapı Denetimi Zorunlu Mali Sorumluluk</t>
  </si>
  <si>
    <t>Metlife Emeklilik ve Hayat AŞ</t>
  </si>
  <si>
    <t>770-Deniz Yolu Yolcu Taşımacılığı ZMS</t>
  </si>
  <si>
    <t>Türkiye Hayat ve Emeklilik AŞ</t>
  </si>
  <si>
    <t>773-Devlet Destekli Arıcılık</t>
  </si>
  <si>
    <t>Ziraat Hayat ve Emeklilik AŞ</t>
  </si>
  <si>
    <t>774-Su Ürünleri</t>
  </si>
  <si>
    <t>TOPLAM (HAYAT DIŞI ŞİRKETLER)</t>
  </si>
  <si>
    <t>T (HD)</t>
  </si>
  <si>
    <t>775-Dolu Sera</t>
  </si>
  <si>
    <t>TOPLAM (HAYAT VE EMEKLİLİK ŞİRKETLERİ)</t>
  </si>
  <si>
    <t>T (H+E)</t>
  </si>
  <si>
    <t>776-Devlet Destekli Sera</t>
  </si>
  <si>
    <t>TOPLAM (HAYAT DIŞI ŞİRKETLER+HAYAT VE EMEKLİLİK ŞİRKETLERİ)</t>
  </si>
  <si>
    <t>T (HD+H+E)</t>
  </si>
  <si>
    <t>777-Devlet Destekli Bitkisel Ürün</t>
  </si>
  <si>
    <t>778-Devlet Destekli Su Ürünleri</t>
  </si>
  <si>
    <t>779-Devlet Destekli Hayvan Hayat</t>
  </si>
  <si>
    <t>780-Hayvan Hayat</t>
  </si>
  <si>
    <t>781-Kümes Hayvan Hayat</t>
  </si>
  <si>
    <t>782-Devlet Destekli Kümes Hayvan Hayat</t>
  </si>
  <si>
    <t>783-Devlet Destekli Küçükbaş Hayvan Hayat</t>
  </si>
  <si>
    <t>784-Hastalık</t>
  </si>
  <si>
    <t>785-Sağlık</t>
  </si>
  <si>
    <t>786-Seyahat Sağlık</t>
  </si>
  <si>
    <t>789-Seyahat Araç Destek</t>
  </si>
  <si>
    <t>790-İrat Ödemeleri</t>
  </si>
  <si>
    <t>791-Diğerleri</t>
  </si>
  <si>
    <t>792-Evlilik/Doğum Sigortası</t>
  </si>
  <si>
    <t>793-Yatırım Fonlu Sigortalar</t>
  </si>
  <si>
    <t>794-Sermaye İtfa Sigortası</t>
  </si>
  <si>
    <t>795-Fon Yönetim Sigortası</t>
  </si>
  <si>
    <t>796-Hastalık</t>
  </si>
  <si>
    <t>797-Sağlık Toplam</t>
  </si>
  <si>
    <t>798-Destek Genel</t>
  </si>
  <si>
    <t>799-Tontin</t>
  </si>
  <si>
    <t>771-Ürün Sorumluluk</t>
  </si>
  <si>
    <t>707-Devlet Destekli Alacak Sigortaları</t>
  </si>
  <si>
    <t>705-Doğrudan Kefalet</t>
  </si>
  <si>
    <t>Karşılaştırmalı Prim Üretimi</t>
  </si>
  <si>
    <t>TOPLAM ÜRETİM</t>
  </si>
  <si>
    <t>DİREKT ÜRETİM</t>
  </si>
  <si>
    <t>Pay</t>
  </si>
  <si>
    <t>Değişim</t>
  </si>
  <si>
    <t>Reel Değişim</t>
  </si>
  <si>
    <t>Hayatdışı</t>
  </si>
  <si>
    <t>Raylı Araçlar Genel</t>
  </si>
  <si>
    <t>Tıbbı Kötü Uygulamaya İlişkin ZMSS</t>
  </si>
  <si>
    <t>Deniz Yolu Yolcu Taşımacılığı ZMS</t>
  </si>
  <si>
    <t>Hayatdışı Toplam</t>
  </si>
  <si>
    <t>Arex Sigorta AŞ</t>
  </si>
  <si>
    <t>Hayat</t>
  </si>
  <si>
    <t>Hayat Toplam</t>
  </si>
  <si>
    <t>Kaza</t>
  </si>
  <si>
    <t>Kaza Toplam</t>
  </si>
  <si>
    <t>Hastalık-Sağlık</t>
  </si>
  <si>
    <t>Hastalık-Sağlık Toplam</t>
  </si>
  <si>
    <t>Kara Araçları</t>
  </si>
  <si>
    <t>Kara Araçları Toplam</t>
  </si>
  <si>
    <t>Kasko</t>
  </si>
  <si>
    <t>Hava Araçları</t>
  </si>
  <si>
    <t>Su Araçları</t>
  </si>
  <si>
    <t>Su Araçları Toplam</t>
  </si>
  <si>
    <t>Nakliyat</t>
  </si>
  <si>
    <t>Nakliyat Toplam</t>
  </si>
  <si>
    <t>Yangın ve Doğal Afetler</t>
  </si>
  <si>
    <t>Yangın ve Doğal Afetler Toplam</t>
  </si>
  <si>
    <t>Genel Zararlar</t>
  </si>
  <si>
    <t>Genel Zararlar Toplam</t>
  </si>
  <si>
    <t>Kara Araçları Sorumluluk</t>
  </si>
  <si>
    <t>Kara Araçları Sorumluluk Toplam</t>
  </si>
  <si>
    <t>Trafik</t>
  </si>
  <si>
    <t>Trafik Toplam</t>
  </si>
  <si>
    <t>Hava Araçları Sorumluluk</t>
  </si>
  <si>
    <t>Su Araçları Sorumluluk</t>
  </si>
  <si>
    <t>Genel Sorumluluk</t>
  </si>
  <si>
    <t>Genel Sorumluluk Toplam</t>
  </si>
  <si>
    <t>Kredi Toplam</t>
  </si>
  <si>
    <t>Kefalet</t>
  </si>
  <si>
    <t>Kefalet Toplam</t>
  </si>
  <si>
    <t>Finansal Kayıplar</t>
  </si>
  <si>
    <t>Finansal Kayıplar Toplam</t>
  </si>
  <si>
    <t>Destek</t>
  </si>
  <si>
    <t>Destek Toplam</t>
  </si>
  <si>
    <t>Devlet Destekli Tarım Sigortaları</t>
  </si>
  <si>
    <t>Devlet Destekli Tarım Sigortaları Toplam</t>
  </si>
  <si>
    <t>Mühendislik Sigortaları</t>
  </si>
  <si>
    <t>Mühendislik Sigortaları Toplam</t>
  </si>
  <si>
    <t>H-Hastalık-Sağlık</t>
  </si>
  <si>
    <t>Hayat Grubu Toplam</t>
  </si>
  <si>
    <t>TOPLAM</t>
  </si>
  <si>
    <t>01.01.2021-31.12.2021</t>
  </si>
  <si>
    <t>2021/12</t>
  </si>
  <si>
    <t>2020/12</t>
  </si>
  <si>
    <t>**Bu ve/veya ilgili sayfalardaki veriler 21.01.2022 tarihi itibarıyla üye şirketlerimizden gelen verilere göre hazırlanmıştır.</t>
  </si>
</sst>
</file>

<file path=xl/styles.xml><?xml version="1.0" encoding="utf-8"?>
<styleSheet xmlns="http://schemas.openxmlformats.org/spreadsheetml/2006/main">
  <numFmts count="106">
    <numFmt numFmtId="43" formatCode="_-* #,##0.00\ _₺_-;\-* #,##0.00\ _₺_-;_-* &quot;-&quot;??\ _₺_-;_-@_-"/>
    <numFmt numFmtId="164" formatCode="_-* #,##0_-;\-* #,##0_-;_-* &quot;-&quot;_-;_-@_-"/>
    <numFmt numFmtId="165" formatCode="_-* #,##0.00_-;\-* #,##0.00_-;_-* &quot;-&quot;??_-;_-@_-"/>
    <numFmt numFmtId="166" formatCode="#,##0_ ;[Red]\-#,##0\ "/>
    <numFmt numFmtId="167" formatCode="%\ 0.00"/>
    <numFmt numFmtId="168" formatCode="0_ ;\-0\ "/>
    <numFmt numFmtId="169" formatCode="0.0%"/>
    <numFmt numFmtId="170" formatCode="#,##0.00000"/>
    <numFmt numFmtId="171" formatCode="#,##0.00\ \ ;"/>
    <numFmt numFmtId="172" formatCode="#,##0.\9\5\ \ ;"/>
    <numFmt numFmtId="173" formatCode="#,##0.\9\9\ \ ;"/>
    <numFmt numFmtId="174" formatCode="[$-41F]d\ mmmm\ yyyy;@"/>
    <numFmt numFmtId="175" formatCode="0.0_)\%;\(0.0\)\%;0.0_)\%;@_)_%"/>
    <numFmt numFmtId="176" formatCode="#,##0.0_)_%;\(#,##0.0\)_%;0.0_)_%;@_)_%"/>
    <numFmt numFmtId="177" formatCode="_-* #,##0.00\ _T_L_-;\-* #,##0.00\ _T_L_-;_-* &quot;-&quot;??\ _T_L_-;_-@_-"/>
    <numFmt numFmtId="178" formatCode="_-* #,##0_$_-;\-* #,##0_$_-;_-* &quot;-&quot;_$_-;_-@_-"/>
    <numFmt numFmtId="179" formatCode="_-* #,##0\ _T_L_-;\-* #,##0\ _T_L_-;_-* &quot;-&quot;\ _T_L_-;_-@_-"/>
    <numFmt numFmtId="180" formatCode="_-* #,##0\ _F_-;\-* #,##0\ _F_-;_-* &quot;-&quot;\ _F_-;_-@_-"/>
    <numFmt numFmtId="181" formatCode="_-* #,##0.00_?_._-;\-* #,##0.00_?_._-;_-* &quot;-&quot;??_?_._-;_-@_-"/>
    <numFmt numFmtId="182" formatCode="&quot;TL&quot;#,##0.00;[Red]\-&quot;TL&quot;#,##0.00"/>
    <numFmt numFmtId="183" formatCode="_-* #,##0.00_$_-;\-* #,##0.00_$_-;_-* &quot;-&quot;??_$_-;_-@_-"/>
    <numFmt numFmtId="184" formatCode="_ * #,##0\ _T_L_ ;_ * #,##0\ _T_L_ ;_ * &quot;-&quot;\ _T_L_ ;_ @_ "/>
    <numFmt numFmtId="185" formatCode="_-* #,##0\ _$_-;\-* #,##0\ _$_-;_-* &quot;-&quot;\ _$_-;_-@_-"/>
    <numFmt numFmtId="186" formatCode="_-* #,##0_?_._-;\-* #,##0_?_._-;_-* &quot;-&quot;_?_._-;_-@_-"/>
    <numFmt numFmtId="187" formatCode="_ * #,##0.00\ _T_L_ ;_ * #,##0.00\ _T_L_ ;_ * &quot;-&quot;??\ _T_L_ ;_ @_ "/>
    <numFmt numFmtId="188" formatCode="_ * #,##0_)\ _T_L_ ;_ * \(#,##0\)\ _T_L_ ;_ * &quot;-&quot;_)\ _T_L_ ;_ @_ "/>
    <numFmt numFmtId="189" formatCode="#,##0.00\ &quot;F&quot;;\-#,##0.00\ &quot;F&quot;"/>
    <numFmt numFmtId="190" formatCode="_(* #.##0.0_);_(* \(#.##0.0\);_(* &quot;-&quot;??_);_(@_)"/>
    <numFmt numFmtId="191" formatCode="#,##0.0_);\(#,##0.0\);#,##0.0_);@_)"/>
    <numFmt numFmtId="192" formatCode="&quot;£&quot;_(#,##0.00_);&quot;£&quot;\(#,##0.00\);&quot;£&quot;_(0.00_);@_)"/>
    <numFmt numFmtId="193" formatCode="#,##0.00_);\(#,##0.00\);0.00_);@_)"/>
    <numFmt numFmtId="194" formatCode="\€_(#,##0.00_);\€\(#,##0.00\);\€_(0.00_);@_)"/>
    <numFmt numFmtId="195" formatCode="#,##0.0_)\x;\(#,##0.0\)\x;0.0_)\x;@_)_x"/>
    <numFmt numFmtId="196" formatCode="#,##0.0_)_x;\(#,##0.0\)_x;0.0_)_x;@_)_x"/>
    <numFmt numFmtId="197" formatCode="_-&quot;$&quot;* #,##0_-;\-&quot;$&quot;* #,##0_-;_-&quot;$&quot;* &quot;-&quot;_-;_-@_-"/>
    <numFmt numFmtId="198" formatCode="&quot;$&quot;#,##0.00;[Red]\-&quot;$&quot;#,##0.00"/>
    <numFmt numFmtId="199" formatCode="#,##0_-;\-#,##0_-"/>
    <numFmt numFmtId="200" formatCode="&quot;$&quot;#,##0_);[Red]\(&quot;$&quot;#,##0\)"/>
    <numFmt numFmtId="201" formatCode="#,##0.0_);\(#,##0.0\)"/>
    <numFmt numFmtId="202" formatCode="_(* #,##0_);_(* \(#,##0\);_(* &quot;-&quot;_);_(@_)"/>
    <numFmt numFmtId="203" formatCode="_-* #,##0\ _T_L_-;\-* #,##0\ _T_L_-;_-* &quot;-&quot;??\ _T_L_-;_-@_-"/>
    <numFmt numFmtId="204" formatCode="#,##0.0000"/>
    <numFmt numFmtId="205" formatCode="_ * #,##0.00000_ ;_ * \-#,##0.00000_ ;_ * &quot;-&quot;??_ ;_ @_ "/>
    <numFmt numFmtId="206" formatCode="_-&quot;£&quot;* #,##0.00_-;\-&quot;£&quot;* #,##0.00_-;_-&quot;£&quot;* &quot;-&quot;??_-;_-@_-"/>
    <numFmt numFmtId="207" formatCode="_(* #,##0.0000_);_(* \(#,##0.0000\);_(* &quot;-&quot;??_);_(@_)"/>
    <numFmt numFmtId="208" formatCode="#,##0&quot;?&quot;_);[Red]\(#,##0&quot;?&quot;\)"/>
    <numFmt numFmtId="209" formatCode="_-* #,##0.00\ &quot;$&quot;_-;\-* #,##0.00\ &quot;$&quot;_-;_-* &quot;-&quot;??\ &quot;$&quot;_-;_-@_-"/>
    <numFmt numFmtId="210" formatCode="0.0%;\(0.0%\)"/>
    <numFmt numFmtId="211" formatCode="#,##0.00_ ;\-#,##0.00\ "/>
    <numFmt numFmtId="212" formatCode="0.000_)"/>
    <numFmt numFmtId="213" formatCode="_(* #,##0.00_);_(* \(#,##0.00\);_(* &quot;-&quot;??_);_(@_)"/>
    <numFmt numFmtId="214" formatCode="_-* #,##0.00_-;_-* #,##0.00\-;_-* &quot;-&quot;??_-;_-@_-"/>
    <numFmt numFmtId="215" formatCode="#,##0.00\ &quot;TL&quot;;[Red]\-#,##0.00\ &quot;TL&quot;"/>
    <numFmt numFmtId="216" formatCode="_ * #,##0.00_ ;_ * \-#,##0.00_ ;_ * &quot;-&quot;??_ ;_ @_ "/>
    <numFmt numFmtId="217" formatCode="_-* #,##0_-;_-* #,##0\-;_-* &quot;-&quot;??_-;_-@_-"/>
    <numFmt numFmtId="218" formatCode="_-* #,##0.00000_-;_-* #,##0.00000\-;_-* &quot;-&quot;??_-;_-@_-"/>
    <numFmt numFmtId="219" formatCode="_-* #,##0.000_-;\-* #,##0.000_-;_-* &quot;-&quot;??_-;_-@_-"/>
    <numFmt numFmtId="220" formatCode="_-&quot;€&quot;\ * #,##0.00_-;_-&quot;€&quot;\ * #,##0.00\-;_-&quot;€&quot;\ * &quot;-&quot;??_-;_-@_-"/>
    <numFmt numFmtId="221" formatCode="_-* #,##0.0_-;\-* #,##0.0_-;_-* &quot;-&quot;?_-;_-@_-"/>
    <numFmt numFmtId="222" formatCode="0.0000"/>
    <numFmt numFmtId="223" formatCode="########.00"/>
    <numFmt numFmtId="224" formatCode="m\o\n\th\ d\,\ yyyy"/>
    <numFmt numFmtId="225" formatCode="#,##0.0\ _T_L;[Red]\-#,##0.0\ _T_L"/>
    <numFmt numFmtId="226" formatCode="dd\ mmm\ yyyy_);;&quot;-  &quot;;&quot; &quot;@"/>
    <numFmt numFmtId="227" formatCode="dd\ mmm\ yy_);;&quot;-  &quot;;&quot; &quot;@"/>
    <numFmt numFmtId="228" formatCode="dd\ mmm\ yy_);&quot;#date&quot;_);&quot;-  &quot;;&quot; &quot;@"/>
    <numFmt numFmtId="229" formatCode="_(&quot;€&quot;* #,##0.00_);_(&quot;€&quot;* \(#,##0.00\);_(&quot;€&quot;* &quot;-&quot;??_);_(@_)"/>
    <numFmt numFmtId="230" formatCode="General_)"/>
    <numFmt numFmtId="231" formatCode="#,##0.0000_);\(#,##0.0000\);&quot;-  &quot;;&quot; &quot;@"/>
    <numFmt numFmtId="232" formatCode="#.00"/>
    <numFmt numFmtId="233" formatCode="&quot; CALL FOR DELIVERY APPT: (909) 428-8600               &quot;"/>
    <numFmt numFmtId="234" formatCode="#."/>
    <numFmt numFmtId="235" formatCode="&quot;1-56884-&quot;000\-0"/>
    <numFmt numFmtId="236" formatCode="&quot;1-878058-&quot;00\-0"/>
    <numFmt numFmtId="237" formatCode="_(* #,##0_);_(* \(#,##0\);_(* &quot;-&quot;??_);_(@_)"/>
    <numFmt numFmtId="238" formatCode="m/d"/>
    <numFmt numFmtId="239" formatCode="_ #,##0.0__\ ;_ \-#,##0.0__\ ;_ \ &quot;-.-&quot;__\ ;_ @__"/>
    <numFmt numFmtId="240" formatCode="_ #,##0.0__\ ;_ \-#,##0.0__\ ;_ \ &quot;-.-&quot;__\ ;_ @\ __"/>
    <numFmt numFmtId="241" formatCode="mm/dd"/>
    <numFmt numFmtId="242" formatCode="mm/yy"/>
    <numFmt numFmtId="243" formatCode="mmm\ \'yy"/>
    <numFmt numFmtId="244" formatCode="#,##0\ &quot;F&quot;;[Red]\-#,##0\ &quot;F&quot;"/>
    <numFmt numFmtId="245" formatCode="#,##0.00\ &quot;F&quot;;[Red]\-#,##0.00\ &quot;F&quot;"/>
    <numFmt numFmtId="246" formatCode="\$#,##0.00_);\(\$#,##0.00\)"/>
    <numFmt numFmtId="247" formatCode="\$#,##0_);\(\$#,##0\)"/>
    <numFmt numFmtId="248" formatCode="&quot;0-87779-&quot;000\-0"/>
    <numFmt numFmtId="249" formatCode="0.00_)"/>
    <numFmt numFmtId="250" formatCode="&quot; CALL FOR DELIVERY APPT: (203) 928-0847                &quot;"/>
    <numFmt numFmtId="251" formatCode="_ * #,##0_ ;_ * \-#,##0_ ;_ * &quot;-&quot;_ ;_ @_ \l"/>
    <numFmt numFmtId="252" formatCode="&quot;0-07-88&quot;0000\-0"/>
    <numFmt numFmtId="253" formatCode="_(&quot;$&quot;* #,##0_);_(&quot;$&quot;* \(#,##0\);_(&quot;$&quot;* &quot;-&quot;_);_(@_)"/>
    <numFmt numFmtId="254" formatCode="_(&quot;$&quot;* #,##0.00_);_(&quot;$&quot;* \(#,##0.00\);_(&quot;$&quot;* &quot;-&quot;??_);_(@_)"/>
    <numFmt numFmtId="255" formatCode="&quot;$&quot;#,##0.0_);\(&quot;$&quot;#,##0.0\)"/>
    <numFmt numFmtId="256" formatCode="0.0000%"/>
    <numFmt numFmtId="257" formatCode="[Red]dd/mm/yy"/>
    <numFmt numFmtId="258" formatCode="#,##0&quot;£&quot;_);[Red]\(#,##0&quot;£&quot;\)"/>
    <numFmt numFmtId="259" formatCode="#,##0\ ;[Red]\(#,##0\)"/>
    <numFmt numFmtId="260" formatCode="#,##0.00&quot;?&quot;_);[Red]\(#,##0.00&quot;?&quot;\)"/>
    <numFmt numFmtId="261" formatCode="_ * #,##0_)&quot;?&quot;_ ;_ * \(#,##0\)&quot;?&quot;_ ;_ * &quot;-&quot;_)&quot;?&quot;_ ;_ @_ "/>
    <numFmt numFmtId="262" formatCode="&quot;$&quot;#,##0.0000000_);\(&quot;$&quot;#,##0.0000000\)"/>
    <numFmt numFmtId="263" formatCode="_-* #,##0.00\ _$_-;\-* #,##0.00\ _$_-;_-* &quot;-&quot;??\ _$_-;_-@_-"/>
    <numFmt numFmtId="264" formatCode="mm/dd/yy"/>
    <numFmt numFmtId="265" formatCode="_-&quot;$&quot;* #,##0.00_-;\-&quot;$&quot;* #,##0.00_-;_-&quot;$&quot;* &quot;-&quot;??_-;_-@_-"/>
    <numFmt numFmtId="266" formatCode="_-* #,##0.00_T_L_-;\-* #,##0.00_T_L_-;_-* &quot;-&quot;??_T_L_-;_-@_-"/>
    <numFmt numFmtId="267" formatCode="_-* #,##0.00_₺_-;\-* #,##0.00_₺_-;_-* &quot;-&quot;??_₺_-;_-@_-"/>
    <numFmt numFmtId="268" formatCode=";;;@"/>
  </numFmts>
  <fonts count="230">
    <font>
      <sz val="10"/>
      <name val="Arial Tur"/>
      <charset val="162"/>
    </font>
    <font>
      <sz val="11"/>
      <color theme="1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b/>
      <sz val="12"/>
      <color theme="1"/>
      <name val="Calibri"/>
      <family val="2"/>
      <charset val="162"/>
      <scheme val="minor"/>
    </font>
    <font>
      <b/>
      <sz val="11"/>
      <color indexed="16"/>
      <name val="Arial"/>
      <family val="2"/>
      <charset val="162"/>
    </font>
    <font>
      <b/>
      <sz val="10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b/>
      <sz val="10"/>
      <color indexed="48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10"/>
      <color indexed="8"/>
      <name val="Calibri"/>
      <family val="2"/>
      <charset val="162"/>
      <scheme val="minor"/>
    </font>
    <font>
      <b/>
      <sz val="10"/>
      <color rgb="FFFF0066"/>
      <name val="Calibri"/>
      <family val="2"/>
      <charset val="162"/>
      <scheme val="minor"/>
    </font>
    <font>
      <sz val="9"/>
      <name val="Geneva"/>
    </font>
    <font>
      <sz val="10"/>
      <color indexed="8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i/>
      <sz val="10"/>
      <color indexed="8"/>
      <name val="Calibri"/>
      <family val="2"/>
      <charset val="162"/>
      <scheme val="minor"/>
    </font>
    <font>
      <i/>
      <sz val="10"/>
      <color theme="1"/>
      <name val="Calibri"/>
      <family val="2"/>
      <charset val="162"/>
      <scheme val="minor"/>
    </font>
    <font>
      <b/>
      <sz val="10"/>
      <color theme="2" tint="-9.9978637043366805E-2"/>
      <name val="Calibri"/>
      <family val="2"/>
      <charset val="162"/>
      <scheme val="minor"/>
    </font>
    <font>
      <sz val="10"/>
      <color theme="0"/>
      <name val="Arial Tur"/>
      <charset val="162"/>
    </font>
    <font>
      <b/>
      <sz val="10"/>
      <color rgb="FFFF0000"/>
      <name val="Calibri"/>
      <family val="2"/>
      <charset val="162"/>
      <scheme val="minor"/>
    </font>
    <font>
      <sz val="10"/>
      <name val="Arial"/>
      <family val="2"/>
    </font>
    <font>
      <sz val="10"/>
      <name val="Arial"/>
      <family val="2"/>
      <charset val="162"/>
    </font>
    <font>
      <sz val="10"/>
      <name val="Courier"/>
      <family val="3"/>
    </font>
    <font>
      <sz val="10"/>
      <name val="Helv"/>
    </font>
    <font>
      <sz val="10"/>
      <name val="Arial"/>
      <family val="2"/>
      <charset val="238"/>
    </font>
    <font>
      <sz val="8"/>
      <name val="MS Sans Serif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  <charset val="162"/>
    </font>
    <font>
      <sz val="10"/>
      <name val="Helv"/>
      <family val="2"/>
    </font>
    <font>
      <sz val="9"/>
      <name val="Arial"/>
      <family val="2"/>
      <charset val="162"/>
    </font>
    <font>
      <sz val="10"/>
      <name val="Arial Cyr"/>
      <charset val="204"/>
    </font>
    <font>
      <sz val="8"/>
      <name val="Arial"/>
      <family val="2"/>
      <charset val="162"/>
    </font>
    <font>
      <sz val="10"/>
      <name val="Times New Roman Tur"/>
      <charset val="162"/>
    </font>
    <font>
      <sz val="10"/>
      <name val="MS Sans Serif"/>
      <family val="2"/>
      <charset val="162"/>
    </font>
    <font>
      <sz val="9"/>
      <name val="Arial Tur"/>
      <charset val="162"/>
    </font>
    <font>
      <sz val="10"/>
      <name val="Times New Roman"/>
      <family val="1"/>
      <charset val="162"/>
    </font>
    <font>
      <sz val="12"/>
      <name val="Courier"/>
      <family val="3"/>
    </font>
    <font>
      <sz val="10"/>
      <name val="Helv"/>
      <charset val="204"/>
    </font>
    <font>
      <sz val="10"/>
      <name val="MS Sans Serif"/>
      <family val="2"/>
    </font>
    <font>
      <sz val="10"/>
      <color indexed="8"/>
      <name val="Arial"/>
      <family val="2"/>
    </font>
    <font>
      <sz val="8"/>
      <name val="Arial Tur"/>
      <charset val="162"/>
    </font>
    <font>
      <b/>
      <sz val="22"/>
      <color indexed="18"/>
      <name val="Arial"/>
      <family val="2"/>
    </font>
    <font>
      <b/>
      <sz val="22"/>
      <color indexed="18"/>
      <name val="Arial"/>
      <family val="2"/>
      <charset val="162"/>
    </font>
    <font>
      <b/>
      <sz val="14"/>
      <color indexed="18"/>
      <name val="Arial"/>
      <family val="2"/>
    </font>
    <font>
      <b/>
      <sz val="14"/>
      <color indexed="18"/>
      <name val="Arial"/>
      <family val="2"/>
      <charset val="162"/>
    </font>
    <font>
      <sz val="9"/>
      <color indexed="8"/>
      <name val="Arial"/>
      <family val="2"/>
    </font>
    <font>
      <sz val="9"/>
      <color indexed="8"/>
      <name val="Arial"/>
      <family val="2"/>
      <charset val="162"/>
    </font>
    <font>
      <b/>
      <sz val="10"/>
      <color indexed="18"/>
      <name val="Arial"/>
      <family val="2"/>
    </font>
    <font>
      <b/>
      <sz val="10"/>
      <color indexed="18"/>
      <name val="Arial"/>
      <family val="2"/>
      <charset val="162"/>
    </font>
    <font>
      <b/>
      <u val="singleAccounting"/>
      <sz val="10"/>
      <color indexed="18"/>
      <name val="Arial"/>
      <family val="2"/>
    </font>
    <font>
      <b/>
      <u val="singleAccounting"/>
      <sz val="10"/>
      <color indexed="18"/>
      <name val="Arial"/>
      <family val="2"/>
      <charset val="162"/>
    </font>
    <font>
      <sz val="12"/>
      <name val="Arial"/>
      <family val="2"/>
    </font>
    <font>
      <sz val="11"/>
      <color indexed="8"/>
      <name val="Calibri"/>
      <family val="2"/>
    </font>
    <font>
      <sz val="11"/>
      <color indexed="8"/>
      <name val="맑은 고딕"/>
      <family val="3"/>
      <charset val="129"/>
    </font>
    <font>
      <sz val="11"/>
      <color indexed="9"/>
      <name val="Calibri"/>
      <family val="2"/>
    </font>
    <font>
      <sz val="11"/>
      <color indexed="9"/>
      <name val="맑은 고딕"/>
      <family val="3"/>
      <charset val="129"/>
    </font>
    <font>
      <sz val="7.5"/>
      <name val="Geneva"/>
    </font>
    <font>
      <sz val="10"/>
      <name val="Times New Roman"/>
      <family val="1"/>
    </font>
    <font>
      <b/>
      <sz val="11"/>
      <name val="Arial"/>
      <family val="2"/>
      <charset val="162"/>
    </font>
    <font>
      <b/>
      <sz val="10"/>
      <name val="Arial"/>
      <family val="2"/>
      <charset val="162"/>
    </font>
    <font>
      <i/>
      <sz val="11"/>
      <color rgb="FF7F7F7F"/>
      <name val="Calibri"/>
      <family val="2"/>
      <scheme val="minor"/>
    </font>
    <font>
      <i/>
      <sz val="11"/>
      <color indexed="23"/>
      <name val="Calibri"/>
      <family val="2"/>
      <charset val="162"/>
    </font>
    <font>
      <b/>
      <sz val="18"/>
      <color theme="3"/>
      <name val="Cambria"/>
      <family val="2"/>
      <scheme val="major"/>
    </font>
    <font>
      <b/>
      <sz val="18"/>
      <color indexed="56"/>
      <name val="Cambria"/>
      <family val="2"/>
      <charset val="162"/>
    </font>
    <font>
      <b/>
      <sz val="18"/>
      <color indexed="12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11"/>
      <color indexed="20"/>
      <name val="Calibri"/>
      <family val="2"/>
      <charset val="162"/>
    </font>
    <font>
      <sz val="11"/>
      <color indexed="20"/>
      <name val="Calibri"/>
      <family val="2"/>
    </font>
    <font>
      <sz val="11"/>
      <color rgb="FFFA7D00"/>
      <name val="Calibri"/>
      <family val="2"/>
      <scheme val="minor"/>
    </font>
    <font>
      <sz val="11"/>
      <color indexed="52"/>
      <name val="Calibri"/>
      <family val="2"/>
      <charset val="162"/>
    </font>
    <font>
      <b/>
      <sz val="16"/>
      <name val="Arial (WT)"/>
      <family val="2"/>
      <charset val="162"/>
    </font>
    <font>
      <sz val="14"/>
      <name val="TimesNewRomanPS"/>
    </font>
    <font>
      <b/>
      <sz val="15"/>
      <color theme="3"/>
      <name val="Calibri"/>
      <family val="2"/>
      <scheme val="minor"/>
    </font>
    <font>
      <b/>
      <sz val="15"/>
      <color indexed="56"/>
      <name val="Calibri"/>
      <family val="2"/>
      <charset val="162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  <charset val="162"/>
    </font>
    <font>
      <b/>
      <sz val="11"/>
      <color theme="3"/>
      <name val="Calibri"/>
      <family val="2"/>
      <scheme val="minor"/>
    </font>
    <font>
      <b/>
      <sz val="11"/>
      <color indexed="56"/>
      <name val="Calibri"/>
      <family val="2"/>
      <charset val="162"/>
    </font>
    <font>
      <b/>
      <sz val="11"/>
      <color indexed="52"/>
      <name val="Calibri"/>
      <family val="2"/>
    </font>
    <font>
      <b/>
      <sz val="11"/>
      <color indexed="47"/>
      <name val="Calibri"/>
      <family val="2"/>
    </font>
    <font>
      <b/>
      <sz val="10"/>
      <color indexed="12"/>
      <name val="Arial"/>
      <family val="2"/>
    </font>
    <font>
      <sz val="12"/>
      <name val="Wagner"/>
      <charset val="162"/>
    </font>
    <font>
      <sz val="9"/>
      <name val="Helv"/>
    </font>
    <font>
      <b/>
      <sz val="9"/>
      <color indexed="12"/>
      <name val="Helv"/>
    </font>
    <font>
      <b/>
      <sz val="10"/>
      <name val="Arial"/>
      <family val="2"/>
    </font>
    <font>
      <sz val="9"/>
      <name val="Arial Narrow"/>
      <family val="2"/>
    </font>
    <font>
      <sz val="11"/>
      <color indexed="17"/>
      <name val="Calibri"/>
      <family val="2"/>
    </font>
    <font>
      <b/>
      <sz val="10"/>
      <color indexed="8"/>
      <name val="Arial"/>
      <family val="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  <charset val="162"/>
    </font>
    <font>
      <b/>
      <sz val="10"/>
      <color theme="1"/>
      <name val="Calibri"/>
      <family val="2"/>
      <scheme val="minor"/>
    </font>
    <font>
      <b/>
      <sz val="8"/>
      <name val="Arial"/>
      <family val="2"/>
      <charset val="162"/>
    </font>
    <font>
      <sz val="11"/>
      <name val="Tms Rmn"/>
    </font>
    <font>
      <b/>
      <sz val="18"/>
      <name val="Arial"/>
      <family val="2"/>
    </font>
    <font>
      <b/>
      <sz val="11"/>
      <color theme="0"/>
      <name val="Calibri"/>
      <family val="2"/>
      <scheme val="minor"/>
    </font>
    <font>
      <sz val="10"/>
      <name val="MS Serif"/>
      <family val="1"/>
    </font>
    <font>
      <i/>
      <sz val="9"/>
      <color indexed="12"/>
      <name val="Arial"/>
      <family val="2"/>
    </font>
    <font>
      <sz val="12"/>
      <name val="Helv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  <charset val="162"/>
    </font>
    <font>
      <b/>
      <sz val="10"/>
      <color indexed="17"/>
      <name val="Arial"/>
      <family val="2"/>
    </font>
    <font>
      <sz val="1"/>
      <color indexed="8"/>
      <name val="Courier"/>
      <family val="3"/>
    </font>
    <font>
      <b/>
      <sz val="14"/>
      <name val="Georgia"/>
      <family val="1"/>
    </font>
    <font>
      <b/>
      <sz val="11"/>
      <color indexed="62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b/>
      <sz val="8"/>
      <name val="Helv"/>
    </font>
    <font>
      <i/>
      <sz val="11"/>
      <color indexed="23"/>
      <name val="Calibri"/>
      <family val="2"/>
    </font>
    <font>
      <i/>
      <sz val="1"/>
      <color indexed="8"/>
      <name val="Courier"/>
      <family val="3"/>
    </font>
    <font>
      <sz val="12"/>
      <color indexed="24"/>
      <name val="Arial"/>
      <family val="2"/>
    </font>
    <font>
      <sz val="10"/>
      <name val="Calibri"/>
      <family val="2"/>
    </font>
    <font>
      <b/>
      <sz val="10"/>
      <name val="Helv"/>
    </font>
    <font>
      <b/>
      <sz val="7"/>
      <name val="Tahoma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  <charset val="16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  <charset val="162"/>
    </font>
    <font>
      <b/>
      <sz val="16"/>
      <name val="Arial"/>
      <family val="2"/>
      <charset val="162"/>
    </font>
    <font>
      <sz val="8"/>
      <color indexed="9"/>
      <name val="Arial"/>
      <family val="2"/>
    </font>
    <font>
      <b/>
      <sz val="10"/>
      <color indexed="9"/>
      <name val="Arial"/>
      <family val="2"/>
    </font>
    <font>
      <b/>
      <sz val="24"/>
      <color indexed="8"/>
      <name val="Times New Roman"/>
      <family val="1"/>
      <charset val="162"/>
    </font>
    <font>
      <b/>
      <sz val="12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8"/>
      <name val="Courier"/>
      <family val="3"/>
    </font>
    <font>
      <b/>
      <sz val="11"/>
      <color rgb="FFFA7D00"/>
      <name val="Calibri"/>
      <family val="2"/>
      <scheme val="minor"/>
    </font>
    <font>
      <u/>
      <sz val="8.4"/>
      <color indexed="12"/>
      <name val="Arial"/>
      <family val="2"/>
      <charset val="162"/>
    </font>
    <font>
      <u/>
      <sz val="10"/>
      <color indexed="12"/>
      <name val="Arial"/>
      <family val="2"/>
    </font>
    <font>
      <u/>
      <sz val="11"/>
      <color theme="10"/>
      <name val="Calibri"/>
      <family val="2"/>
      <charset val="162"/>
      <scheme val="minor"/>
    </font>
    <font>
      <i/>
      <sz val="8"/>
      <color indexed="12"/>
      <name val="Arial"/>
      <family val="2"/>
    </font>
    <font>
      <b/>
      <sz val="16"/>
      <color indexed="18"/>
      <name val="Arial"/>
      <family val="2"/>
    </font>
    <font>
      <sz val="10"/>
      <color indexed="32"/>
      <name val="Arial"/>
      <family val="2"/>
      <charset val="162"/>
    </font>
    <font>
      <sz val="10"/>
      <color indexed="32"/>
      <name val="Arial Tur"/>
      <family val="2"/>
      <charset val="162"/>
    </font>
    <font>
      <b/>
      <sz val="10"/>
      <color indexed="16"/>
      <name val="Arial"/>
      <family val="2"/>
      <charset val="162"/>
    </font>
    <font>
      <sz val="10"/>
      <color indexed="37"/>
      <name val="Arial"/>
      <family val="2"/>
      <charset val="162"/>
    </font>
    <font>
      <sz val="10"/>
      <color indexed="37"/>
      <name val="Arial Tur"/>
      <family val="2"/>
      <charset val="162"/>
    </font>
    <font>
      <b/>
      <sz val="10"/>
      <color indexed="32"/>
      <name val="Arial"/>
      <family val="2"/>
      <charset val="162"/>
    </font>
    <font>
      <b/>
      <sz val="10"/>
      <color indexed="32"/>
      <name val="Arial Tur"/>
      <family val="2"/>
      <charset val="162"/>
    </font>
    <font>
      <sz val="10"/>
      <color indexed="18"/>
      <name val="Arial"/>
      <family val="2"/>
      <charset val="162"/>
    </font>
    <font>
      <sz val="10"/>
      <color indexed="18"/>
      <name val="Arial Tur"/>
      <family val="2"/>
      <charset val="162"/>
    </font>
    <font>
      <b/>
      <sz val="10"/>
      <color indexed="18"/>
      <name val="Arial Tur"/>
      <family val="2"/>
      <charset val="162"/>
    </font>
    <font>
      <sz val="10"/>
      <color indexed="10"/>
      <name val="Arial Tur"/>
      <family val="2"/>
      <charset val="162"/>
    </font>
    <font>
      <b/>
      <sz val="12"/>
      <color indexed="18"/>
      <name val="Arial Tur"/>
      <family val="2"/>
      <charset val="162"/>
    </font>
    <font>
      <sz val="12"/>
      <name val="Palacio CS ATT"/>
      <family val="1"/>
    </font>
    <font>
      <sz val="11"/>
      <color rgb="FF9C0006"/>
      <name val="Calibri"/>
      <family val="2"/>
      <scheme val="minor"/>
    </font>
    <font>
      <b/>
      <sz val="14"/>
      <name val="Helv"/>
    </font>
    <font>
      <i/>
      <sz val="10"/>
      <color indexed="32"/>
      <name val="MS Sans Serif"/>
      <family val="2"/>
    </font>
    <font>
      <sz val="24"/>
      <name val="Arial"/>
      <family val="2"/>
      <charset val="162"/>
    </font>
    <font>
      <b/>
      <sz val="32"/>
      <name val="Arial"/>
      <family val="2"/>
      <charset val="162"/>
    </font>
    <font>
      <b/>
      <sz val="9"/>
      <name val="Arial"/>
      <family val="2"/>
      <charset val="16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1"/>
      <color indexed="60"/>
      <name val="Calibri"/>
      <family val="2"/>
      <charset val="162"/>
    </font>
    <font>
      <sz val="11"/>
      <name val="Arial"/>
      <family val="2"/>
    </font>
    <font>
      <sz val="7"/>
      <name val="Small Fonts"/>
      <family val="2"/>
    </font>
    <font>
      <sz val="8"/>
      <name val="Helv"/>
    </font>
    <font>
      <b/>
      <i/>
      <sz val="16"/>
      <name val="Helv"/>
    </font>
    <font>
      <sz val="11"/>
      <name val="Calibri"/>
      <family val="2"/>
      <scheme val="minor"/>
    </font>
    <font>
      <sz val="10"/>
      <color rgb="FF000000"/>
      <name val="Arial"/>
      <family val="2"/>
      <charset val="162"/>
    </font>
    <font>
      <sz val="11"/>
      <color theme="1"/>
      <name val="Calibri"/>
      <family val="2"/>
    </font>
    <font>
      <sz val="11"/>
      <color theme="1"/>
      <name val="Calibri"/>
      <family val="2"/>
      <charset val="162"/>
    </font>
    <font>
      <sz val="10"/>
      <color rgb="FF000000"/>
      <name val="ARIAL"/>
      <charset val="1"/>
    </font>
    <font>
      <sz val="10"/>
      <name val="MS Sans Serif"/>
      <charset val="162"/>
    </font>
    <font>
      <sz val="12"/>
      <name val="Times New Roman CE"/>
      <charset val="238"/>
    </font>
    <font>
      <sz val="10"/>
      <name val="Times New Roman CE"/>
      <charset val="238"/>
    </font>
    <font>
      <sz val="12"/>
      <name val="Arial Tur"/>
      <charset val="162"/>
    </font>
    <font>
      <i/>
      <sz val="10"/>
      <name val="Helv"/>
    </font>
    <font>
      <i/>
      <sz val="9"/>
      <name val="Veljovic Book"/>
      <family val="1"/>
    </font>
    <font>
      <b/>
      <sz val="9"/>
      <color indexed="8"/>
      <name val="Tahoma"/>
      <family val="2"/>
    </font>
    <font>
      <i/>
      <sz val="9"/>
      <name val="Arial"/>
      <family val="2"/>
    </font>
    <font>
      <sz val="12"/>
      <name val="Times New Roman"/>
      <family val="1"/>
    </font>
    <font>
      <b/>
      <sz val="11"/>
      <color indexed="63"/>
      <name val="Calibri"/>
      <family val="2"/>
    </font>
    <font>
      <b/>
      <sz val="10"/>
      <color indexed="58"/>
      <name val="Arial"/>
      <family val="2"/>
      <charset val="162"/>
    </font>
    <font>
      <b/>
      <sz val="10"/>
      <name val="MS Sans Serif"/>
      <family val="2"/>
      <charset val="162"/>
    </font>
    <font>
      <b/>
      <sz val="10"/>
      <name val="MS Sans Serif"/>
      <family val="2"/>
    </font>
    <font>
      <b/>
      <i/>
      <sz val="10"/>
      <color indexed="20"/>
      <name val="Arial"/>
      <family val="2"/>
    </font>
    <font>
      <sz val="8"/>
      <name val="Palatino"/>
      <family val="1"/>
    </font>
    <font>
      <b/>
      <sz val="9"/>
      <color indexed="10"/>
      <name val="Helv"/>
    </font>
    <font>
      <sz val="10"/>
      <name val="Tms Rmn"/>
    </font>
    <font>
      <sz val="8"/>
      <color indexed="9"/>
      <name val="Times New Roman"/>
      <family val="1"/>
    </font>
    <font>
      <b/>
      <sz val="8"/>
      <color indexed="8"/>
      <name val="Helv"/>
    </font>
    <font>
      <b/>
      <sz val="26"/>
      <name val="Times New Roman"/>
      <family val="1"/>
    </font>
    <font>
      <sz val="12"/>
      <name val="Arial"/>
      <family val="2"/>
      <charset val="16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sz val="24"/>
      <color indexed="13"/>
      <name val="Helv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charset val="162"/>
    </font>
    <font>
      <b/>
      <sz val="11"/>
      <color indexed="8"/>
      <name val="Calibri"/>
      <family val="2"/>
    </font>
    <font>
      <sz val="8"/>
      <color indexed="10"/>
      <name val="Arial Narrow"/>
      <family val="2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  <charset val="162"/>
    </font>
    <font>
      <b/>
      <sz val="10"/>
      <color indexed="0"/>
      <name val="Tahoma"/>
      <family val="2"/>
    </font>
    <font>
      <sz val="10"/>
      <name val="Geneva"/>
    </font>
    <font>
      <sz val="10"/>
      <color indexed="0"/>
      <name val="Tahoma"/>
      <family val="2"/>
    </font>
    <font>
      <b/>
      <sz val="10"/>
      <color indexed="27"/>
      <name val="Tahoma"/>
      <family val="2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0"/>
      <color rgb="FFFF0000"/>
      <name val="Arial Tur"/>
      <charset val="162"/>
    </font>
  </fonts>
  <fills count="9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gradientFill>
        <stop position="0">
          <color theme="2"/>
        </stop>
        <stop position="1">
          <color theme="2" tint="-9.8025452436902985E-2"/>
        </stop>
      </gradientFill>
    </fill>
    <fill>
      <gradientFill degree="90">
        <stop position="0">
          <color theme="2" tint="-9.8025452436902985E-2"/>
        </stop>
        <stop position="1">
          <color theme="2" tint="-9.8025452436902985E-2"/>
        </stop>
      </gradientFill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1">
          <color theme="2" tint="-0.25098422193060094"/>
        </stop>
      </gradientFill>
    </fill>
    <fill>
      <gradientFill degree="90">
        <stop position="0">
          <color theme="0"/>
        </stop>
        <stop position="1">
          <color theme="2" tint="-0.49803155613879818"/>
        </stop>
      </gradientFill>
    </fill>
    <fill>
      <gradientFill>
        <stop position="0">
          <color theme="0"/>
        </stop>
        <stop position="1">
          <color theme="2" tint="-0.25098422193060094"/>
        </stop>
      </gradient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1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1"/>
        <bgColor indexed="8"/>
      </patternFill>
    </fill>
    <fill>
      <patternFill patternType="lightGray">
        <fgColor indexed="22"/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26"/>
      </patternFill>
    </fill>
    <fill>
      <patternFill patternType="mediumGray">
        <b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4"/>
      </patternFill>
    </fill>
    <fill>
      <patternFill patternType="solid">
        <fgColor indexed="33"/>
        <bgColor indexed="64"/>
      </patternFill>
    </fill>
    <fill>
      <patternFill patternType="solid">
        <fgColor indexed="62"/>
        <bgColor indexed="64"/>
      </patternFill>
    </fill>
    <fill>
      <patternFill patternType="lightGray"/>
    </fill>
    <fill>
      <patternFill patternType="solid">
        <fgColor indexed="43"/>
        <bgColor indexed="64"/>
      </patternFill>
    </fill>
    <fill>
      <patternFill patternType="solid">
        <fgColor indexed="33"/>
      </patternFill>
    </fill>
    <fill>
      <patternFill patternType="solid">
        <fgColor indexed="41"/>
        <bgColor indexed="64"/>
      </patternFill>
    </fill>
    <fill>
      <patternFill patternType="gray0625"/>
    </fill>
    <fill>
      <patternFill patternType="gray0625">
        <bgColor indexed="9"/>
      </patternFill>
    </fill>
    <fill>
      <patternFill patternType="solid">
        <fgColor indexed="13"/>
      </patternFill>
    </fill>
    <fill>
      <patternFill patternType="solid">
        <fgColor indexed="15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12"/>
      </patternFill>
    </fill>
    <fill>
      <patternFill patternType="solid">
        <fgColor indexed="5"/>
      </patternFill>
    </fill>
    <fill>
      <patternFill patternType="solid">
        <fgColor indexed="1"/>
      </patternFill>
    </fill>
    <fill>
      <patternFill patternType="solid">
        <fgColor indexed="24"/>
      </patternFill>
    </fill>
    <fill>
      <patternFill patternType="solid">
        <fgColor indexed="50"/>
      </patternFill>
    </fill>
  </fills>
  <borders count="9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medium">
        <color theme="1"/>
      </left>
      <right style="thin">
        <color theme="0" tint="-0.34998626667073579"/>
      </right>
      <top style="medium">
        <color theme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1"/>
      </left>
      <right/>
      <top style="thin">
        <color theme="0" tint="-0.34998626667073579"/>
      </top>
      <bottom style="medium">
        <color theme="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theme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1"/>
      </bottom>
      <diagonal/>
    </border>
    <border>
      <left style="medium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/>
      <top style="thin">
        <color theme="0" tint="-0.34998626667073579"/>
      </top>
      <bottom style="medium">
        <color auto="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theme="0" tint="-0.34998626667073579"/>
      </right>
      <top/>
      <bottom style="medium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auto="1"/>
      </bottom>
      <diagonal/>
    </border>
    <border>
      <left style="medium">
        <color theme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1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theme="1"/>
      </left>
      <right/>
      <top style="medium">
        <color theme="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theme="1"/>
      </top>
      <bottom style="thin">
        <color theme="0" tint="-0.34998626667073579"/>
      </bottom>
      <diagonal/>
    </border>
    <border>
      <left style="medium">
        <color theme="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1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medium">
        <color theme="1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thin">
        <color indexed="53"/>
      </bottom>
      <diagonal/>
    </border>
    <border>
      <left/>
      <right/>
      <top style="thick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8"/>
      </top>
      <bottom style="double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5"/>
      </bottom>
      <diagonal/>
    </border>
    <border>
      <left/>
      <right/>
      <top/>
      <bottom style="medium">
        <color indexed="45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2"/>
      </top>
      <bottom style="double">
        <color indexed="4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24"/>
      </right>
      <top/>
      <bottom/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62"/>
      </bottom>
      <diagonal/>
    </border>
  </borders>
  <cellStyleXfs count="8075">
    <xf numFmtId="0" fontId="0" fillId="0" borderId="0"/>
    <xf numFmtId="9" fontId="10" fillId="0" borderId="0" applyFont="0" applyFill="0" applyBorder="0" applyAlignment="0" applyProtection="0"/>
    <xf numFmtId="0" fontId="19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14" fontId="29" fillId="0" borderId="0" applyProtection="0">
      <alignment vertical="center"/>
    </xf>
    <xf numFmtId="0" fontId="27" fillId="0" borderId="0"/>
    <xf numFmtId="0" fontId="30" fillId="0" borderId="0"/>
    <xf numFmtId="0" fontId="31" fillId="0" borderId="0">
      <alignment vertical="center"/>
    </xf>
    <xf numFmtId="0" fontId="27" fillId="0" borderId="0"/>
    <xf numFmtId="0" fontId="27" fillId="0" borderId="0"/>
    <xf numFmtId="170" fontId="32" fillId="0" borderId="40"/>
    <xf numFmtId="171" fontId="30" fillId="0" borderId="41" applyFill="0" applyBorder="0" applyProtection="0">
      <alignment horizontal="right"/>
      <protection locked="0"/>
    </xf>
    <xf numFmtId="172" fontId="30" fillId="0" borderId="41" applyFill="0" applyBorder="0" applyProtection="0">
      <alignment horizontal="right"/>
      <protection locked="0"/>
    </xf>
    <xf numFmtId="173" fontId="30" fillId="0" borderId="41" applyFill="0" applyBorder="0" applyProtection="0">
      <alignment horizontal="right"/>
      <protection locked="0"/>
    </xf>
    <xf numFmtId="0" fontId="27" fillId="0" borderId="0"/>
    <xf numFmtId="0" fontId="27" fillId="0" borderId="0"/>
    <xf numFmtId="0" fontId="33" fillId="10" borderId="0" applyNumberFormat="0" applyBorder="0" applyAlignment="0" applyProtection="0"/>
    <xf numFmtId="174" fontId="34" fillId="40" borderId="0" applyNumberFormat="0" applyBorder="0" applyAlignment="0" applyProtection="0"/>
    <xf numFmtId="0" fontId="33" fillId="14" borderId="0" applyNumberFormat="0" applyBorder="0" applyAlignment="0" applyProtection="0"/>
    <xf numFmtId="174" fontId="34" fillId="41" borderId="0" applyNumberFormat="0" applyBorder="0" applyAlignment="0" applyProtection="0"/>
    <xf numFmtId="0" fontId="33" fillId="18" borderId="0" applyNumberFormat="0" applyBorder="0" applyAlignment="0" applyProtection="0"/>
    <xf numFmtId="174" fontId="34" fillId="42" borderId="0" applyNumberFormat="0" applyBorder="0" applyAlignment="0" applyProtection="0"/>
    <xf numFmtId="0" fontId="33" fillId="22" borderId="0" applyNumberFormat="0" applyBorder="0" applyAlignment="0" applyProtection="0"/>
    <xf numFmtId="174" fontId="34" fillId="43" borderId="0" applyNumberFormat="0" applyBorder="0" applyAlignment="0" applyProtection="0"/>
    <xf numFmtId="0" fontId="33" fillId="26" borderId="0" applyNumberFormat="0" applyBorder="0" applyAlignment="0" applyProtection="0"/>
    <xf numFmtId="174" fontId="34" fillId="44" borderId="0" applyNumberFormat="0" applyBorder="0" applyAlignment="0" applyProtection="0"/>
    <xf numFmtId="0" fontId="33" fillId="30" borderId="0" applyNumberFormat="0" applyBorder="0" applyAlignment="0" applyProtection="0"/>
    <xf numFmtId="174" fontId="34" fillId="45" borderId="0" applyNumberFormat="0" applyBorder="0" applyAlignment="0" applyProtection="0"/>
    <xf numFmtId="0" fontId="33" fillId="11" borderId="0" applyNumberFormat="0" applyBorder="0" applyAlignment="0" applyProtection="0"/>
    <xf numFmtId="174" fontId="34" fillId="46" borderId="0" applyNumberFormat="0" applyBorder="0" applyAlignment="0" applyProtection="0"/>
    <xf numFmtId="0" fontId="33" fillId="15" borderId="0" applyNumberFormat="0" applyBorder="0" applyAlignment="0" applyProtection="0"/>
    <xf numFmtId="174" fontId="34" fillId="47" borderId="0" applyNumberFormat="0" applyBorder="0" applyAlignment="0" applyProtection="0"/>
    <xf numFmtId="0" fontId="33" fillId="19" borderId="0" applyNumberFormat="0" applyBorder="0" applyAlignment="0" applyProtection="0"/>
    <xf numFmtId="174" fontId="34" fillId="48" borderId="0" applyNumberFormat="0" applyBorder="0" applyAlignment="0" applyProtection="0"/>
    <xf numFmtId="0" fontId="33" fillId="23" borderId="0" applyNumberFormat="0" applyBorder="0" applyAlignment="0" applyProtection="0"/>
    <xf numFmtId="174" fontId="34" fillId="43" borderId="0" applyNumberFormat="0" applyBorder="0" applyAlignment="0" applyProtection="0"/>
    <xf numFmtId="0" fontId="33" fillId="27" borderId="0" applyNumberFormat="0" applyBorder="0" applyAlignment="0" applyProtection="0"/>
    <xf numFmtId="174" fontId="34" fillId="46" borderId="0" applyNumberFormat="0" applyBorder="0" applyAlignment="0" applyProtection="0"/>
    <xf numFmtId="0" fontId="33" fillId="31" borderId="0" applyNumberFormat="0" applyBorder="0" applyAlignment="0" applyProtection="0"/>
    <xf numFmtId="174" fontId="34" fillId="49" borderId="0" applyNumberFormat="0" applyBorder="0" applyAlignment="0" applyProtection="0"/>
    <xf numFmtId="0" fontId="35" fillId="12" borderId="0" applyNumberFormat="0" applyBorder="0" applyAlignment="0" applyProtection="0"/>
    <xf numFmtId="174" fontId="36" fillId="50" borderId="0" applyNumberFormat="0" applyBorder="0" applyAlignment="0" applyProtection="0"/>
    <xf numFmtId="0" fontId="35" fillId="16" borderId="0" applyNumberFormat="0" applyBorder="0" applyAlignment="0" applyProtection="0"/>
    <xf numFmtId="174" fontId="36" fillId="47" borderId="0" applyNumberFormat="0" applyBorder="0" applyAlignment="0" applyProtection="0"/>
    <xf numFmtId="0" fontId="35" fillId="20" borderId="0" applyNumberFormat="0" applyBorder="0" applyAlignment="0" applyProtection="0"/>
    <xf numFmtId="174" fontId="36" fillId="48" borderId="0" applyNumberFormat="0" applyBorder="0" applyAlignment="0" applyProtection="0"/>
    <xf numFmtId="0" fontId="35" fillId="24" borderId="0" applyNumberFormat="0" applyBorder="0" applyAlignment="0" applyProtection="0"/>
    <xf numFmtId="174" fontId="36" fillId="51" borderId="0" applyNumberFormat="0" applyBorder="0" applyAlignment="0" applyProtection="0"/>
    <xf numFmtId="0" fontId="35" fillId="28" borderId="0" applyNumberFormat="0" applyBorder="0" applyAlignment="0" applyProtection="0"/>
    <xf numFmtId="174" fontId="36" fillId="52" borderId="0" applyNumberFormat="0" applyBorder="0" applyAlignment="0" applyProtection="0"/>
    <xf numFmtId="0" fontId="35" fillId="32" borderId="0" applyNumberFormat="0" applyBorder="0" applyAlignment="0" applyProtection="0"/>
    <xf numFmtId="174" fontId="36" fillId="53" borderId="0" applyNumberFormat="0" applyBorder="0" applyAlignment="0" applyProtection="0"/>
    <xf numFmtId="14" fontId="29" fillId="0" borderId="0" applyProtection="0">
      <alignment vertical="center"/>
    </xf>
    <xf numFmtId="0" fontId="27" fillId="0" borderId="0" applyFont="0" applyFill="0" applyBorder="0" applyAlignment="0" applyProtection="0"/>
    <xf numFmtId="0" fontId="37" fillId="0" borderId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5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8" fontId="39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2" fontId="30" fillId="0" borderId="0" applyFont="0" applyFill="0" applyBorder="0" applyAlignment="0" applyProtection="0"/>
    <xf numFmtId="183" fontId="39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" fontId="30" fillId="0" borderId="0" applyFont="0" applyFill="0" applyBorder="0" applyAlignment="0" applyProtection="0"/>
    <xf numFmtId="185" fontId="41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40" fontId="42" fillId="0" borderId="0" applyFont="0" applyFill="0" applyBorder="0" applyAlignment="0" applyProtection="0"/>
    <xf numFmtId="188" fontId="43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40" fontId="42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30" fillId="0" borderId="0" applyFont="0" applyFill="0" applyBorder="0" applyAlignment="0" applyProtection="0"/>
    <xf numFmtId="178" fontId="39" fillId="0" borderId="0" applyFont="0" applyFill="0" applyBorder="0" applyAlignment="0" applyProtection="0"/>
    <xf numFmtId="188" fontId="4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85" fontId="41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4" fontId="3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40" fontId="42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2" fontId="30" fillId="0" borderId="0" applyFont="0" applyFill="0" applyBorder="0" applyAlignment="0" applyProtection="0"/>
    <xf numFmtId="185" fontId="41" fillId="0" borderId="0" applyFont="0" applyFill="0" applyBorder="0" applyAlignment="0" applyProtection="0"/>
    <xf numFmtId="183" fontId="39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88" fontId="43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8" fontId="43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4" fontId="30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0" fontId="42" fillId="0" borderId="0" applyFont="0" applyFill="0" applyBorder="0" applyAlignment="0" applyProtection="0"/>
    <xf numFmtId="185" fontId="41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2" fontId="30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88" fontId="43" fillId="0" borderId="0" applyFont="0" applyFill="0" applyBorder="0" applyAlignment="0" applyProtection="0"/>
    <xf numFmtId="40" fontId="42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4" fontId="30" fillId="0" borderId="0" applyFont="0" applyFill="0" applyBorder="0" applyAlignment="0" applyProtection="0"/>
    <xf numFmtId="185" fontId="41" fillId="0" borderId="0" applyFont="0" applyFill="0" applyBorder="0" applyAlignment="0" applyProtection="0"/>
    <xf numFmtId="182" fontId="3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85" fontId="41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40" fontId="42" fillId="0" borderId="0" applyFont="0" applyFill="0" applyBorder="0" applyAlignment="0" applyProtection="0"/>
    <xf numFmtId="183" fontId="39" fillId="0" borderId="0" applyFont="0" applyFill="0" applyBorder="0" applyAlignment="0" applyProtection="0"/>
    <xf numFmtId="188" fontId="43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2" fontId="30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" fontId="30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82" fontId="30" fillId="0" borderId="0" applyFont="0" applyFill="0" applyBorder="0" applyAlignment="0" applyProtection="0"/>
    <xf numFmtId="188" fontId="43" fillId="0" borderId="0" applyFont="0" applyFill="0" applyBorder="0" applyAlignment="0" applyProtection="0"/>
    <xf numFmtId="185" fontId="41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" fontId="30" fillId="0" borderId="0" applyFont="0" applyFill="0" applyBorder="0" applyAlignment="0" applyProtection="0"/>
    <xf numFmtId="40" fontId="42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2" fontId="30" fillId="0" borderId="0" applyFont="0" applyFill="0" applyBorder="0" applyAlignment="0" applyProtection="0"/>
    <xf numFmtId="188" fontId="43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4" fontId="3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5" fontId="41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0" fontId="42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85" fontId="41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83" fontId="39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82" fontId="3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8" fontId="43" fillId="0" borderId="0" applyFont="0" applyFill="0" applyBorder="0" applyAlignment="0" applyProtection="0"/>
    <xf numFmtId="4" fontId="30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40" fontId="42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85" fontId="41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40" fontId="42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83" fontId="39" fillId="0" borderId="0" applyFont="0" applyFill="0" applyBorder="0" applyAlignment="0" applyProtection="0"/>
    <xf numFmtId="188" fontId="43" fillId="0" borderId="0" applyFont="0" applyFill="0" applyBorder="0" applyAlignment="0" applyProtection="0"/>
    <xf numFmtId="182" fontId="30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4" fontId="30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8" fontId="43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4" fontId="30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0" fontId="42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0" fontId="42" fillId="0" borderId="0" applyFont="0" applyFill="0" applyBorder="0" applyAlignment="0" applyProtection="0"/>
    <xf numFmtId="40" fontId="42" fillId="0" borderId="0" applyFont="0" applyFill="0" applyBorder="0" applyAlignment="0" applyProtection="0"/>
    <xf numFmtId="185" fontId="41" fillId="0" borderId="0" applyFont="0" applyFill="0" applyBorder="0" applyAlignment="0" applyProtection="0"/>
    <xf numFmtId="40" fontId="42" fillId="0" borderId="0" applyFont="0" applyFill="0" applyBorder="0" applyAlignment="0" applyProtection="0"/>
    <xf numFmtId="185" fontId="41" fillId="0" borderId="0" applyFont="0" applyFill="0" applyBorder="0" applyAlignment="0" applyProtection="0"/>
    <xf numFmtId="185" fontId="41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85" fontId="41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2" fontId="30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3" fontId="39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2" fontId="30" fillId="0" borderId="0" applyFont="0" applyFill="0" applyBorder="0" applyAlignment="0" applyProtection="0"/>
    <xf numFmtId="188" fontId="43" fillId="0" borderId="0" applyFont="0" applyFill="0" applyBorder="0" applyAlignment="0" applyProtection="0"/>
    <xf numFmtId="185" fontId="41" fillId="0" borderId="0" applyFont="0" applyFill="0" applyBorder="0" applyAlignment="0" applyProtection="0"/>
    <xf numFmtId="40" fontId="42" fillId="0" borderId="0" applyFont="0" applyFill="0" applyBorder="0" applyAlignment="0" applyProtection="0"/>
    <xf numFmtId="4" fontId="30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2" fontId="30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5" fontId="41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8" fontId="43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4" fontId="30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0" fontId="42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40" fontId="42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4" fontId="30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82" fontId="30" fillId="0" borderId="0" applyFont="0" applyFill="0" applyBorder="0" applyAlignment="0" applyProtection="0"/>
    <xf numFmtId="183" fontId="39" fillId="0" borderId="0" applyFont="0" applyFill="0" applyBorder="0" applyAlignment="0" applyProtection="0"/>
    <xf numFmtId="188" fontId="4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85" fontId="41" fillId="0" borderId="0" applyFont="0" applyFill="0" applyBorder="0" applyAlignment="0" applyProtection="0"/>
    <xf numFmtId="0" fontId="29" fillId="0" borderId="0">
      <alignment vertical="center"/>
    </xf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83" fontId="39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4" fontId="30" fillId="0" borderId="0" applyFont="0" applyFill="0" applyBorder="0" applyAlignment="0" applyProtection="0"/>
    <xf numFmtId="182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178" fontId="39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78" fontId="39" fillId="0" borderId="0" applyFont="0" applyFill="0" applyBorder="0" applyAlignment="0" applyProtection="0"/>
    <xf numFmtId="185" fontId="41" fillId="0" borderId="0" applyFont="0" applyFill="0" applyBorder="0" applyAlignment="0" applyProtection="0"/>
    <xf numFmtId="4" fontId="30" fillId="0" borderId="0" applyFont="0" applyFill="0" applyBorder="0" applyAlignment="0" applyProtection="0"/>
    <xf numFmtId="185" fontId="41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40" fontId="42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0" fontId="42" fillId="0" borderId="0" applyFont="0" applyFill="0" applyBorder="0" applyAlignment="0" applyProtection="0"/>
    <xf numFmtId="182" fontId="30" fillId="0" borderId="0" applyFont="0" applyFill="0" applyBorder="0" applyAlignment="0" applyProtection="0"/>
    <xf numFmtId="188" fontId="43" fillId="0" borderId="0" applyFont="0" applyFill="0" applyBorder="0" applyAlignment="0" applyProtection="0"/>
    <xf numFmtId="182" fontId="30" fillId="0" borderId="0" applyFont="0" applyFill="0" applyBorder="0" applyAlignment="0" applyProtection="0"/>
    <xf numFmtId="188" fontId="43" fillId="0" borderId="0" applyFont="0" applyFill="0" applyBorder="0" applyAlignment="0" applyProtection="0"/>
    <xf numFmtId="40" fontId="42" fillId="0" borderId="0" applyFont="0" applyFill="0" applyBorder="0" applyAlignment="0" applyProtection="0"/>
    <xf numFmtId="188" fontId="43" fillId="0" borderId="0" applyFont="0" applyFill="0" applyBorder="0" applyAlignment="0" applyProtection="0"/>
    <xf numFmtId="185" fontId="41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85" fontId="41" fillId="0" borderId="0" applyFont="0" applyFill="0" applyBorder="0" applyAlignment="0" applyProtection="0"/>
    <xf numFmtId="185" fontId="45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40" fontId="42" fillId="0" borderId="0" applyFont="0" applyFill="0" applyBorder="0" applyAlignment="0" applyProtection="0"/>
    <xf numFmtId="183" fontId="39" fillId="0" borderId="0" applyFont="0" applyFill="0" applyBorder="0" applyAlignment="0" applyProtection="0"/>
    <xf numFmtId="188" fontId="43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" fontId="30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90" fontId="45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5" fontId="41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8" fontId="43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40" fontId="42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2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8" fontId="43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4" fontId="30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0" fontId="42" fillId="0" borderId="0" applyFont="0" applyFill="0" applyBorder="0" applyAlignment="0" applyProtection="0"/>
    <xf numFmtId="185" fontId="41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2" fontId="30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82" fontId="30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88" fontId="43" fillId="0" borderId="0" applyFont="0" applyFill="0" applyBorder="0" applyAlignment="0" applyProtection="0"/>
    <xf numFmtId="185" fontId="41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4" fontId="30" fillId="0" borderId="0" applyFont="0" applyFill="0" applyBorder="0" applyAlignment="0" applyProtection="0"/>
    <xf numFmtId="40" fontId="42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5" fontId="41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8" fontId="43" fillId="0" borderId="0" applyFont="0" applyFill="0" applyBorder="0" applyAlignment="0" applyProtection="0"/>
    <xf numFmtId="40" fontId="42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2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85" fontId="41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83" fontId="39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82" fontId="3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8" fontId="43" fillId="0" borderId="0" applyFont="0" applyFill="0" applyBorder="0" applyAlignment="0" applyProtection="0"/>
    <xf numFmtId="4" fontId="30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40" fontId="42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88" fontId="43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" fontId="30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2" fontId="30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3" fontId="39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0" fontId="42" fillId="0" borderId="0" applyFont="0" applyFill="0" applyBorder="0" applyAlignment="0" applyProtection="0"/>
    <xf numFmtId="185" fontId="41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46" fillId="0" borderId="0"/>
    <xf numFmtId="0" fontId="47" fillId="0" borderId="0"/>
    <xf numFmtId="0" fontId="47" fillId="0" borderId="0"/>
    <xf numFmtId="0" fontId="47" fillId="0" borderId="0"/>
    <xf numFmtId="14" fontId="29" fillId="0" borderId="0" applyProtection="0">
      <alignment vertical="center"/>
    </xf>
    <xf numFmtId="14" fontId="29" fillId="0" borderId="0" applyProtection="0">
      <alignment vertical="center"/>
    </xf>
    <xf numFmtId="0" fontId="46" fillId="0" borderId="0"/>
    <xf numFmtId="0" fontId="30" fillId="0" borderId="0"/>
    <xf numFmtId="0" fontId="48" fillId="0" borderId="0"/>
    <xf numFmtId="14" fontId="29" fillId="0" borderId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14" fontId="29" fillId="0" borderId="0" applyProtection="0">
      <alignment vertical="center"/>
    </xf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40" fontId="42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88" fontId="4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4" fontId="30" fillId="0" borderId="0" applyFont="0" applyFill="0" applyBorder="0" applyAlignment="0" applyProtection="0"/>
    <xf numFmtId="182" fontId="30" fillId="0" borderId="0" applyFont="0" applyFill="0" applyBorder="0" applyAlignment="0" applyProtection="0"/>
    <xf numFmtId="185" fontId="41" fillId="0" borderId="0" applyFont="0" applyFill="0" applyBorder="0" applyAlignment="0" applyProtection="0"/>
    <xf numFmtId="0" fontId="27" fillId="0" borderId="0"/>
    <xf numFmtId="0" fontId="48" fillId="0" borderId="0"/>
    <xf numFmtId="183" fontId="39" fillId="0" borderId="0" applyFont="0" applyFill="0" applyBorder="0" applyAlignment="0" applyProtection="0"/>
    <xf numFmtId="14" fontId="29" fillId="0" borderId="0" applyProtection="0">
      <alignment vertical="center"/>
    </xf>
    <xf numFmtId="0" fontId="37" fillId="0" borderId="0"/>
    <xf numFmtId="0" fontId="3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0" fontId="48" fillId="0" borderId="0"/>
    <xf numFmtId="0" fontId="27" fillId="0" borderId="0">
      <alignment vertical="top"/>
    </xf>
    <xf numFmtId="0" fontId="27" fillId="0" borderId="0">
      <alignment vertical="top"/>
    </xf>
    <xf numFmtId="191" fontId="27" fillId="0" borderId="0" applyFont="0" applyFill="0" applyBorder="0" applyAlignment="0" applyProtection="0"/>
    <xf numFmtId="0" fontId="47" fillId="0" borderId="0"/>
    <xf numFmtId="14" fontId="29" fillId="0" borderId="0" applyProtection="0">
      <alignment vertical="center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0" fontId="48" fillId="0" borderId="0"/>
    <xf numFmtId="0" fontId="27" fillId="0" borderId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14" fontId="29" fillId="0" borderId="0" applyProtection="0">
      <alignment vertical="center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0" fontId="27" fillId="0" borderId="0">
      <alignment horizontal="left" wrapText="1"/>
    </xf>
    <xf numFmtId="0" fontId="27" fillId="0" borderId="0">
      <alignment horizontal="left" wrapText="1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0" fontId="29" fillId="0" borderId="0">
      <alignment vertical="center"/>
    </xf>
    <xf numFmtId="194" fontId="27" fillId="0" borderId="0" applyFont="0" applyFill="0" applyBorder="0" applyAlignment="0" applyProtection="0"/>
    <xf numFmtId="0" fontId="27" fillId="0" borderId="0">
      <alignment horizontal="left" wrapText="1"/>
    </xf>
    <xf numFmtId="0" fontId="27" fillId="0" borderId="0">
      <alignment horizontal="left" wrapText="1"/>
    </xf>
    <xf numFmtId="0" fontId="47" fillId="0" borderId="0"/>
    <xf numFmtId="0" fontId="4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174" fontId="49" fillId="0" borderId="0"/>
    <xf numFmtId="174" fontId="49" fillId="0" borderId="0"/>
    <xf numFmtId="174" fontId="49" fillId="0" borderId="0"/>
    <xf numFmtId="174" fontId="49" fillId="0" borderId="0"/>
    <xf numFmtId="0" fontId="27" fillId="0" borderId="0"/>
    <xf numFmtId="14" fontId="29" fillId="0" borderId="0" applyProtection="0">
      <alignment vertical="center"/>
    </xf>
    <xf numFmtId="0" fontId="27" fillId="0" borderId="0">
      <alignment horizontal="left" wrapText="1"/>
    </xf>
    <xf numFmtId="0" fontId="27" fillId="0" borderId="0">
      <alignment horizontal="left" wrapText="1"/>
    </xf>
    <xf numFmtId="14" fontId="29" fillId="0" borderId="0" applyProtection="0">
      <alignment vertical="center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7" fillId="54" borderId="0" applyNumberFormat="0" applyFont="0" applyAlignment="0" applyProtection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48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47" fillId="0" borderId="0"/>
    <xf numFmtId="0" fontId="48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0" fontId="4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39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88" fontId="43" fillId="0" borderId="0" applyFont="0" applyFill="0" applyBorder="0" applyAlignment="0" applyProtection="0"/>
    <xf numFmtId="40" fontId="42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4" fontId="30" fillId="0" borderId="0" applyFont="0" applyFill="0" applyBorder="0" applyAlignment="0" applyProtection="0"/>
    <xf numFmtId="185" fontId="41" fillId="0" borderId="0" applyFont="0" applyFill="0" applyBorder="0" applyAlignment="0" applyProtection="0"/>
    <xf numFmtId="182" fontId="3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7" fillId="0" borderId="0">
      <alignment horizontal="left" wrapText="1"/>
    </xf>
    <xf numFmtId="0" fontId="27" fillId="0" borderId="0">
      <alignment horizontal="left" wrapText="1"/>
    </xf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0" fontId="27" fillId="0" borderId="0">
      <alignment horizontal="left" wrapText="1"/>
    </xf>
    <xf numFmtId="0" fontId="27" fillId="0" borderId="0">
      <alignment horizontal="left" wrapText="1"/>
    </xf>
    <xf numFmtId="0" fontId="48" fillId="0" borderId="0"/>
    <xf numFmtId="0" fontId="46" fillId="0" borderId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38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4" fontId="30" fillId="0" borderId="0" applyFont="0" applyFill="0" applyBorder="0" applyAlignment="0" applyProtection="0"/>
    <xf numFmtId="185" fontId="41" fillId="0" borderId="0" applyFont="0" applyFill="0" applyBorder="0" applyAlignment="0" applyProtection="0"/>
    <xf numFmtId="182" fontId="3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40" fontId="42" fillId="0" borderId="0" applyFont="0" applyFill="0" applyBorder="0" applyAlignment="0" applyProtection="0"/>
    <xf numFmtId="188" fontId="43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4" fontId="29" fillId="0" borderId="0" applyProtection="0">
      <alignment vertical="center"/>
    </xf>
    <xf numFmtId="0" fontId="48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0" fontId="27" fillId="0" borderId="0"/>
    <xf numFmtId="0" fontId="27" fillId="0" borderId="0">
      <alignment vertical="top"/>
    </xf>
    <xf numFmtId="0" fontId="27" fillId="0" borderId="0">
      <alignment vertical="top"/>
    </xf>
    <xf numFmtId="14" fontId="29" fillId="0" borderId="0" applyProtection="0">
      <alignment vertical="center"/>
    </xf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4" fontId="29" fillId="0" borderId="0" applyProtection="0">
      <alignment vertical="center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0" fontId="27" fillId="0" borderId="0"/>
    <xf numFmtId="0" fontId="27" fillId="0" borderId="0"/>
    <xf numFmtId="14" fontId="29" fillId="0" borderId="0" applyProtection="0">
      <alignment vertical="center"/>
    </xf>
    <xf numFmtId="14" fontId="29" fillId="0" borderId="0" applyProtection="0">
      <alignment vertical="center"/>
    </xf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6" fontId="27" fillId="0" borderId="0" applyFont="0" applyFill="0" applyBorder="0" applyProtection="0">
      <alignment horizontal="right"/>
    </xf>
    <xf numFmtId="196" fontId="27" fillId="0" borderId="0" applyFont="0" applyFill="0" applyBorder="0" applyProtection="0">
      <alignment horizontal="right"/>
    </xf>
    <xf numFmtId="196" fontId="27" fillId="0" borderId="0" applyFont="0" applyFill="0" applyBorder="0" applyProtection="0">
      <alignment horizontal="right"/>
    </xf>
    <xf numFmtId="196" fontId="27" fillId="0" borderId="0" applyFont="0" applyFill="0" applyBorder="0" applyProtection="0">
      <alignment horizontal="right"/>
    </xf>
    <xf numFmtId="196" fontId="27" fillId="0" borderId="0" applyFont="0" applyFill="0" applyBorder="0" applyProtection="0">
      <alignment horizontal="right"/>
    </xf>
    <xf numFmtId="196" fontId="27" fillId="0" borderId="0" applyFont="0" applyFill="0" applyBorder="0" applyProtection="0">
      <alignment horizontal="right"/>
    </xf>
    <xf numFmtId="196" fontId="27" fillId="0" borderId="0" applyFont="0" applyFill="0" applyBorder="0" applyProtection="0">
      <alignment horizontal="right"/>
    </xf>
    <xf numFmtId="0" fontId="27" fillId="0" borderId="0">
      <alignment horizontal="left" wrapText="1"/>
    </xf>
    <xf numFmtId="0" fontId="27" fillId="0" borderId="0">
      <alignment horizontal="left" wrapText="1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0" fontId="48" fillId="0" borderId="0"/>
    <xf numFmtId="14" fontId="29" fillId="0" borderId="0" applyProtection="0">
      <alignment vertical="center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0" fontId="29" fillId="0" borderId="0">
      <alignment vertical="center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4" fontId="29" fillId="0" borderId="0" applyProtection="0">
      <alignment vertical="center"/>
    </xf>
    <xf numFmtId="0" fontId="27" fillId="0" borderId="0">
      <alignment horizontal="left" wrapText="1"/>
    </xf>
    <xf numFmtId="0" fontId="27" fillId="0" borderId="0">
      <alignment horizontal="left" wrapText="1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0" fontId="27" fillId="0" borderId="0"/>
    <xf numFmtId="0" fontId="27" fillId="0" borderId="0">
      <alignment vertical="top"/>
    </xf>
    <xf numFmtId="0" fontId="29" fillId="0" borderId="0">
      <alignment vertical="center"/>
    </xf>
    <xf numFmtId="0" fontId="29" fillId="0" borderId="0">
      <alignment vertical="center"/>
    </xf>
    <xf numFmtId="0" fontId="27" fillId="0" borderId="0"/>
    <xf numFmtId="0" fontId="27" fillId="0" borderId="0"/>
    <xf numFmtId="0" fontId="27" fillId="0" borderId="0">
      <alignment vertical="top"/>
    </xf>
    <xf numFmtId="0" fontId="27" fillId="0" borderId="0">
      <alignment vertical="top"/>
    </xf>
    <xf numFmtId="0" fontId="48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14" fontId="29" fillId="0" borderId="0" applyProtection="0">
      <alignment vertical="center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4" fontId="29" fillId="0" borderId="0" applyProtection="0">
      <alignment vertical="center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3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27" fillId="0" borderId="0">
      <alignment horizontal="left" wrapText="1"/>
    </xf>
    <xf numFmtId="0" fontId="27" fillId="0" borderId="0">
      <alignment horizontal="left" wrapText="1"/>
    </xf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6" fillId="0" borderId="43" applyNumberFormat="0" applyFill="0" applyProtection="0">
      <alignment horizontal="center"/>
    </xf>
    <xf numFmtId="0" fontId="56" fillId="0" borderId="43" applyNumberFormat="0" applyFill="0" applyProtection="0">
      <alignment horizontal="center"/>
    </xf>
    <xf numFmtId="0" fontId="56" fillId="0" borderId="43" applyNumberFormat="0" applyFill="0" applyProtection="0">
      <alignment horizontal="center"/>
    </xf>
    <xf numFmtId="0" fontId="56" fillId="0" borderId="43" applyNumberFormat="0" applyFill="0" applyProtection="0">
      <alignment horizontal="center"/>
    </xf>
    <xf numFmtId="0" fontId="56" fillId="0" borderId="43" applyNumberFormat="0" applyFill="0" applyProtection="0">
      <alignment horizontal="center"/>
    </xf>
    <xf numFmtId="0" fontId="56" fillId="0" borderId="43" applyNumberFormat="0" applyFill="0" applyProtection="0">
      <alignment horizontal="center"/>
    </xf>
    <xf numFmtId="0" fontId="56" fillId="0" borderId="43" applyNumberFormat="0" applyFill="0" applyProtection="0">
      <alignment horizontal="center"/>
    </xf>
    <xf numFmtId="0" fontId="56" fillId="0" borderId="43" applyNumberFormat="0" applyFill="0" applyProtection="0">
      <alignment horizontal="center"/>
    </xf>
    <xf numFmtId="0" fontId="56" fillId="0" borderId="43" applyNumberFormat="0" applyFill="0" applyProtection="0">
      <alignment horizontal="center"/>
    </xf>
    <xf numFmtId="0" fontId="57" fillId="0" borderId="43" applyNumberFormat="0" applyFill="0" applyProtection="0">
      <alignment horizontal="center"/>
    </xf>
    <xf numFmtId="0" fontId="56" fillId="0" borderId="43" applyNumberFormat="0" applyFill="0" applyProtection="0">
      <alignment horizontal="center"/>
    </xf>
    <xf numFmtId="0" fontId="56" fillId="0" borderId="43" applyNumberFormat="0" applyFill="0" applyProtection="0">
      <alignment horizontal="center"/>
    </xf>
    <xf numFmtId="0" fontId="56" fillId="0" borderId="43" applyNumberFormat="0" applyFill="0" applyProtection="0">
      <alignment horizontal="center"/>
    </xf>
    <xf numFmtId="0" fontId="56" fillId="0" borderId="43" applyNumberFormat="0" applyFill="0" applyProtection="0">
      <alignment horizontal="center"/>
    </xf>
    <xf numFmtId="0" fontId="56" fillId="0" borderId="43" applyNumberFormat="0" applyFill="0" applyProtection="0">
      <alignment horizontal="center"/>
    </xf>
    <xf numFmtId="0" fontId="56" fillId="0" borderId="43" applyNumberFormat="0" applyFill="0" applyProtection="0">
      <alignment horizontal="center"/>
    </xf>
    <xf numFmtId="0" fontId="56" fillId="0" borderId="43" applyNumberFormat="0" applyFill="0" applyProtection="0">
      <alignment horizontal="center"/>
    </xf>
    <xf numFmtId="0" fontId="56" fillId="0" borderId="43" applyNumberFormat="0" applyFill="0" applyProtection="0">
      <alignment horizontal="center"/>
    </xf>
    <xf numFmtId="0" fontId="56" fillId="0" borderId="0" applyNumberFormat="0" applyFill="0" applyBorder="0" applyProtection="0">
      <alignment horizontal="left"/>
    </xf>
    <xf numFmtId="0" fontId="56" fillId="0" borderId="0" applyNumberFormat="0" applyFill="0" applyBorder="0" applyProtection="0">
      <alignment horizontal="left"/>
    </xf>
    <xf numFmtId="0" fontId="56" fillId="0" borderId="0" applyNumberFormat="0" applyFill="0" applyBorder="0" applyProtection="0">
      <alignment horizontal="left"/>
    </xf>
    <xf numFmtId="0" fontId="56" fillId="0" borderId="0" applyNumberFormat="0" applyFill="0" applyBorder="0" applyProtection="0">
      <alignment horizontal="left"/>
    </xf>
    <xf numFmtId="0" fontId="56" fillId="0" borderId="0" applyNumberFormat="0" applyFill="0" applyBorder="0" applyProtection="0">
      <alignment horizontal="left"/>
    </xf>
    <xf numFmtId="0" fontId="56" fillId="0" borderId="0" applyNumberFormat="0" applyFill="0" applyBorder="0" applyProtection="0">
      <alignment horizontal="left"/>
    </xf>
    <xf numFmtId="0" fontId="56" fillId="0" borderId="0" applyNumberFormat="0" applyFill="0" applyBorder="0" applyProtection="0">
      <alignment horizontal="left"/>
    </xf>
    <xf numFmtId="0" fontId="56" fillId="0" borderId="0" applyNumberFormat="0" applyFill="0" applyBorder="0" applyProtection="0">
      <alignment horizontal="left"/>
    </xf>
    <xf numFmtId="0" fontId="57" fillId="0" borderId="0" applyNumberFormat="0" applyFill="0" applyBorder="0" applyProtection="0">
      <alignment horizontal="left"/>
    </xf>
    <xf numFmtId="0" fontId="56" fillId="0" borderId="0" applyNumberFormat="0" applyFill="0" applyBorder="0" applyProtection="0">
      <alignment horizontal="left"/>
    </xf>
    <xf numFmtId="0" fontId="56" fillId="0" borderId="0" applyNumberFormat="0" applyFill="0" applyBorder="0" applyProtection="0">
      <alignment horizontal="left"/>
    </xf>
    <xf numFmtId="0" fontId="56" fillId="0" borderId="0" applyNumberFormat="0" applyFill="0" applyBorder="0" applyProtection="0">
      <alignment horizontal="left"/>
    </xf>
    <xf numFmtId="0" fontId="56" fillId="0" borderId="0" applyNumberFormat="0" applyFill="0" applyBorder="0" applyProtection="0">
      <alignment horizontal="left"/>
    </xf>
    <xf numFmtId="0" fontId="56" fillId="0" borderId="0" applyNumberFormat="0" applyFill="0" applyBorder="0" applyProtection="0">
      <alignment horizontal="left"/>
    </xf>
    <xf numFmtId="0" fontId="56" fillId="0" borderId="0" applyNumberFormat="0" applyFill="0" applyBorder="0" applyProtection="0">
      <alignment horizontal="left"/>
    </xf>
    <xf numFmtId="0" fontId="56" fillId="0" borderId="0" applyNumberFormat="0" applyFill="0" applyBorder="0" applyProtection="0">
      <alignment horizontal="left"/>
    </xf>
    <xf numFmtId="0" fontId="56" fillId="0" borderId="0" applyNumberFormat="0" applyFill="0" applyBorder="0" applyProtection="0">
      <alignment horizontal="left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58" fillId="0" borderId="0" applyNumberFormat="0" applyFill="0" applyBorder="0" applyProtection="0">
      <alignment horizontal="centerContinuous"/>
    </xf>
    <xf numFmtId="0" fontId="58" fillId="0" borderId="0" applyNumberFormat="0" applyFill="0" applyBorder="0" applyProtection="0">
      <alignment horizontal="centerContinuous"/>
    </xf>
    <xf numFmtId="0" fontId="58" fillId="0" borderId="0" applyNumberFormat="0" applyFill="0" applyBorder="0" applyProtection="0">
      <alignment horizontal="centerContinuous"/>
    </xf>
    <xf numFmtId="0" fontId="58" fillId="0" borderId="0" applyNumberFormat="0" applyFill="0" applyBorder="0" applyProtection="0">
      <alignment horizontal="centerContinuous"/>
    </xf>
    <xf numFmtId="0" fontId="58" fillId="0" borderId="0" applyNumberFormat="0" applyFill="0" applyBorder="0" applyProtection="0">
      <alignment horizontal="centerContinuous"/>
    </xf>
    <xf numFmtId="0" fontId="58" fillId="0" borderId="0" applyNumberFormat="0" applyFill="0" applyBorder="0" applyProtection="0">
      <alignment horizontal="centerContinuous"/>
    </xf>
    <xf numFmtId="0" fontId="58" fillId="0" borderId="0" applyNumberFormat="0" applyFill="0" applyBorder="0" applyProtection="0">
      <alignment horizontal="centerContinuous"/>
    </xf>
    <xf numFmtId="0" fontId="58" fillId="0" borderId="0" applyNumberFormat="0" applyFill="0" applyBorder="0" applyProtection="0">
      <alignment horizontal="centerContinuous"/>
    </xf>
    <xf numFmtId="0" fontId="59" fillId="0" borderId="0" applyNumberFormat="0" applyFill="0" applyBorder="0" applyProtection="0">
      <alignment horizontal="centerContinuous"/>
    </xf>
    <xf numFmtId="0" fontId="58" fillId="0" borderId="0" applyNumberFormat="0" applyFill="0" applyBorder="0" applyProtection="0">
      <alignment horizontal="centerContinuous"/>
    </xf>
    <xf numFmtId="0" fontId="58" fillId="0" borderId="0" applyNumberFormat="0" applyFill="0" applyBorder="0" applyProtection="0">
      <alignment horizontal="centerContinuous"/>
    </xf>
    <xf numFmtId="0" fontId="58" fillId="0" borderId="0" applyNumberFormat="0" applyFill="0" applyBorder="0" applyProtection="0">
      <alignment horizontal="centerContinuous"/>
    </xf>
    <xf numFmtId="0" fontId="58" fillId="0" borderId="0" applyNumberFormat="0" applyFill="0" applyBorder="0" applyProtection="0">
      <alignment horizontal="centerContinuous"/>
    </xf>
    <xf numFmtId="0" fontId="58" fillId="0" borderId="0" applyNumberFormat="0" applyFill="0" applyBorder="0" applyProtection="0">
      <alignment horizontal="centerContinuous"/>
    </xf>
    <xf numFmtId="0" fontId="58" fillId="0" borderId="0" applyNumberFormat="0" applyFill="0" applyBorder="0" applyProtection="0">
      <alignment horizontal="centerContinuous"/>
    </xf>
    <xf numFmtId="0" fontId="58" fillId="0" borderId="0" applyNumberFormat="0" applyFill="0" applyBorder="0" applyProtection="0">
      <alignment horizontal="centerContinuous"/>
    </xf>
    <xf numFmtId="0" fontId="58" fillId="0" borderId="0" applyNumberFormat="0" applyFill="0" applyBorder="0" applyProtection="0">
      <alignment horizontal="centerContinuous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47" fillId="0" borderId="0"/>
    <xf numFmtId="0" fontId="48" fillId="0" borderId="0"/>
    <xf numFmtId="0" fontId="29" fillId="0" borderId="0">
      <alignment vertical="center"/>
    </xf>
    <xf numFmtId="0" fontId="29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14" fontId="29" fillId="0" borderId="0" applyProtection="0">
      <alignment vertical="center"/>
    </xf>
    <xf numFmtId="0" fontId="47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27" fillId="0" borderId="0"/>
    <xf numFmtId="14" fontId="29" fillId="0" borderId="0" applyProtection="0">
      <alignment vertical="center"/>
    </xf>
    <xf numFmtId="14" fontId="29" fillId="0" borderId="0" applyProtection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9" fontId="28" fillId="55" borderId="0"/>
    <xf numFmtId="9" fontId="28" fillId="55" borderId="0"/>
    <xf numFmtId="9" fontId="28" fillId="55" borderId="0"/>
    <xf numFmtId="9" fontId="28" fillId="55" borderId="0"/>
    <xf numFmtId="9" fontId="28" fillId="55" borderId="0"/>
    <xf numFmtId="9" fontId="28" fillId="55" borderId="0"/>
    <xf numFmtId="9" fontId="28" fillId="55" borderId="0"/>
    <xf numFmtId="9" fontId="28" fillId="55" borderId="0"/>
    <xf numFmtId="9" fontId="28" fillId="55" borderId="0"/>
    <xf numFmtId="9" fontId="28" fillId="55" borderId="0"/>
    <xf numFmtId="0" fontId="27" fillId="0" borderId="0">
      <alignment vertical="center"/>
    </xf>
    <xf numFmtId="0" fontId="27" fillId="0" borderId="0">
      <alignment vertical="center"/>
    </xf>
    <xf numFmtId="0" fontId="29" fillId="0" borderId="0">
      <alignment vertical="center"/>
    </xf>
    <xf numFmtId="174" fontId="60" fillId="0" borderId="0"/>
    <xf numFmtId="174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4" fontId="61" fillId="40" borderId="0" applyNumberFormat="0" applyBorder="0" applyAlignment="0" applyProtection="0"/>
    <xf numFmtId="174" fontId="61" fillId="4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174" fontId="61" fillId="40" borderId="0" applyNumberFormat="0" applyBorder="0" applyAlignment="0" applyProtection="0"/>
    <xf numFmtId="174" fontId="61" fillId="4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174" fontId="61" fillId="40" borderId="0" applyNumberFormat="0" applyBorder="0" applyAlignment="0" applyProtection="0"/>
    <xf numFmtId="174" fontId="61" fillId="4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174" fontId="61" fillId="40" borderId="0" applyNumberFormat="0" applyBorder="0" applyAlignment="0" applyProtection="0"/>
    <xf numFmtId="174" fontId="61" fillId="40" borderId="0" applyNumberFormat="0" applyBorder="0" applyAlignment="0" applyProtection="0"/>
    <xf numFmtId="0" fontId="33" fillId="10" borderId="0" applyNumberFormat="0" applyBorder="0" applyAlignment="0" applyProtection="0"/>
    <xf numFmtId="174" fontId="61" fillId="40" borderId="0" applyNumberFormat="0" applyBorder="0" applyAlignment="0" applyProtection="0"/>
    <xf numFmtId="174" fontId="61" fillId="40" borderId="0" applyNumberFormat="0" applyBorder="0" applyAlignment="0" applyProtection="0"/>
    <xf numFmtId="0" fontId="33" fillId="10" borderId="0" applyNumberFormat="0" applyBorder="0" applyAlignment="0" applyProtection="0"/>
    <xf numFmtId="174" fontId="61" fillId="40" borderId="0" applyNumberFormat="0" applyBorder="0" applyAlignment="0" applyProtection="0"/>
    <xf numFmtId="174" fontId="61" fillId="40" borderId="0" applyNumberFormat="0" applyBorder="0" applyAlignment="0" applyProtection="0"/>
    <xf numFmtId="174" fontId="61" fillId="40" borderId="0" applyNumberFormat="0" applyBorder="0" applyAlignment="0" applyProtection="0"/>
    <xf numFmtId="174" fontId="61" fillId="40" borderId="0" applyNumberFormat="0" applyBorder="0" applyAlignment="0" applyProtection="0"/>
    <xf numFmtId="174" fontId="61" fillId="41" borderId="0" applyNumberFormat="0" applyBorder="0" applyAlignment="0" applyProtection="0"/>
    <xf numFmtId="174" fontId="61" fillId="41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174" fontId="61" fillId="41" borderId="0" applyNumberFormat="0" applyBorder="0" applyAlignment="0" applyProtection="0"/>
    <xf numFmtId="174" fontId="61" fillId="41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174" fontId="61" fillId="41" borderId="0" applyNumberFormat="0" applyBorder="0" applyAlignment="0" applyProtection="0"/>
    <xf numFmtId="174" fontId="61" fillId="41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174" fontId="61" fillId="41" borderId="0" applyNumberFormat="0" applyBorder="0" applyAlignment="0" applyProtection="0"/>
    <xf numFmtId="174" fontId="61" fillId="41" borderId="0" applyNumberFormat="0" applyBorder="0" applyAlignment="0" applyProtection="0"/>
    <xf numFmtId="0" fontId="33" fillId="14" borderId="0" applyNumberFormat="0" applyBorder="0" applyAlignment="0" applyProtection="0"/>
    <xf numFmtId="174" fontId="61" fillId="41" borderId="0" applyNumberFormat="0" applyBorder="0" applyAlignment="0" applyProtection="0"/>
    <xf numFmtId="174" fontId="61" fillId="41" borderId="0" applyNumberFormat="0" applyBorder="0" applyAlignment="0" applyProtection="0"/>
    <xf numFmtId="0" fontId="33" fillId="14" borderId="0" applyNumberFormat="0" applyBorder="0" applyAlignment="0" applyProtection="0"/>
    <xf numFmtId="174" fontId="61" fillId="41" borderId="0" applyNumberFormat="0" applyBorder="0" applyAlignment="0" applyProtection="0"/>
    <xf numFmtId="174" fontId="61" fillId="41" borderId="0" applyNumberFormat="0" applyBorder="0" applyAlignment="0" applyProtection="0"/>
    <xf numFmtId="174" fontId="61" fillId="41" borderId="0" applyNumberFormat="0" applyBorder="0" applyAlignment="0" applyProtection="0"/>
    <xf numFmtId="174" fontId="61" fillId="41" borderId="0" applyNumberFormat="0" applyBorder="0" applyAlignment="0" applyProtection="0"/>
    <xf numFmtId="174" fontId="61" fillId="42" borderId="0" applyNumberFormat="0" applyBorder="0" applyAlignment="0" applyProtection="0"/>
    <xf numFmtId="174" fontId="61" fillId="42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174" fontId="61" fillId="42" borderId="0" applyNumberFormat="0" applyBorder="0" applyAlignment="0" applyProtection="0"/>
    <xf numFmtId="174" fontId="61" fillId="42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174" fontId="61" fillId="42" borderId="0" applyNumberFormat="0" applyBorder="0" applyAlignment="0" applyProtection="0"/>
    <xf numFmtId="174" fontId="61" fillId="42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174" fontId="61" fillId="42" borderId="0" applyNumberFormat="0" applyBorder="0" applyAlignment="0" applyProtection="0"/>
    <xf numFmtId="174" fontId="61" fillId="42" borderId="0" applyNumberFormat="0" applyBorder="0" applyAlignment="0" applyProtection="0"/>
    <xf numFmtId="0" fontId="33" fillId="18" borderId="0" applyNumberFormat="0" applyBorder="0" applyAlignment="0" applyProtection="0"/>
    <xf numFmtId="174" fontId="61" fillId="42" borderId="0" applyNumberFormat="0" applyBorder="0" applyAlignment="0" applyProtection="0"/>
    <xf numFmtId="174" fontId="61" fillId="42" borderId="0" applyNumberFormat="0" applyBorder="0" applyAlignment="0" applyProtection="0"/>
    <xf numFmtId="0" fontId="33" fillId="18" borderId="0" applyNumberFormat="0" applyBorder="0" applyAlignment="0" applyProtection="0"/>
    <xf numFmtId="174" fontId="61" fillId="42" borderId="0" applyNumberFormat="0" applyBorder="0" applyAlignment="0" applyProtection="0"/>
    <xf numFmtId="174" fontId="61" fillId="42" borderId="0" applyNumberFormat="0" applyBorder="0" applyAlignment="0" applyProtection="0"/>
    <xf numFmtId="174" fontId="61" fillId="42" borderId="0" applyNumberFormat="0" applyBorder="0" applyAlignment="0" applyProtection="0"/>
    <xf numFmtId="174" fontId="61" fillId="42" borderId="0" applyNumberFormat="0" applyBorder="0" applyAlignment="0" applyProtection="0"/>
    <xf numFmtId="174" fontId="61" fillId="43" borderId="0" applyNumberFormat="0" applyBorder="0" applyAlignment="0" applyProtection="0"/>
    <xf numFmtId="174" fontId="61" fillId="43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174" fontId="61" fillId="43" borderId="0" applyNumberFormat="0" applyBorder="0" applyAlignment="0" applyProtection="0"/>
    <xf numFmtId="174" fontId="61" fillId="43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174" fontId="61" fillId="43" borderId="0" applyNumberFormat="0" applyBorder="0" applyAlignment="0" applyProtection="0"/>
    <xf numFmtId="174" fontId="61" fillId="43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174" fontId="61" fillId="43" borderId="0" applyNumberFormat="0" applyBorder="0" applyAlignment="0" applyProtection="0"/>
    <xf numFmtId="174" fontId="61" fillId="43" borderId="0" applyNumberFormat="0" applyBorder="0" applyAlignment="0" applyProtection="0"/>
    <xf numFmtId="0" fontId="33" fillId="22" borderId="0" applyNumberFormat="0" applyBorder="0" applyAlignment="0" applyProtection="0"/>
    <xf numFmtId="174" fontId="61" fillId="43" borderId="0" applyNumberFormat="0" applyBorder="0" applyAlignment="0" applyProtection="0"/>
    <xf numFmtId="174" fontId="61" fillId="43" borderId="0" applyNumberFormat="0" applyBorder="0" applyAlignment="0" applyProtection="0"/>
    <xf numFmtId="0" fontId="33" fillId="22" borderId="0" applyNumberFormat="0" applyBorder="0" applyAlignment="0" applyProtection="0"/>
    <xf numFmtId="174" fontId="61" fillId="43" borderId="0" applyNumberFormat="0" applyBorder="0" applyAlignment="0" applyProtection="0"/>
    <xf numFmtId="174" fontId="61" fillId="43" borderId="0" applyNumberFormat="0" applyBorder="0" applyAlignment="0" applyProtection="0"/>
    <xf numFmtId="174" fontId="61" fillId="43" borderId="0" applyNumberFormat="0" applyBorder="0" applyAlignment="0" applyProtection="0"/>
    <xf numFmtId="174" fontId="61" fillId="43" borderId="0" applyNumberFormat="0" applyBorder="0" applyAlignment="0" applyProtection="0"/>
    <xf numFmtId="174" fontId="61" fillId="44" borderId="0" applyNumberFormat="0" applyBorder="0" applyAlignment="0" applyProtection="0"/>
    <xf numFmtId="174" fontId="61" fillId="44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174" fontId="61" fillId="44" borderId="0" applyNumberFormat="0" applyBorder="0" applyAlignment="0" applyProtection="0"/>
    <xf numFmtId="174" fontId="61" fillId="44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174" fontId="61" fillId="44" borderId="0" applyNumberFormat="0" applyBorder="0" applyAlignment="0" applyProtection="0"/>
    <xf numFmtId="174" fontId="61" fillId="44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174" fontId="61" fillId="44" borderId="0" applyNumberFormat="0" applyBorder="0" applyAlignment="0" applyProtection="0"/>
    <xf numFmtId="174" fontId="61" fillId="44" borderId="0" applyNumberFormat="0" applyBorder="0" applyAlignment="0" applyProtection="0"/>
    <xf numFmtId="0" fontId="33" fillId="26" borderId="0" applyNumberFormat="0" applyBorder="0" applyAlignment="0" applyProtection="0"/>
    <xf numFmtId="174" fontId="61" fillId="44" borderId="0" applyNumberFormat="0" applyBorder="0" applyAlignment="0" applyProtection="0"/>
    <xf numFmtId="174" fontId="61" fillId="44" borderId="0" applyNumberFormat="0" applyBorder="0" applyAlignment="0" applyProtection="0"/>
    <xf numFmtId="0" fontId="33" fillId="26" borderId="0" applyNumberFormat="0" applyBorder="0" applyAlignment="0" applyProtection="0"/>
    <xf numFmtId="174" fontId="61" fillId="44" borderId="0" applyNumberFormat="0" applyBorder="0" applyAlignment="0" applyProtection="0"/>
    <xf numFmtId="174" fontId="61" fillId="44" borderId="0" applyNumberFormat="0" applyBorder="0" applyAlignment="0" applyProtection="0"/>
    <xf numFmtId="174" fontId="61" fillId="44" borderId="0" applyNumberFormat="0" applyBorder="0" applyAlignment="0" applyProtection="0"/>
    <xf numFmtId="174" fontId="61" fillId="44" borderId="0" applyNumberFormat="0" applyBorder="0" applyAlignment="0" applyProtection="0"/>
    <xf numFmtId="174" fontId="61" fillId="45" borderId="0" applyNumberFormat="0" applyBorder="0" applyAlignment="0" applyProtection="0"/>
    <xf numFmtId="174" fontId="61" fillId="45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174" fontId="61" fillId="45" borderId="0" applyNumberFormat="0" applyBorder="0" applyAlignment="0" applyProtection="0"/>
    <xf numFmtId="174" fontId="61" fillId="45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174" fontId="61" fillId="45" borderId="0" applyNumberFormat="0" applyBorder="0" applyAlignment="0" applyProtection="0"/>
    <xf numFmtId="174" fontId="61" fillId="45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174" fontId="61" fillId="45" borderId="0" applyNumberFormat="0" applyBorder="0" applyAlignment="0" applyProtection="0"/>
    <xf numFmtId="174" fontId="61" fillId="45" borderId="0" applyNumberFormat="0" applyBorder="0" applyAlignment="0" applyProtection="0"/>
    <xf numFmtId="0" fontId="33" fillId="30" borderId="0" applyNumberFormat="0" applyBorder="0" applyAlignment="0" applyProtection="0"/>
    <xf numFmtId="174" fontId="61" fillId="45" borderId="0" applyNumberFormat="0" applyBorder="0" applyAlignment="0" applyProtection="0"/>
    <xf numFmtId="174" fontId="61" fillId="45" borderId="0" applyNumberFormat="0" applyBorder="0" applyAlignment="0" applyProtection="0"/>
    <xf numFmtId="0" fontId="33" fillId="30" borderId="0" applyNumberFormat="0" applyBorder="0" applyAlignment="0" applyProtection="0"/>
    <xf numFmtId="174" fontId="61" fillId="45" borderId="0" applyNumberFormat="0" applyBorder="0" applyAlignment="0" applyProtection="0"/>
    <xf numFmtId="174" fontId="61" fillId="45" borderId="0" applyNumberFormat="0" applyBorder="0" applyAlignment="0" applyProtection="0"/>
    <xf numFmtId="174" fontId="61" fillId="45" borderId="0" applyNumberFormat="0" applyBorder="0" applyAlignment="0" applyProtection="0"/>
    <xf numFmtId="174" fontId="61" fillId="45" borderId="0" applyNumberFormat="0" applyBorder="0" applyAlignment="0" applyProtection="0"/>
    <xf numFmtId="0" fontId="61" fillId="56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57" borderId="0" applyNumberFormat="0" applyBorder="0" applyAlignment="0" applyProtection="0"/>
    <xf numFmtId="0" fontId="61" fillId="45" borderId="0" applyNumberFormat="0" applyBorder="0" applyAlignment="0" applyProtection="0"/>
    <xf numFmtId="0" fontId="61" fillId="58" borderId="0" applyNumberFormat="0" applyBorder="0" applyAlignment="0" applyProtection="0"/>
    <xf numFmtId="0" fontId="62" fillId="40" borderId="0" applyNumberFormat="0" applyBorder="0" applyAlignment="0" applyProtection="0">
      <alignment vertical="center"/>
    </xf>
    <xf numFmtId="0" fontId="62" fillId="41" borderId="0" applyNumberFormat="0" applyBorder="0" applyAlignment="0" applyProtection="0">
      <alignment vertical="center"/>
    </xf>
    <xf numFmtId="0" fontId="62" fillId="42" borderId="0" applyNumberFormat="0" applyBorder="0" applyAlignment="0" applyProtection="0">
      <alignment vertical="center"/>
    </xf>
    <xf numFmtId="0" fontId="62" fillId="43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5" borderId="0" applyNumberFormat="0" applyBorder="0" applyAlignment="0" applyProtection="0">
      <alignment vertical="center"/>
    </xf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74" fontId="61" fillId="46" borderId="0" applyNumberFormat="0" applyBorder="0" applyAlignment="0" applyProtection="0"/>
    <xf numFmtId="174" fontId="61" fillId="46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174" fontId="61" fillId="46" borderId="0" applyNumberFormat="0" applyBorder="0" applyAlignment="0" applyProtection="0"/>
    <xf numFmtId="174" fontId="61" fillId="46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174" fontId="61" fillId="46" borderId="0" applyNumberFormat="0" applyBorder="0" applyAlignment="0" applyProtection="0"/>
    <xf numFmtId="174" fontId="61" fillId="46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174" fontId="61" fillId="46" borderId="0" applyNumberFormat="0" applyBorder="0" applyAlignment="0" applyProtection="0"/>
    <xf numFmtId="174" fontId="61" fillId="46" borderId="0" applyNumberFormat="0" applyBorder="0" applyAlignment="0" applyProtection="0"/>
    <xf numFmtId="0" fontId="33" fillId="11" borderId="0" applyNumberFormat="0" applyBorder="0" applyAlignment="0" applyProtection="0"/>
    <xf numFmtId="174" fontId="61" fillId="46" borderId="0" applyNumberFormat="0" applyBorder="0" applyAlignment="0" applyProtection="0"/>
    <xf numFmtId="174" fontId="61" fillId="46" borderId="0" applyNumberFormat="0" applyBorder="0" applyAlignment="0" applyProtection="0"/>
    <xf numFmtId="0" fontId="33" fillId="11" borderId="0" applyNumberFormat="0" applyBorder="0" applyAlignment="0" applyProtection="0"/>
    <xf numFmtId="174" fontId="61" fillId="46" borderId="0" applyNumberFormat="0" applyBorder="0" applyAlignment="0" applyProtection="0"/>
    <xf numFmtId="174" fontId="61" fillId="46" borderId="0" applyNumberFormat="0" applyBorder="0" applyAlignment="0" applyProtection="0"/>
    <xf numFmtId="174" fontId="61" fillId="46" borderId="0" applyNumberFormat="0" applyBorder="0" applyAlignment="0" applyProtection="0"/>
    <xf numFmtId="174" fontId="61" fillId="46" borderId="0" applyNumberFormat="0" applyBorder="0" applyAlignment="0" applyProtection="0"/>
    <xf numFmtId="174" fontId="61" fillId="47" borderId="0" applyNumberFormat="0" applyBorder="0" applyAlignment="0" applyProtection="0"/>
    <xf numFmtId="174" fontId="61" fillId="47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174" fontId="61" fillId="47" borderId="0" applyNumberFormat="0" applyBorder="0" applyAlignment="0" applyProtection="0"/>
    <xf numFmtId="174" fontId="61" fillId="47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174" fontId="61" fillId="47" borderId="0" applyNumberFormat="0" applyBorder="0" applyAlignment="0" applyProtection="0"/>
    <xf numFmtId="174" fontId="61" fillId="47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174" fontId="61" fillId="47" borderId="0" applyNumberFormat="0" applyBorder="0" applyAlignment="0" applyProtection="0"/>
    <xf numFmtId="174" fontId="61" fillId="47" borderId="0" applyNumberFormat="0" applyBorder="0" applyAlignment="0" applyProtection="0"/>
    <xf numFmtId="0" fontId="33" fillId="15" borderId="0" applyNumberFormat="0" applyBorder="0" applyAlignment="0" applyProtection="0"/>
    <xf numFmtId="174" fontId="61" fillId="47" borderId="0" applyNumberFormat="0" applyBorder="0" applyAlignment="0" applyProtection="0"/>
    <xf numFmtId="174" fontId="61" fillId="47" borderId="0" applyNumberFormat="0" applyBorder="0" applyAlignment="0" applyProtection="0"/>
    <xf numFmtId="0" fontId="33" fillId="15" borderId="0" applyNumberFormat="0" applyBorder="0" applyAlignment="0" applyProtection="0"/>
    <xf numFmtId="174" fontId="61" fillId="47" borderId="0" applyNumberFormat="0" applyBorder="0" applyAlignment="0" applyProtection="0"/>
    <xf numFmtId="174" fontId="61" fillId="47" borderId="0" applyNumberFormat="0" applyBorder="0" applyAlignment="0" applyProtection="0"/>
    <xf numFmtId="174" fontId="61" fillId="47" borderId="0" applyNumberFormat="0" applyBorder="0" applyAlignment="0" applyProtection="0"/>
    <xf numFmtId="174" fontId="61" fillId="47" borderId="0" applyNumberFormat="0" applyBorder="0" applyAlignment="0" applyProtection="0"/>
    <xf numFmtId="174" fontId="61" fillId="48" borderId="0" applyNumberFormat="0" applyBorder="0" applyAlignment="0" applyProtection="0"/>
    <xf numFmtId="174" fontId="61" fillId="48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174" fontId="61" fillId="48" borderId="0" applyNumberFormat="0" applyBorder="0" applyAlignment="0" applyProtection="0"/>
    <xf numFmtId="174" fontId="61" fillId="48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174" fontId="61" fillId="48" borderId="0" applyNumberFormat="0" applyBorder="0" applyAlignment="0" applyProtection="0"/>
    <xf numFmtId="174" fontId="61" fillId="48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174" fontId="61" fillId="48" borderId="0" applyNumberFormat="0" applyBorder="0" applyAlignment="0" applyProtection="0"/>
    <xf numFmtId="174" fontId="61" fillId="48" borderId="0" applyNumberFormat="0" applyBorder="0" applyAlignment="0" applyProtection="0"/>
    <xf numFmtId="0" fontId="33" fillId="19" borderId="0" applyNumberFormat="0" applyBorder="0" applyAlignment="0" applyProtection="0"/>
    <xf numFmtId="174" fontId="61" fillId="48" borderId="0" applyNumberFormat="0" applyBorder="0" applyAlignment="0" applyProtection="0"/>
    <xf numFmtId="174" fontId="61" fillId="48" borderId="0" applyNumberFormat="0" applyBorder="0" applyAlignment="0" applyProtection="0"/>
    <xf numFmtId="0" fontId="33" fillId="19" borderId="0" applyNumberFormat="0" applyBorder="0" applyAlignment="0" applyProtection="0"/>
    <xf numFmtId="174" fontId="61" fillId="48" borderId="0" applyNumberFormat="0" applyBorder="0" applyAlignment="0" applyProtection="0"/>
    <xf numFmtId="174" fontId="61" fillId="48" borderId="0" applyNumberFormat="0" applyBorder="0" applyAlignment="0" applyProtection="0"/>
    <xf numFmtId="174" fontId="61" fillId="48" borderId="0" applyNumberFormat="0" applyBorder="0" applyAlignment="0" applyProtection="0"/>
    <xf numFmtId="174" fontId="61" fillId="48" borderId="0" applyNumberFormat="0" applyBorder="0" applyAlignment="0" applyProtection="0"/>
    <xf numFmtId="174" fontId="61" fillId="43" borderId="0" applyNumberFormat="0" applyBorder="0" applyAlignment="0" applyProtection="0"/>
    <xf numFmtId="174" fontId="61" fillId="4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174" fontId="61" fillId="43" borderId="0" applyNumberFormat="0" applyBorder="0" applyAlignment="0" applyProtection="0"/>
    <xf numFmtId="174" fontId="61" fillId="4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174" fontId="61" fillId="43" borderId="0" applyNumberFormat="0" applyBorder="0" applyAlignment="0" applyProtection="0"/>
    <xf numFmtId="174" fontId="61" fillId="4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174" fontId="61" fillId="43" borderId="0" applyNumberFormat="0" applyBorder="0" applyAlignment="0" applyProtection="0"/>
    <xf numFmtId="174" fontId="61" fillId="43" borderId="0" applyNumberFormat="0" applyBorder="0" applyAlignment="0" applyProtection="0"/>
    <xf numFmtId="0" fontId="33" fillId="23" borderId="0" applyNumberFormat="0" applyBorder="0" applyAlignment="0" applyProtection="0"/>
    <xf numFmtId="174" fontId="61" fillId="43" borderId="0" applyNumberFormat="0" applyBorder="0" applyAlignment="0" applyProtection="0"/>
    <xf numFmtId="174" fontId="61" fillId="43" borderId="0" applyNumberFormat="0" applyBorder="0" applyAlignment="0" applyProtection="0"/>
    <xf numFmtId="0" fontId="33" fillId="23" borderId="0" applyNumberFormat="0" applyBorder="0" applyAlignment="0" applyProtection="0"/>
    <xf numFmtId="174" fontId="61" fillId="43" borderId="0" applyNumberFormat="0" applyBorder="0" applyAlignment="0" applyProtection="0"/>
    <xf numFmtId="174" fontId="61" fillId="43" borderId="0" applyNumberFormat="0" applyBorder="0" applyAlignment="0" applyProtection="0"/>
    <xf numFmtId="174" fontId="61" fillId="43" borderId="0" applyNumberFormat="0" applyBorder="0" applyAlignment="0" applyProtection="0"/>
    <xf numFmtId="174" fontId="61" fillId="43" borderId="0" applyNumberFormat="0" applyBorder="0" applyAlignment="0" applyProtection="0"/>
    <xf numFmtId="174" fontId="61" fillId="46" borderId="0" applyNumberFormat="0" applyBorder="0" applyAlignment="0" applyProtection="0"/>
    <xf numFmtId="174" fontId="61" fillId="46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174" fontId="61" fillId="46" borderId="0" applyNumberFormat="0" applyBorder="0" applyAlignment="0" applyProtection="0"/>
    <xf numFmtId="174" fontId="61" fillId="46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174" fontId="61" fillId="46" borderId="0" applyNumberFormat="0" applyBorder="0" applyAlignment="0" applyProtection="0"/>
    <xf numFmtId="174" fontId="61" fillId="46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174" fontId="61" fillId="46" borderId="0" applyNumberFormat="0" applyBorder="0" applyAlignment="0" applyProtection="0"/>
    <xf numFmtId="174" fontId="61" fillId="46" borderId="0" applyNumberFormat="0" applyBorder="0" applyAlignment="0" applyProtection="0"/>
    <xf numFmtId="0" fontId="33" fillId="27" borderId="0" applyNumberFormat="0" applyBorder="0" applyAlignment="0" applyProtection="0"/>
    <xf numFmtId="174" fontId="61" fillId="46" borderId="0" applyNumberFormat="0" applyBorder="0" applyAlignment="0" applyProtection="0"/>
    <xf numFmtId="174" fontId="61" fillId="46" borderId="0" applyNumberFormat="0" applyBorder="0" applyAlignment="0" applyProtection="0"/>
    <xf numFmtId="0" fontId="33" fillId="27" borderId="0" applyNumberFormat="0" applyBorder="0" applyAlignment="0" applyProtection="0"/>
    <xf numFmtId="174" fontId="61" fillId="46" borderId="0" applyNumberFormat="0" applyBorder="0" applyAlignment="0" applyProtection="0"/>
    <xf numFmtId="174" fontId="61" fillId="46" borderId="0" applyNumberFormat="0" applyBorder="0" applyAlignment="0" applyProtection="0"/>
    <xf numFmtId="174" fontId="61" fillId="46" borderId="0" applyNumberFormat="0" applyBorder="0" applyAlignment="0" applyProtection="0"/>
    <xf numFmtId="174" fontId="61" fillId="46" borderId="0" applyNumberFormat="0" applyBorder="0" applyAlignment="0" applyProtection="0"/>
    <xf numFmtId="174" fontId="61" fillId="49" borderId="0" applyNumberFormat="0" applyBorder="0" applyAlignment="0" applyProtection="0"/>
    <xf numFmtId="174" fontId="61" fillId="49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174" fontId="61" fillId="49" borderId="0" applyNumberFormat="0" applyBorder="0" applyAlignment="0" applyProtection="0"/>
    <xf numFmtId="174" fontId="61" fillId="49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174" fontId="61" fillId="49" borderId="0" applyNumberFormat="0" applyBorder="0" applyAlignment="0" applyProtection="0"/>
    <xf numFmtId="174" fontId="61" fillId="49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174" fontId="61" fillId="49" borderId="0" applyNumberFormat="0" applyBorder="0" applyAlignment="0" applyProtection="0"/>
    <xf numFmtId="174" fontId="61" fillId="49" borderId="0" applyNumberFormat="0" applyBorder="0" applyAlignment="0" applyProtection="0"/>
    <xf numFmtId="0" fontId="33" fillId="31" borderId="0" applyNumberFormat="0" applyBorder="0" applyAlignment="0" applyProtection="0"/>
    <xf numFmtId="174" fontId="61" fillId="49" borderId="0" applyNumberFormat="0" applyBorder="0" applyAlignment="0" applyProtection="0"/>
    <xf numFmtId="174" fontId="61" fillId="49" borderId="0" applyNumberFormat="0" applyBorder="0" applyAlignment="0" applyProtection="0"/>
    <xf numFmtId="0" fontId="33" fillId="31" borderId="0" applyNumberFormat="0" applyBorder="0" applyAlignment="0" applyProtection="0"/>
    <xf numFmtId="174" fontId="61" fillId="49" borderId="0" applyNumberFormat="0" applyBorder="0" applyAlignment="0" applyProtection="0"/>
    <xf numFmtId="174" fontId="61" fillId="49" borderId="0" applyNumberFormat="0" applyBorder="0" applyAlignment="0" applyProtection="0"/>
    <xf numFmtId="174" fontId="61" fillId="49" borderId="0" applyNumberFormat="0" applyBorder="0" applyAlignment="0" applyProtection="0"/>
    <xf numFmtId="174" fontId="61" fillId="49" borderId="0" applyNumberFormat="0" applyBorder="0" applyAlignment="0" applyProtection="0"/>
    <xf numFmtId="0" fontId="61" fillId="41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61" fillId="54" borderId="0" applyNumberFormat="0" applyBorder="0" applyAlignment="0" applyProtection="0"/>
    <xf numFmtId="0" fontId="62" fillId="46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8" borderId="0" applyNumberFormat="0" applyBorder="0" applyAlignment="0" applyProtection="0">
      <alignment vertical="center"/>
    </xf>
    <xf numFmtId="0" fontId="62" fillId="43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9" borderId="0" applyNumberFormat="0" applyBorder="0" applyAlignment="0" applyProtection="0">
      <alignment vertical="center"/>
    </xf>
    <xf numFmtId="174" fontId="63" fillId="50" borderId="0" applyNumberFormat="0" applyBorder="0" applyAlignment="0" applyProtection="0"/>
    <xf numFmtId="174" fontId="63" fillId="50" borderId="0" applyNumberFormat="0" applyBorder="0" applyAlignment="0" applyProtection="0"/>
    <xf numFmtId="174" fontId="63" fillId="50" borderId="0" applyNumberFormat="0" applyBorder="0" applyAlignment="0" applyProtection="0"/>
    <xf numFmtId="174" fontId="63" fillId="50" borderId="0" applyNumberFormat="0" applyBorder="0" applyAlignment="0" applyProtection="0"/>
    <xf numFmtId="174" fontId="63" fillId="50" borderId="0" applyNumberFormat="0" applyBorder="0" applyAlignment="0" applyProtection="0"/>
    <xf numFmtId="174" fontId="63" fillId="50" borderId="0" applyNumberFormat="0" applyBorder="0" applyAlignment="0" applyProtection="0"/>
    <xf numFmtId="174" fontId="63" fillId="50" borderId="0" applyNumberFormat="0" applyBorder="0" applyAlignment="0" applyProtection="0"/>
    <xf numFmtId="174" fontId="63" fillId="50" borderId="0" applyNumberFormat="0" applyBorder="0" applyAlignment="0" applyProtection="0"/>
    <xf numFmtId="174" fontId="63" fillId="50" borderId="0" applyNumberFormat="0" applyBorder="0" applyAlignment="0" applyProtection="0"/>
    <xf numFmtId="174" fontId="63" fillId="50" borderId="0" applyNumberFormat="0" applyBorder="0" applyAlignment="0" applyProtection="0"/>
    <xf numFmtId="174" fontId="63" fillId="50" borderId="0" applyNumberFormat="0" applyBorder="0" applyAlignment="0" applyProtection="0"/>
    <xf numFmtId="174" fontId="63" fillId="50" borderId="0" applyNumberFormat="0" applyBorder="0" applyAlignment="0" applyProtection="0"/>
    <xf numFmtId="174" fontId="63" fillId="50" borderId="0" applyNumberFormat="0" applyBorder="0" applyAlignment="0" applyProtection="0"/>
    <xf numFmtId="174" fontId="63" fillId="50" borderId="0" applyNumberFormat="0" applyBorder="0" applyAlignment="0" applyProtection="0"/>
    <xf numFmtId="174" fontId="63" fillId="47" borderId="0" applyNumberFormat="0" applyBorder="0" applyAlignment="0" applyProtection="0"/>
    <xf numFmtId="174" fontId="63" fillId="47" borderId="0" applyNumberFormat="0" applyBorder="0" applyAlignment="0" applyProtection="0"/>
    <xf numFmtId="174" fontId="63" fillId="47" borderId="0" applyNumberFormat="0" applyBorder="0" applyAlignment="0" applyProtection="0"/>
    <xf numFmtId="174" fontId="63" fillId="47" borderId="0" applyNumberFormat="0" applyBorder="0" applyAlignment="0" applyProtection="0"/>
    <xf numFmtId="174" fontId="63" fillId="47" borderId="0" applyNumberFormat="0" applyBorder="0" applyAlignment="0" applyProtection="0"/>
    <xf numFmtId="174" fontId="63" fillId="47" borderId="0" applyNumberFormat="0" applyBorder="0" applyAlignment="0" applyProtection="0"/>
    <xf numFmtId="174" fontId="63" fillId="47" borderId="0" applyNumberFormat="0" applyBorder="0" applyAlignment="0" applyProtection="0"/>
    <xf numFmtId="174" fontId="63" fillId="47" borderId="0" applyNumberFormat="0" applyBorder="0" applyAlignment="0" applyProtection="0"/>
    <xf numFmtId="174" fontId="63" fillId="47" borderId="0" applyNumberFormat="0" applyBorder="0" applyAlignment="0" applyProtection="0"/>
    <xf numFmtId="174" fontId="63" fillId="47" borderId="0" applyNumberFormat="0" applyBorder="0" applyAlignment="0" applyProtection="0"/>
    <xf numFmtId="174" fontId="63" fillId="47" borderId="0" applyNumberFormat="0" applyBorder="0" applyAlignment="0" applyProtection="0"/>
    <xf numFmtId="174" fontId="63" fillId="47" borderId="0" applyNumberFormat="0" applyBorder="0" applyAlignment="0" applyProtection="0"/>
    <xf numFmtId="174" fontId="63" fillId="47" borderId="0" applyNumberFormat="0" applyBorder="0" applyAlignment="0" applyProtection="0"/>
    <xf numFmtId="174" fontId="63" fillId="47" borderId="0" applyNumberFormat="0" applyBorder="0" applyAlignment="0" applyProtection="0"/>
    <xf numFmtId="174" fontId="63" fillId="48" borderId="0" applyNumberFormat="0" applyBorder="0" applyAlignment="0" applyProtection="0"/>
    <xf numFmtId="174" fontId="63" fillId="48" borderId="0" applyNumberFormat="0" applyBorder="0" applyAlignment="0" applyProtection="0"/>
    <xf numFmtId="174" fontId="63" fillId="48" borderId="0" applyNumberFormat="0" applyBorder="0" applyAlignment="0" applyProtection="0"/>
    <xf numFmtId="174" fontId="63" fillId="48" borderId="0" applyNumberFormat="0" applyBorder="0" applyAlignment="0" applyProtection="0"/>
    <xf numFmtId="174" fontId="63" fillId="48" borderId="0" applyNumberFormat="0" applyBorder="0" applyAlignment="0" applyProtection="0"/>
    <xf numFmtId="174" fontId="63" fillId="48" borderId="0" applyNumberFormat="0" applyBorder="0" applyAlignment="0" applyProtection="0"/>
    <xf numFmtId="174" fontId="63" fillId="48" borderId="0" applyNumberFormat="0" applyBorder="0" applyAlignment="0" applyProtection="0"/>
    <xf numFmtId="174" fontId="63" fillId="48" borderId="0" applyNumberFormat="0" applyBorder="0" applyAlignment="0" applyProtection="0"/>
    <xf numFmtId="174" fontId="63" fillId="48" borderId="0" applyNumberFormat="0" applyBorder="0" applyAlignment="0" applyProtection="0"/>
    <xf numFmtId="174" fontId="63" fillId="48" borderId="0" applyNumberFormat="0" applyBorder="0" applyAlignment="0" applyProtection="0"/>
    <xf numFmtId="174" fontId="63" fillId="48" borderId="0" applyNumberFormat="0" applyBorder="0" applyAlignment="0" applyProtection="0"/>
    <xf numFmtId="174" fontId="63" fillId="48" borderId="0" applyNumberFormat="0" applyBorder="0" applyAlignment="0" applyProtection="0"/>
    <xf numFmtId="174" fontId="63" fillId="48" borderId="0" applyNumberFormat="0" applyBorder="0" applyAlignment="0" applyProtection="0"/>
    <xf numFmtId="174" fontId="63" fillId="48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3" borderId="0" applyNumberFormat="0" applyBorder="0" applyAlignment="0" applyProtection="0"/>
    <xf numFmtId="174" fontId="63" fillId="53" borderId="0" applyNumberFormat="0" applyBorder="0" applyAlignment="0" applyProtection="0"/>
    <xf numFmtId="174" fontId="63" fillId="53" borderId="0" applyNumberFormat="0" applyBorder="0" applyAlignment="0" applyProtection="0"/>
    <xf numFmtId="174" fontId="63" fillId="53" borderId="0" applyNumberFormat="0" applyBorder="0" applyAlignment="0" applyProtection="0"/>
    <xf numFmtId="174" fontId="63" fillId="53" borderId="0" applyNumberFormat="0" applyBorder="0" applyAlignment="0" applyProtection="0"/>
    <xf numFmtId="174" fontId="63" fillId="53" borderId="0" applyNumberFormat="0" applyBorder="0" applyAlignment="0" applyProtection="0"/>
    <xf numFmtId="174" fontId="63" fillId="53" borderId="0" applyNumberFormat="0" applyBorder="0" applyAlignment="0" applyProtection="0"/>
    <xf numFmtId="174" fontId="63" fillId="53" borderId="0" applyNumberFormat="0" applyBorder="0" applyAlignment="0" applyProtection="0"/>
    <xf numFmtId="174" fontId="63" fillId="53" borderId="0" applyNumberFormat="0" applyBorder="0" applyAlignment="0" applyProtection="0"/>
    <xf numFmtId="174" fontId="63" fillId="53" borderId="0" applyNumberFormat="0" applyBorder="0" applyAlignment="0" applyProtection="0"/>
    <xf numFmtId="174" fontId="63" fillId="53" borderId="0" applyNumberFormat="0" applyBorder="0" applyAlignment="0" applyProtection="0"/>
    <xf numFmtId="174" fontId="63" fillId="53" borderId="0" applyNumberFormat="0" applyBorder="0" applyAlignment="0" applyProtection="0"/>
    <xf numFmtId="174" fontId="63" fillId="53" borderId="0" applyNumberFormat="0" applyBorder="0" applyAlignment="0" applyProtection="0"/>
    <xf numFmtId="174" fontId="63" fillId="53" borderId="0" applyNumberFormat="0" applyBorder="0" applyAlignment="0" applyProtection="0"/>
    <xf numFmtId="0" fontId="63" fillId="41" borderId="0" applyNumberFormat="0" applyBorder="0" applyAlignment="0" applyProtection="0"/>
    <xf numFmtId="0" fontId="63" fillId="59" borderId="0" applyNumberFormat="0" applyBorder="0" applyAlignment="0" applyProtection="0"/>
    <xf numFmtId="0" fontId="63" fillId="43" borderId="0" applyNumberFormat="0" applyBorder="0" applyAlignment="0" applyProtection="0"/>
    <xf numFmtId="0" fontId="63" fillId="60" borderId="0" applyNumberFormat="0" applyBorder="0" applyAlignment="0" applyProtection="0"/>
    <xf numFmtId="0" fontId="63" fillId="41" borderId="0" applyNumberFormat="0" applyBorder="0" applyAlignment="0" applyProtection="0"/>
    <xf numFmtId="0" fontId="63" fillId="47" borderId="0" applyNumberFormat="0" applyBorder="0" applyAlignment="0" applyProtection="0"/>
    <xf numFmtId="0" fontId="64" fillId="50" borderId="0" applyNumberFormat="0" applyBorder="0" applyAlignment="0" applyProtection="0">
      <alignment vertical="center"/>
    </xf>
    <xf numFmtId="0" fontId="64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3" borderId="0" applyNumberFormat="0" applyBorder="0" applyAlignment="0" applyProtection="0">
      <alignment vertical="center"/>
    </xf>
    <xf numFmtId="174" fontId="65" fillId="0" borderId="0" applyNumberFormat="0" applyFill="0" applyBorder="0"/>
    <xf numFmtId="174" fontId="65" fillId="0" borderId="0" applyNumberFormat="0" applyFill="0" applyBorder="0"/>
    <xf numFmtId="39" fontId="66" fillId="0" borderId="0" applyBorder="0" applyAlignment="0"/>
    <xf numFmtId="197" fontId="28" fillId="0" borderId="0" applyFont="0" applyFill="0" applyBorder="0" applyAlignment="0" applyProtection="0"/>
    <xf numFmtId="198" fontId="30" fillId="0" borderId="0" applyFont="0" applyFill="0" applyBorder="0" applyAlignment="0" applyProtection="0"/>
    <xf numFmtId="174" fontId="36" fillId="61" borderId="0" applyNumberFormat="0" applyBorder="0" applyAlignment="0" applyProtection="0"/>
    <xf numFmtId="0" fontId="9" fillId="9" borderId="0" applyNumberFormat="0" applyBorder="0" applyAlignment="0" applyProtection="0"/>
    <xf numFmtId="174" fontId="63" fillId="61" borderId="0" applyNumberFormat="0" applyBorder="0" applyAlignment="0" applyProtection="0"/>
    <xf numFmtId="174" fontId="63" fillId="61" borderId="0" applyNumberFormat="0" applyBorder="0" applyAlignment="0" applyProtection="0"/>
    <xf numFmtId="174" fontId="63" fillId="61" borderId="0" applyNumberFormat="0" applyBorder="0" applyAlignment="0" applyProtection="0"/>
    <xf numFmtId="174" fontId="63" fillId="61" borderId="0" applyNumberFormat="0" applyBorder="0" applyAlignment="0" applyProtection="0"/>
    <xf numFmtId="174" fontId="63" fillId="61" borderId="0" applyNumberFormat="0" applyBorder="0" applyAlignment="0" applyProtection="0"/>
    <xf numFmtId="174" fontId="63" fillId="61" borderId="0" applyNumberFormat="0" applyBorder="0" applyAlignment="0" applyProtection="0"/>
    <xf numFmtId="174" fontId="63" fillId="61" borderId="0" applyNumberFormat="0" applyBorder="0" applyAlignment="0" applyProtection="0"/>
    <xf numFmtId="174" fontId="63" fillId="61" borderId="0" applyNumberFormat="0" applyBorder="0" applyAlignment="0" applyProtection="0"/>
    <xf numFmtId="174" fontId="63" fillId="61" borderId="0" applyNumberFormat="0" applyBorder="0" applyAlignment="0" applyProtection="0"/>
    <xf numFmtId="174" fontId="63" fillId="61" borderId="0" applyNumberFormat="0" applyBorder="0" applyAlignment="0" applyProtection="0"/>
    <xf numFmtId="174" fontId="63" fillId="61" borderId="0" applyNumberFormat="0" applyBorder="0" applyAlignment="0" applyProtection="0"/>
    <xf numFmtId="174" fontId="63" fillId="61" borderId="0" applyNumberFormat="0" applyBorder="0" applyAlignment="0" applyProtection="0"/>
    <xf numFmtId="174" fontId="63" fillId="61" borderId="0" applyNumberFormat="0" applyBorder="0" applyAlignment="0" applyProtection="0"/>
    <xf numFmtId="174" fontId="63" fillId="61" borderId="0" applyNumberFormat="0" applyBorder="0" applyAlignment="0" applyProtection="0"/>
    <xf numFmtId="174" fontId="63" fillId="61" borderId="0" applyNumberFormat="0" applyBorder="0" applyAlignment="0" applyProtection="0"/>
    <xf numFmtId="174" fontId="63" fillId="61" borderId="0" applyNumberFormat="0" applyBorder="0" applyAlignment="0" applyProtection="0"/>
    <xf numFmtId="174" fontId="36" fillId="62" borderId="0" applyNumberFormat="0" applyBorder="0" applyAlignment="0" applyProtection="0"/>
    <xf numFmtId="0" fontId="9" fillId="13" borderId="0" applyNumberFormat="0" applyBorder="0" applyAlignment="0" applyProtection="0"/>
    <xf numFmtId="174" fontId="63" fillId="62" borderId="0" applyNumberFormat="0" applyBorder="0" applyAlignment="0" applyProtection="0"/>
    <xf numFmtId="174" fontId="63" fillId="62" borderId="0" applyNumberFormat="0" applyBorder="0" applyAlignment="0" applyProtection="0"/>
    <xf numFmtId="174" fontId="63" fillId="62" borderId="0" applyNumberFormat="0" applyBorder="0" applyAlignment="0" applyProtection="0"/>
    <xf numFmtId="174" fontId="63" fillId="62" borderId="0" applyNumberFormat="0" applyBorder="0" applyAlignment="0" applyProtection="0"/>
    <xf numFmtId="174" fontId="63" fillId="62" borderId="0" applyNumberFormat="0" applyBorder="0" applyAlignment="0" applyProtection="0"/>
    <xf numFmtId="174" fontId="63" fillId="62" borderId="0" applyNumberFormat="0" applyBorder="0" applyAlignment="0" applyProtection="0"/>
    <xf numFmtId="174" fontId="63" fillId="62" borderId="0" applyNumberFormat="0" applyBorder="0" applyAlignment="0" applyProtection="0"/>
    <xf numFmtId="174" fontId="63" fillId="62" borderId="0" applyNumberFormat="0" applyBorder="0" applyAlignment="0" applyProtection="0"/>
    <xf numFmtId="174" fontId="63" fillId="62" borderId="0" applyNumberFormat="0" applyBorder="0" applyAlignment="0" applyProtection="0"/>
    <xf numFmtId="174" fontId="63" fillId="62" borderId="0" applyNumberFormat="0" applyBorder="0" applyAlignment="0" applyProtection="0"/>
    <xf numFmtId="174" fontId="63" fillId="62" borderId="0" applyNumberFormat="0" applyBorder="0" applyAlignment="0" applyProtection="0"/>
    <xf numFmtId="174" fontId="63" fillId="62" borderId="0" applyNumberFormat="0" applyBorder="0" applyAlignment="0" applyProtection="0"/>
    <xf numFmtId="174" fontId="63" fillId="62" borderId="0" applyNumberFormat="0" applyBorder="0" applyAlignment="0" applyProtection="0"/>
    <xf numFmtId="174" fontId="63" fillId="62" borderId="0" applyNumberFormat="0" applyBorder="0" applyAlignment="0" applyProtection="0"/>
    <xf numFmtId="174" fontId="63" fillId="62" borderId="0" applyNumberFormat="0" applyBorder="0" applyAlignment="0" applyProtection="0"/>
    <xf numFmtId="174" fontId="63" fillId="62" borderId="0" applyNumberFormat="0" applyBorder="0" applyAlignment="0" applyProtection="0"/>
    <xf numFmtId="174" fontId="36" fillId="63" borderId="0" applyNumberFormat="0" applyBorder="0" applyAlignment="0" applyProtection="0"/>
    <xf numFmtId="0" fontId="9" fillId="17" borderId="0" applyNumberFormat="0" applyBorder="0" applyAlignment="0" applyProtection="0"/>
    <xf numFmtId="174" fontId="63" fillId="63" borderId="0" applyNumberFormat="0" applyBorder="0" applyAlignment="0" applyProtection="0"/>
    <xf numFmtId="174" fontId="63" fillId="63" borderId="0" applyNumberFormat="0" applyBorder="0" applyAlignment="0" applyProtection="0"/>
    <xf numFmtId="174" fontId="63" fillId="63" borderId="0" applyNumberFormat="0" applyBorder="0" applyAlignment="0" applyProtection="0"/>
    <xf numFmtId="174" fontId="63" fillId="63" borderId="0" applyNumberFormat="0" applyBorder="0" applyAlignment="0" applyProtection="0"/>
    <xf numFmtId="174" fontId="63" fillId="63" borderId="0" applyNumberFormat="0" applyBorder="0" applyAlignment="0" applyProtection="0"/>
    <xf numFmtId="174" fontId="63" fillId="63" borderId="0" applyNumberFormat="0" applyBorder="0" applyAlignment="0" applyProtection="0"/>
    <xf numFmtId="174" fontId="63" fillId="63" borderId="0" applyNumberFormat="0" applyBorder="0" applyAlignment="0" applyProtection="0"/>
    <xf numFmtId="174" fontId="63" fillId="63" borderId="0" applyNumberFormat="0" applyBorder="0" applyAlignment="0" applyProtection="0"/>
    <xf numFmtId="174" fontId="63" fillId="63" borderId="0" applyNumberFormat="0" applyBorder="0" applyAlignment="0" applyProtection="0"/>
    <xf numFmtId="174" fontId="63" fillId="63" borderId="0" applyNumberFormat="0" applyBorder="0" applyAlignment="0" applyProtection="0"/>
    <xf numFmtId="174" fontId="63" fillId="63" borderId="0" applyNumberFormat="0" applyBorder="0" applyAlignment="0" applyProtection="0"/>
    <xf numFmtId="174" fontId="63" fillId="63" borderId="0" applyNumberFormat="0" applyBorder="0" applyAlignment="0" applyProtection="0"/>
    <xf numFmtId="174" fontId="63" fillId="63" borderId="0" applyNumberFormat="0" applyBorder="0" applyAlignment="0" applyProtection="0"/>
    <xf numFmtId="174" fontId="63" fillId="63" borderId="0" applyNumberFormat="0" applyBorder="0" applyAlignment="0" applyProtection="0"/>
    <xf numFmtId="174" fontId="63" fillId="63" borderId="0" applyNumberFormat="0" applyBorder="0" applyAlignment="0" applyProtection="0"/>
    <xf numFmtId="174" fontId="63" fillId="63" borderId="0" applyNumberFormat="0" applyBorder="0" applyAlignment="0" applyProtection="0"/>
    <xf numFmtId="174" fontId="36" fillId="51" borderId="0" applyNumberFormat="0" applyBorder="0" applyAlignment="0" applyProtection="0"/>
    <xf numFmtId="0" fontId="9" fillId="2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63" fillId="51" borderId="0" applyNumberFormat="0" applyBorder="0" applyAlignment="0" applyProtection="0"/>
    <xf numFmtId="174" fontId="36" fillId="52" borderId="0" applyNumberFormat="0" applyBorder="0" applyAlignment="0" applyProtection="0"/>
    <xf numFmtId="0" fontId="9" fillId="25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63" fillId="52" borderId="0" applyNumberFormat="0" applyBorder="0" applyAlignment="0" applyProtection="0"/>
    <xf numFmtId="174" fontId="36" fillId="64" borderId="0" applyNumberFormat="0" applyBorder="0" applyAlignment="0" applyProtection="0"/>
    <xf numFmtId="0" fontId="9" fillId="29" borderId="0" applyNumberFormat="0" applyBorder="0" applyAlignment="0" applyProtection="0"/>
    <xf numFmtId="174" fontId="63" fillId="64" borderId="0" applyNumberFormat="0" applyBorder="0" applyAlignment="0" applyProtection="0"/>
    <xf numFmtId="174" fontId="63" fillId="64" borderId="0" applyNumberFormat="0" applyBorder="0" applyAlignment="0" applyProtection="0"/>
    <xf numFmtId="174" fontId="63" fillId="64" borderId="0" applyNumberFormat="0" applyBorder="0" applyAlignment="0" applyProtection="0"/>
    <xf numFmtId="174" fontId="63" fillId="64" borderId="0" applyNumberFormat="0" applyBorder="0" applyAlignment="0" applyProtection="0"/>
    <xf numFmtId="174" fontId="63" fillId="64" borderId="0" applyNumberFormat="0" applyBorder="0" applyAlignment="0" applyProtection="0"/>
    <xf numFmtId="174" fontId="63" fillId="64" borderId="0" applyNumberFormat="0" applyBorder="0" applyAlignment="0" applyProtection="0"/>
    <xf numFmtId="174" fontId="63" fillId="64" borderId="0" applyNumberFormat="0" applyBorder="0" applyAlignment="0" applyProtection="0"/>
    <xf numFmtId="174" fontId="63" fillId="64" borderId="0" applyNumberFormat="0" applyBorder="0" applyAlignment="0" applyProtection="0"/>
    <xf numFmtId="174" fontId="63" fillId="64" borderId="0" applyNumberFormat="0" applyBorder="0" applyAlignment="0" applyProtection="0"/>
    <xf numFmtId="174" fontId="63" fillId="64" borderId="0" applyNumberFormat="0" applyBorder="0" applyAlignment="0" applyProtection="0"/>
    <xf numFmtId="174" fontId="63" fillId="64" borderId="0" applyNumberFormat="0" applyBorder="0" applyAlignment="0" applyProtection="0"/>
    <xf numFmtId="174" fontId="63" fillId="64" borderId="0" applyNumberFormat="0" applyBorder="0" applyAlignment="0" applyProtection="0"/>
    <xf numFmtId="174" fontId="63" fillId="64" borderId="0" applyNumberFormat="0" applyBorder="0" applyAlignment="0" applyProtection="0"/>
    <xf numFmtId="174" fontId="63" fillId="64" borderId="0" applyNumberFormat="0" applyBorder="0" applyAlignment="0" applyProtection="0"/>
    <xf numFmtId="174" fontId="63" fillId="64" borderId="0" applyNumberFormat="0" applyBorder="0" applyAlignment="0" applyProtection="0"/>
    <xf numFmtId="174" fontId="63" fillId="64" borderId="0" applyNumberFormat="0" applyBorder="0" applyAlignment="0" applyProtection="0"/>
    <xf numFmtId="199" fontId="27" fillId="0" borderId="0" applyFont="0" applyFill="0" applyBorder="0" applyAlignment="0"/>
    <xf numFmtId="174" fontId="67" fillId="0" borderId="0"/>
    <xf numFmtId="174" fontId="67" fillId="0" borderId="0"/>
    <xf numFmtId="174" fontId="67" fillId="0" borderId="0"/>
    <xf numFmtId="174" fontId="67" fillId="0" borderId="0"/>
    <xf numFmtId="174" fontId="67" fillId="0" borderId="0"/>
    <xf numFmtId="174" fontId="67" fillId="0" borderId="0"/>
    <xf numFmtId="174" fontId="67" fillId="0" borderId="0"/>
    <xf numFmtId="174" fontId="67" fillId="0" borderId="0"/>
    <xf numFmtId="174" fontId="67" fillId="0" borderId="0"/>
    <xf numFmtId="174" fontId="67" fillId="0" borderId="0"/>
    <xf numFmtId="174" fontId="67" fillId="0" borderId="0"/>
    <xf numFmtId="174" fontId="67" fillId="0" borderId="0"/>
    <xf numFmtId="174" fontId="67" fillId="0" borderId="0"/>
    <xf numFmtId="174" fontId="67" fillId="0" borderId="0"/>
    <xf numFmtId="174" fontId="67" fillId="0" borderId="0"/>
    <xf numFmtId="174" fontId="67" fillId="0" borderId="0"/>
    <xf numFmtId="174" fontId="67" fillId="0" borderId="0"/>
    <xf numFmtId="174" fontId="67" fillId="0" borderId="0"/>
    <xf numFmtId="174" fontId="68" fillId="0" borderId="44" applyNumberFormat="0" applyFont="0" applyBorder="0" applyAlignment="0">
      <protection locked="0"/>
    </xf>
    <xf numFmtId="174" fontId="68" fillId="0" borderId="44" applyNumberFormat="0" applyFont="0" applyBorder="0" applyAlignment="0">
      <protection locked="0"/>
    </xf>
    <xf numFmtId="174" fontId="68" fillId="0" borderId="44" applyNumberFormat="0" applyFont="0" applyBorder="0" applyAlignment="0">
      <protection locked="0"/>
    </xf>
    <xf numFmtId="174" fontId="68" fillId="0" borderId="44" applyNumberFormat="0" applyFont="0" applyBorder="0" applyAlignment="0">
      <protection locked="0"/>
    </xf>
    <xf numFmtId="174" fontId="68" fillId="0" borderId="44" applyNumberFormat="0" applyFont="0" applyBorder="0" applyAlignment="0">
      <protection locked="0"/>
    </xf>
    <xf numFmtId="174" fontId="68" fillId="0" borderId="44" applyNumberFormat="0" applyFont="0" applyBorder="0" applyAlignment="0">
      <protection locked="0"/>
    </xf>
    <xf numFmtId="174" fontId="68" fillId="0" borderId="44" applyNumberFormat="0" applyFont="0" applyBorder="0" applyAlignment="0">
      <protection locked="0"/>
    </xf>
    <xf numFmtId="174" fontId="68" fillId="0" borderId="44" applyNumberFormat="0" applyFont="0" applyBorder="0" applyAlignment="0">
      <protection locked="0"/>
    </xf>
    <xf numFmtId="174" fontId="68" fillId="0" borderId="44" applyNumberFormat="0" applyFont="0" applyBorder="0" applyAlignment="0">
      <protection locked="0"/>
    </xf>
    <xf numFmtId="174" fontId="68" fillId="0" borderId="44" applyNumberFormat="0" applyFont="0" applyBorder="0" applyAlignment="0">
      <protection locked="0"/>
    </xf>
    <xf numFmtId="174" fontId="68" fillId="0" borderId="44" applyNumberFormat="0" applyFont="0" applyBorder="0" applyAlignment="0">
      <protection locked="0"/>
    </xf>
    <xf numFmtId="174" fontId="68" fillId="0" borderId="44" applyNumberFormat="0" applyFont="0" applyBorder="0" applyAlignment="0">
      <protection locked="0"/>
    </xf>
    <xf numFmtId="174" fontId="68" fillId="0" borderId="44" applyNumberFormat="0" applyFont="0" applyBorder="0" applyAlignment="0">
      <protection locked="0"/>
    </xf>
    <xf numFmtId="174" fontId="68" fillId="0" borderId="44" applyNumberFormat="0" applyFont="0" applyBorder="0" applyAlignment="0">
      <protection locked="0"/>
    </xf>
    <xf numFmtId="174" fontId="68" fillId="0" borderId="44" applyNumberFormat="0" applyFont="0" applyBorder="0" applyAlignment="0">
      <protection locked="0"/>
    </xf>
    <xf numFmtId="174" fontId="68" fillId="0" borderId="44" applyNumberFormat="0" applyFont="0" applyBorder="0" applyAlignment="0">
      <protection locked="0"/>
    </xf>
    <xf numFmtId="174" fontId="68" fillId="0" borderId="44" applyNumberFormat="0" applyFont="0" applyBorder="0" applyAlignment="0">
      <protection locked="0"/>
    </xf>
    <xf numFmtId="174" fontId="68" fillId="0" borderId="44" applyNumberFormat="0" applyFont="0" applyBorder="0" applyAlignment="0">
      <protection locked="0"/>
    </xf>
    <xf numFmtId="0" fontId="69" fillId="0" borderId="0" applyNumberFormat="0" applyFill="0" applyBorder="0" applyAlignment="0" applyProtection="0"/>
    <xf numFmtId="174" fontId="70" fillId="0" borderId="0" applyNumberForma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200" fontId="30" fillId="65" borderId="0" applyFont="0" applyFill="0" applyBorder="0" applyProtection="0">
      <alignment horizontal="right"/>
    </xf>
    <xf numFmtId="0" fontId="71" fillId="0" borderId="0" applyNumberFormat="0" applyFill="0" applyBorder="0" applyAlignment="0" applyProtection="0"/>
    <xf numFmtId="174" fontId="72" fillId="0" borderId="0" applyNumberFormat="0" applyFill="0" applyBorder="0" applyAlignment="0" applyProtection="0"/>
    <xf numFmtId="174" fontId="73" fillId="0" borderId="0">
      <alignment horizontal="left"/>
    </xf>
    <xf numFmtId="174" fontId="73" fillId="0" borderId="0">
      <alignment horizontal="left"/>
    </xf>
    <xf numFmtId="174" fontId="28" fillId="0" borderId="0" applyFont="0" applyBorder="0" applyAlignment="0">
      <alignment horizontal="centerContinuous"/>
    </xf>
    <xf numFmtId="174" fontId="28" fillId="0" borderId="0" applyFont="0" applyBorder="0" applyAlignment="0">
      <alignment horizontal="centerContinuous"/>
    </xf>
    <xf numFmtId="0" fontId="74" fillId="0" borderId="0" applyNumberFormat="0" applyFill="0" applyBorder="0" applyAlignment="0">
      <alignment horizontal="right"/>
    </xf>
    <xf numFmtId="174" fontId="38" fillId="0" borderId="0"/>
    <xf numFmtId="174" fontId="38" fillId="0" borderId="0"/>
    <xf numFmtId="174" fontId="38" fillId="0" borderId="0"/>
    <xf numFmtId="174" fontId="38" fillId="0" borderId="0"/>
    <xf numFmtId="174" fontId="38" fillId="0" borderId="0"/>
    <xf numFmtId="174" fontId="38" fillId="0" borderId="0"/>
    <xf numFmtId="174" fontId="38" fillId="0" borderId="0"/>
    <xf numFmtId="174" fontId="38" fillId="0" borderId="0"/>
    <xf numFmtId="174" fontId="38" fillId="0" borderId="0"/>
    <xf numFmtId="174" fontId="38" fillId="0" borderId="0"/>
    <xf numFmtId="174" fontId="38" fillId="0" borderId="0"/>
    <xf numFmtId="174" fontId="38" fillId="0" borderId="0"/>
    <xf numFmtId="174" fontId="38" fillId="0" borderId="0"/>
    <xf numFmtId="174" fontId="38" fillId="0" borderId="0"/>
    <xf numFmtId="174" fontId="38" fillId="0" borderId="0"/>
    <xf numFmtId="174" fontId="38" fillId="0" borderId="0"/>
    <xf numFmtId="174" fontId="38" fillId="0" borderId="0"/>
    <xf numFmtId="174" fontId="38" fillId="0" borderId="0"/>
    <xf numFmtId="174" fontId="27" fillId="39" borderId="45">
      <alignment horizontal="left"/>
    </xf>
    <xf numFmtId="174" fontId="27" fillId="39" borderId="45">
      <alignment horizontal="left"/>
    </xf>
    <xf numFmtId="174" fontId="27" fillId="39" borderId="45">
      <alignment horizontal="left"/>
    </xf>
    <xf numFmtId="174" fontId="27" fillId="39" borderId="45">
      <alignment horizontal="left"/>
    </xf>
    <xf numFmtId="174" fontId="27" fillId="39" borderId="46">
      <alignment horizontal="right"/>
    </xf>
    <xf numFmtId="174" fontId="27" fillId="39" borderId="46">
      <alignment horizontal="right"/>
    </xf>
    <xf numFmtId="174" fontId="27" fillId="39" borderId="46">
      <alignment horizontal="right"/>
    </xf>
    <xf numFmtId="174" fontId="27" fillId="39" borderId="46">
      <alignment horizontal="right"/>
    </xf>
    <xf numFmtId="174" fontId="27" fillId="39" borderId="47">
      <alignment horizontal="left"/>
    </xf>
    <xf numFmtId="174" fontId="27" fillId="39" borderId="47">
      <alignment horizontal="left"/>
    </xf>
    <xf numFmtId="174" fontId="27" fillId="39" borderId="47">
      <alignment horizontal="left"/>
    </xf>
    <xf numFmtId="174" fontId="27" fillId="39" borderId="47">
      <alignment horizontal="left"/>
    </xf>
    <xf numFmtId="174" fontId="27" fillId="39" borderId="48">
      <alignment horizontal="right"/>
    </xf>
    <xf numFmtId="174" fontId="27" fillId="39" borderId="48">
      <alignment horizontal="right"/>
    </xf>
    <xf numFmtId="174" fontId="27" fillId="39" borderId="49">
      <alignment horizontal="left"/>
    </xf>
    <xf numFmtId="174" fontId="27" fillId="39" borderId="49">
      <alignment horizontal="left"/>
    </xf>
    <xf numFmtId="174" fontId="27" fillId="39" borderId="50">
      <alignment horizontal="left"/>
    </xf>
    <xf numFmtId="174" fontId="27" fillId="39" borderId="50">
      <alignment horizontal="left"/>
    </xf>
    <xf numFmtId="174" fontId="27" fillId="39" borderId="51">
      <alignment horizontal="left"/>
    </xf>
    <xf numFmtId="174" fontId="27" fillId="39" borderId="51">
      <alignment horizontal="left"/>
    </xf>
    <xf numFmtId="174" fontId="27" fillId="39" borderId="52">
      <alignment horizontal="left"/>
    </xf>
    <xf numFmtId="174" fontId="27" fillId="39" borderId="52">
      <alignment horizontal="left"/>
    </xf>
    <xf numFmtId="174" fontId="75" fillId="39" borderId="0">
      <alignment horizontal="left"/>
    </xf>
    <xf numFmtId="174" fontId="75" fillId="39" borderId="0">
      <alignment horizontal="left"/>
    </xf>
    <xf numFmtId="174" fontId="76" fillId="41" borderId="0" applyNumberFormat="0" applyBorder="0" applyAlignment="0" applyProtection="0"/>
    <xf numFmtId="0" fontId="4" fillId="3" borderId="0" applyNumberFormat="0" applyBorder="0" applyAlignment="0" applyProtection="0"/>
    <xf numFmtId="174" fontId="77" fillId="41" borderId="0" applyNumberFormat="0" applyBorder="0" applyAlignment="0" applyProtection="0"/>
    <xf numFmtId="174" fontId="77" fillId="41" borderId="0" applyNumberFormat="0" applyBorder="0" applyAlignment="0" applyProtection="0"/>
    <xf numFmtId="174" fontId="77" fillId="41" borderId="0" applyNumberFormat="0" applyBorder="0" applyAlignment="0" applyProtection="0"/>
    <xf numFmtId="174" fontId="77" fillId="41" borderId="0" applyNumberFormat="0" applyBorder="0" applyAlignment="0" applyProtection="0"/>
    <xf numFmtId="174" fontId="77" fillId="41" borderId="0" applyNumberFormat="0" applyBorder="0" applyAlignment="0" applyProtection="0"/>
    <xf numFmtId="174" fontId="77" fillId="41" borderId="0" applyNumberFormat="0" applyBorder="0" applyAlignment="0" applyProtection="0"/>
    <xf numFmtId="174" fontId="77" fillId="41" borderId="0" applyNumberFormat="0" applyBorder="0" applyAlignment="0" applyProtection="0"/>
    <xf numFmtId="174" fontId="77" fillId="41" borderId="0" applyNumberFormat="0" applyBorder="0" applyAlignment="0" applyProtection="0"/>
    <xf numFmtId="174" fontId="77" fillId="41" borderId="0" applyNumberFormat="0" applyBorder="0" applyAlignment="0" applyProtection="0"/>
    <xf numFmtId="174" fontId="77" fillId="41" borderId="0" applyNumberFormat="0" applyBorder="0" applyAlignment="0" applyProtection="0"/>
    <xf numFmtId="174" fontId="77" fillId="41" borderId="0" applyNumberFormat="0" applyBorder="0" applyAlignment="0" applyProtection="0"/>
    <xf numFmtId="174" fontId="77" fillId="41" borderId="0" applyNumberFormat="0" applyBorder="0" applyAlignment="0" applyProtection="0"/>
    <xf numFmtId="174" fontId="77" fillId="41" borderId="0" applyNumberFormat="0" applyBorder="0" applyAlignment="0" applyProtection="0"/>
    <xf numFmtId="174" fontId="77" fillId="41" borderId="0" applyNumberFormat="0" applyBorder="0" applyAlignment="0" applyProtection="0"/>
    <xf numFmtId="174" fontId="77" fillId="41" borderId="0" applyNumberFormat="0" applyBorder="0" applyAlignment="0" applyProtection="0"/>
    <xf numFmtId="174" fontId="77" fillId="41" borderId="0" applyNumberFormat="0" applyBorder="0" applyAlignment="0" applyProtection="0"/>
    <xf numFmtId="0" fontId="78" fillId="0" borderId="6" applyNumberFormat="0" applyFill="0" applyAlignment="0" applyProtection="0"/>
    <xf numFmtId="174" fontId="79" fillId="0" borderId="53" applyNumberFormat="0" applyFill="0" applyAlignment="0" applyProtection="0"/>
    <xf numFmtId="37" fontId="80" fillId="0" borderId="0">
      <alignment horizontal="centerContinuous" wrapText="1"/>
    </xf>
    <xf numFmtId="201" fontId="81" fillId="66" borderId="54">
      <alignment horizontal="left" vertical="center"/>
    </xf>
    <xf numFmtId="0" fontId="82" fillId="0" borderId="1" applyNumberFormat="0" applyFill="0" applyAlignment="0" applyProtection="0"/>
    <xf numFmtId="174" fontId="83" fillId="0" borderId="55" applyNumberFormat="0" applyFill="0" applyAlignment="0" applyProtection="0"/>
    <xf numFmtId="0" fontId="84" fillId="0" borderId="2" applyNumberFormat="0" applyFill="0" applyAlignment="0" applyProtection="0"/>
    <xf numFmtId="174" fontId="85" fillId="0" borderId="56" applyNumberFormat="0" applyFill="0" applyAlignment="0" applyProtection="0"/>
    <xf numFmtId="0" fontId="86" fillId="0" borderId="3" applyNumberFormat="0" applyFill="0" applyAlignment="0" applyProtection="0"/>
    <xf numFmtId="174" fontId="87" fillId="0" borderId="57" applyNumberFormat="0" applyFill="0" applyAlignment="0" applyProtection="0"/>
    <xf numFmtId="0" fontId="86" fillId="0" borderId="0" applyNumberFormat="0" applyFill="0" applyBorder="0" applyAlignment="0" applyProtection="0"/>
    <xf numFmtId="174" fontId="8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4" fontId="68" fillId="0" borderId="0"/>
    <xf numFmtId="174" fontId="68" fillId="0" borderId="0"/>
    <xf numFmtId="174" fontId="68" fillId="0" borderId="0"/>
    <xf numFmtId="174" fontId="68" fillId="0" borderId="0"/>
    <xf numFmtId="174" fontId="68" fillId="0" borderId="0"/>
    <xf numFmtId="174" fontId="68" fillId="0" borderId="0"/>
    <xf numFmtId="174" fontId="68" fillId="0" borderId="0"/>
    <xf numFmtId="174" fontId="68" fillId="0" borderId="0"/>
    <xf numFmtId="174" fontId="68" fillId="0" borderId="0"/>
    <xf numFmtId="174" fontId="68" fillId="0" borderId="0"/>
    <xf numFmtId="174" fontId="68" fillId="0" borderId="0"/>
    <xf numFmtId="174" fontId="68" fillId="0" borderId="0"/>
    <xf numFmtId="174" fontId="68" fillId="0" borderId="0"/>
    <xf numFmtId="174" fontId="68" fillId="0" borderId="0"/>
    <xf numFmtId="174" fontId="68" fillId="0" borderId="0"/>
    <xf numFmtId="174" fontId="68" fillId="0" borderId="0"/>
    <xf numFmtId="174" fontId="68" fillId="0" borderId="0"/>
    <xf numFmtId="174" fontId="68" fillId="0" borderId="0"/>
    <xf numFmtId="0" fontId="88" fillId="59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8" fillId="57" borderId="58" applyNumberFormat="0" applyAlignment="0" applyProtection="0"/>
    <xf numFmtId="0" fontId="88" fillId="57" borderId="58" applyNumberFormat="0" applyAlignment="0" applyProtection="0"/>
    <xf numFmtId="0" fontId="88" fillId="57" borderId="58" applyNumberFormat="0" applyAlignment="0" applyProtection="0"/>
    <xf numFmtId="0" fontId="88" fillId="57" borderId="58" applyNumberFormat="0" applyAlignment="0" applyProtection="0"/>
    <xf numFmtId="0" fontId="88" fillId="57" borderId="58" applyNumberFormat="0" applyAlignment="0" applyProtection="0"/>
    <xf numFmtId="0" fontId="88" fillId="57" borderId="58" applyNumberFormat="0" applyAlignment="0" applyProtection="0"/>
    <xf numFmtId="0" fontId="88" fillId="57" borderId="58" applyNumberFormat="0" applyAlignment="0" applyProtection="0"/>
    <xf numFmtId="0" fontId="88" fillId="57" borderId="58" applyNumberFormat="0" applyAlignment="0" applyProtection="0"/>
    <xf numFmtId="0" fontId="88" fillId="57" borderId="58" applyNumberFormat="0" applyAlignment="0" applyProtection="0"/>
    <xf numFmtId="0" fontId="88" fillId="57" borderId="58" applyNumberFormat="0" applyAlignment="0" applyProtection="0"/>
    <xf numFmtId="0" fontId="88" fillId="57" borderId="58" applyNumberFormat="0" applyAlignment="0" applyProtection="0"/>
    <xf numFmtId="0" fontId="88" fillId="57" borderId="58" applyNumberFormat="0" applyAlignment="0" applyProtection="0"/>
    <xf numFmtId="0" fontId="88" fillId="57" borderId="58" applyNumberFormat="0" applyAlignment="0" applyProtection="0"/>
    <xf numFmtId="0" fontId="88" fillId="57" borderId="58" applyNumberFormat="0" applyAlignment="0" applyProtection="0"/>
    <xf numFmtId="0" fontId="88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8" fillId="57" borderId="58" applyNumberFormat="0" applyAlignment="0" applyProtection="0"/>
    <xf numFmtId="0" fontId="88" fillId="57" borderId="58" applyNumberFormat="0" applyAlignment="0" applyProtection="0"/>
    <xf numFmtId="0" fontId="88" fillId="57" borderId="58" applyNumberFormat="0" applyAlignment="0" applyProtection="0"/>
    <xf numFmtId="0" fontId="88" fillId="57" borderId="58" applyNumberFormat="0" applyAlignment="0" applyProtection="0"/>
    <xf numFmtId="0" fontId="88" fillId="57" borderId="58" applyNumberFormat="0" applyAlignment="0" applyProtection="0"/>
    <xf numFmtId="0" fontId="88" fillId="57" borderId="58" applyNumberFormat="0" applyAlignment="0" applyProtection="0"/>
    <xf numFmtId="0" fontId="88" fillId="57" borderId="58" applyNumberFormat="0" applyAlignment="0" applyProtection="0"/>
    <xf numFmtId="0" fontId="88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89" fillId="57" borderId="58" applyNumberFormat="0" applyAlignment="0" applyProtection="0"/>
    <xf numFmtId="0" fontId="90" fillId="0" borderId="0" applyNumberFormat="0" applyFill="0" applyBorder="0" applyAlignment="0">
      <alignment horizontal="right"/>
    </xf>
    <xf numFmtId="202" fontId="28" fillId="0" borderId="0" applyFont="0" applyFill="0" applyBorder="0" applyAlignment="0" applyProtection="0"/>
    <xf numFmtId="20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0" fillId="0" borderId="0" applyFont="0" applyFill="0" applyBorder="0" applyAlignment="0" applyProtection="0"/>
    <xf numFmtId="204" fontId="91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1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4" fontId="92" fillId="0" borderId="59" applyNumberFormat="0" applyBorder="0" applyAlignment="0" applyProtection="0">
      <alignment horizontal="center" vertical="top"/>
      <protection locked="0"/>
    </xf>
    <xf numFmtId="174" fontId="92" fillId="0" borderId="59" applyNumberFormat="0" applyBorder="0" applyAlignment="0" applyProtection="0">
      <alignment horizontal="center" vertical="top"/>
      <protection locked="0"/>
    </xf>
    <xf numFmtId="174" fontId="93" fillId="67" borderId="59" applyNumberFormat="0" applyBorder="0" applyAlignment="0" applyProtection="0">
      <alignment horizontal="center" vertical="top"/>
      <protection locked="0"/>
    </xf>
    <xf numFmtId="174" fontId="93" fillId="67" borderId="59" applyNumberFormat="0" applyBorder="0" applyAlignment="0" applyProtection="0">
      <alignment horizontal="center" vertical="top"/>
      <protection locked="0"/>
    </xf>
    <xf numFmtId="38" fontId="28" fillId="68" borderId="44">
      <protection locked="0"/>
    </xf>
    <xf numFmtId="38" fontId="28" fillId="68" borderId="44">
      <protection locked="0"/>
    </xf>
    <xf numFmtId="38" fontId="28" fillId="68" borderId="44">
      <protection locked="0"/>
    </xf>
    <xf numFmtId="38" fontId="28" fillId="68" borderId="44">
      <protection locked="0"/>
    </xf>
    <xf numFmtId="38" fontId="28" fillId="68" borderId="44">
      <protection locked="0"/>
    </xf>
    <xf numFmtId="38" fontId="28" fillId="68" borderId="44">
      <protection locked="0"/>
    </xf>
    <xf numFmtId="38" fontId="28" fillId="68" borderId="44">
      <protection locked="0"/>
    </xf>
    <xf numFmtId="38" fontId="28" fillId="68" borderId="44">
      <protection locked="0"/>
    </xf>
    <xf numFmtId="38" fontId="28" fillId="68" borderId="44">
      <protection locked="0"/>
    </xf>
    <xf numFmtId="38" fontId="28" fillId="68" borderId="44">
      <protection locked="0"/>
    </xf>
    <xf numFmtId="206" fontId="44" fillId="68" borderId="44">
      <protection locked="0"/>
    </xf>
    <xf numFmtId="206" fontId="44" fillId="68" borderId="44">
      <protection locked="0"/>
    </xf>
    <xf numFmtId="206" fontId="44" fillId="68" borderId="44">
      <protection locked="0"/>
    </xf>
    <xf numFmtId="206" fontId="44" fillId="68" borderId="44">
      <protection locked="0"/>
    </xf>
    <xf numFmtId="206" fontId="44" fillId="68" borderId="44">
      <protection locked="0"/>
    </xf>
    <xf numFmtId="206" fontId="44" fillId="68" borderId="44">
      <protection locked="0"/>
    </xf>
    <xf numFmtId="206" fontId="44" fillId="68" borderId="44">
      <protection locked="0"/>
    </xf>
    <xf numFmtId="206" fontId="44" fillId="68" borderId="44">
      <protection locked="0"/>
    </xf>
    <xf numFmtId="206" fontId="44" fillId="68" borderId="44">
      <protection locked="0"/>
    </xf>
    <xf numFmtId="206" fontId="44" fillId="68" borderId="44">
      <protection locked="0"/>
    </xf>
    <xf numFmtId="49" fontId="28" fillId="68" borderId="44">
      <alignment horizontal="left"/>
      <protection locked="0"/>
    </xf>
    <xf numFmtId="49" fontId="28" fillId="68" borderId="44">
      <alignment horizontal="left"/>
      <protection locked="0"/>
    </xf>
    <xf numFmtId="49" fontId="28" fillId="68" borderId="44">
      <alignment horizontal="left"/>
      <protection locked="0"/>
    </xf>
    <xf numFmtId="49" fontId="28" fillId="68" borderId="44">
      <alignment horizontal="left"/>
      <protection locked="0"/>
    </xf>
    <xf numFmtId="49" fontId="28" fillId="68" borderId="44">
      <alignment horizontal="left"/>
      <protection locked="0"/>
    </xf>
    <xf numFmtId="49" fontId="28" fillId="68" borderId="44">
      <alignment horizontal="left"/>
      <protection locked="0"/>
    </xf>
    <xf numFmtId="49" fontId="28" fillId="68" borderId="44">
      <alignment horizontal="left"/>
      <protection locked="0"/>
    </xf>
    <xf numFmtId="49" fontId="28" fillId="68" borderId="44">
      <alignment horizontal="left"/>
      <protection locked="0"/>
    </xf>
    <xf numFmtId="49" fontId="28" fillId="68" borderId="44">
      <alignment horizontal="left"/>
      <protection locked="0"/>
    </xf>
    <xf numFmtId="49" fontId="28" fillId="68" borderId="44">
      <alignment horizontal="left"/>
      <protection locked="0"/>
    </xf>
    <xf numFmtId="38" fontId="28" fillId="0" borderId="44"/>
    <xf numFmtId="38" fontId="28" fillId="0" borderId="44"/>
    <xf numFmtId="38" fontId="28" fillId="0" borderId="44"/>
    <xf numFmtId="38" fontId="28" fillId="0" borderId="44"/>
    <xf numFmtId="38" fontId="28" fillId="0" borderId="44"/>
    <xf numFmtId="38" fontId="28" fillId="0" borderId="44"/>
    <xf numFmtId="38" fontId="28" fillId="0" borderId="44"/>
    <xf numFmtId="38" fontId="28" fillId="0" borderId="44"/>
    <xf numFmtId="38" fontId="28" fillId="0" borderId="44"/>
    <xf numFmtId="38" fontId="28" fillId="0" borderId="44"/>
    <xf numFmtId="38" fontId="68" fillId="0" borderId="44"/>
    <xf numFmtId="206" fontId="44" fillId="0" borderId="44"/>
    <xf numFmtId="206" fontId="44" fillId="0" borderId="44"/>
    <xf numFmtId="206" fontId="44" fillId="0" borderId="44"/>
    <xf numFmtId="206" fontId="44" fillId="0" borderId="44"/>
    <xf numFmtId="206" fontId="44" fillId="0" borderId="44"/>
    <xf numFmtId="206" fontId="44" fillId="0" borderId="44"/>
    <xf numFmtId="206" fontId="44" fillId="0" borderId="44"/>
    <xf numFmtId="206" fontId="44" fillId="0" borderId="44"/>
    <xf numFmtId="206" fontId="44" fillId="0" borderId="44"/>
    <xf numFmtId="206" fontId="44" fillId="0" borderId="44"/>
    <xf numFmtId="40" fontId="28" fillId="0" borderId="44"/>
    <xf numFmtId="40" fontId="28" fillId="0" borderId="44"/>
    <xf numFmtId="40" fontId="28" fillId="0" borderId="44"/>
    <xf numFmtId="40" fontId="28" fillId="0" borderId="44"/>
    <xf numFmtId="40" fontId="28" fillId="0" borderId="44"/>
    <xf numFmtId="40" fontId="28" fillId="0" borderId="44"/>
    <xf numFmtId="40" fontId="28" fillId="0" borderId="44"/>
    <xf numFmtId="40" fontId="28" fillId="0" borderId="44"/>
    <xf numFmtId="40" fontId="28" fillId="0" borderId="44"/>
    <xf numFmtId="40" fontId="28" fillId="0" borderId="44"/>
    <xf numFmtId="174" fontId="68" fillId="0" borderId="44" applyNumberFormat="0">
      <alignment horizontal="center"/>
    </xf>
    <xf numFmtId="174" fontId="68" fillId="0" borderId="44" applyNumberFormat="0">
      <alignment horizontal="center"/>
    </xf>
    <xf numFmtId="38" fontId="68" fillId="69" borderId="44" applyNumberFormat="0" applyFont="0" applyBorder="0" applyAlignment="0">
      <alignment horizontal="center"/>
    </xf>
    <xf numFmtId="174" fontId="28" fillId="0" borderId="44" applyNumberFormat="0"/>
    <xf numFmtId="174" fontId="28" fillId="0" borderId="44" applyNumberFormat="0"/>
    <xf numFmtId="174" fontId="28" fillId="0" borderId="44" applyNumberFormat="0"/>
    <xf numFmtId="174" fontId="28" fillId="0" borderId="44" applyNumberFormat="0"/>
    <xf numFmtId="174" fontId="28" fillId="0" borderId="44" applyNumberFormat="0"/>
    <xf numFmtId="174" fontId="28" fillId="0" borderId="44" applyNumberFormat="0"/>
    <xf numFmtId="174" fontId="28" fillId="0" borderId="44" applyNumberFormat="0"/>
    <xf numFmtId="174" fontId="28" fillId="0" borderId="44" applyNumberFormat="0"/>
    <xf numFmtId="174" fontId="28" fillId="0" borderId="44" applyNumberFormat="0"/>
    <xf numFmtId="174" fontId="28" fillId="0" borderId="44" applyNumberFormat="0"/>
    <xf numFmtId="174" fontId="28" fillId="0" borderId="44" applyNumberFormat="0"/>
    <xf numFmtId="174" fontId="28" fillId="0" borderId="44" applyNumberFormat="0"/>
    <xf numFmtId="174" fontId="28" fillId="0" borderId="44" applyNumberFormat="0"/>
    <xf numFmtId="174" fontId="28" fillId="0" borderId="44" applyNumberFormat="0"/>
    <xf numFmtId="174" fontId="28" fillId="0" borderId="44" applyNumberFormat="0"/>
    <xf numFmtId="174" fontId="28" fillId="0" borderId="44" applyNumberFormat="0"/>
    <xf numFmtId="174" fontId="28" fillId="0" borderId="44" applyNumberFormat="0"/>
    <xf numFmtId="174" fontId="28" fillId="0" borderId="44" applyNumberFormat="0"/>
    <xf numFmtId="174" fontId="68" fillId="0" borderId="44" applyNumberFormat="0"/>
    <xf numFmtId="174" fontId="68" fillId="0" borderId="44" applyNumberFormat="0"/>
    <xf numFmtId="174" fontId="28" fillId="0" borderId="44" applyNumberFormat="0">
      <alignment horizontal="right"/>
    </xf>
    <xf numFmtId="174" fontId="28" fillId="0" borderId="44" applyNumberFormat="0">
      <alignment horizontal="right"/>
    </xf>
    <xf numFmtId="174" fontId="28" fillId="0" borderId="44" applyNumberFormat="0">
      <alignment horizontal="right"/>
    </xf>
    <xf numFmtId="174" fontId="28" fillId="0" borderId="44" applyNumberFormat="0">
      <alignment horizontal="right"/>
    </xf>
    <xf numFmtId="174" fontId="28" fillId="0" borderId="44" applyNumberFormat="0">
      <alignment horizontal="right"/>
    </xf>
    <xf numFmtId="174" fontId="28" fillId="0" borderId="44" applyNumberFormat="0">
      <alignment horizontal="right"/>
    </xf>
    <xf numFmtId="174" fontId="28" fillId="0" borderId="44" applyNumberFormat="0">
      <alignment horizontal="right"/>
    </xf>
    <xf numFmtId="174" fontId="28" fillId="0" borderId="44" applyNumberFormat="0">
      <alignment horizontal="right"/>
    </xf>
    <xf numFmtId="174" fontId="28" fillId="0" borderId="44" applyNumberFormat="0">
      <alignment horizontal="right"/>
    </xf>
    <xf numFmtId="174" fontId="28" fillId="0" borderId="44" applyNumberFormat="0">
      <alignment horizontal="right"/>
    </xf>
    <xf numFmtId="174" fontId="28" fillId="0" borderId="44" applyNumberFormat="0">
      <alignment horizontal="right"/>
    </xf>
    <xf numFmtId="174" fontId="28" fillId="0" borderId="44" applyNumberFormat="0">
      <alignment horizontal="right"/>
    </xf>
    <xf numFmtId="174" fontId="28" fillId="0" borderId="44" applyNumberFormat="0">
      <alignment horizontal="right"/>
    </xf>
    <xf numFmtId="174" fontId="28" fillId="0" borderId="44" applyNumberFormat="0">
      <alignment horizontal="right"/>
    </xf>
    <xf numFmtId="174" fontId="28" fillId="0" borderId="44" applyNumberFormat="0">
      <alignment horizontal="right"/>
    </xf>
    <xf numFmtId="174" fontId="28" fillId="0" borderId="44" applyNumberFormat="0">
      <alignment horizontal="right"/>
    </xf>
    <xf numFmtId="174" fontId="28" fillId="0" borderId="44" applyNumberFormat="0">
      <alignment horizontal="right"/>
    </xf>
    <xf numFmtId="174" fontId="28" fillId="0" borderId="44" applyNumberFormat="0">
      <alignment horizontal="right"/>
    </xf>
    <xf numFmtId="38" fontId="94" fillId="0" borderId="60">
      <alignment vertical="center"/>
    </xf>
    <xf numFmtId="38" fontId="94" fillId="0" borderId="61">
      <alignment horizontal="left" vertical="center"/>
    </xf>
    <xf numFmtId="174" fontId="40" fillId="0" borderId="0"/>
    <xf numFmtId="174" fontId="40" fillId="0" borderId="0"/>
    <xf numFmtId="174" fontId="40" fillId="0" borderId="0"/>
    <xf numFmtId="174" fontId="40" fillId="0" borderId="0"/>
    <xf numFmtId="174" fontId="40" fillId="0" borderId="0"/>
    <xf numFmtId="174" fontId="40" fillId="0" borderId="0"/>
    <xf numFmtId="174" fontId="40" fillId="0" borderId="0"/>
    <xf numFmtId="174" fontId="40" fillId="0" borderId="0"/>
    <xf numFmtId="174" fontId="40" fillId="0" borderId="0"/>
    <xf numFmtId="174" fontId="40" fillId="0" borderId="0"/>
    <xf numFmtId="174" fontId="40" fillId="0" borderId="0"/>
    <xf numFmtId="174" fontId="40" fillId="0" borderId="0"/>
    <xf numFmtId="174" fontId="40" fillId="0" borderId="0"/>
    <xf numFmtId="174" fontId="40" fillId="0" borderId="0"/>
    <xf numFmtId="174" fontId="40" fillId="0" borderId="0"/>
    <xf numFmtId="174" fontId="40" fillId="0" borderId="0"/>
    <xf numFmtId="174" fontId="40" fillId="0" borderId="0"/>
    <xf numFmtId="174" fontId="40" fillId="0" borderId="0"/>
    <xf numFmtId="0" fontId="94" fillId="0" borderId="0" applyNumberFormat="0" applyFill="0" applyBorder="0" applyAlignment="0">
      <alignment horizontal="left"/>
    </xf>
    <xf numFmtId="37" fontId="95" fillId="0" borderId="0" applyNumberFormat="0" applyFont="0" applyFill="0" applyAlignment="0" applyProtection="0"/>
    <xf numFmtId="174" fontId="94" fillId="70" borderId="54">
      <alignment horizontal="center" vertical="center" wrapText="1"/>
    </xf>
    <xf numFmtId="0" fontId="96" fillId="42" borderId="0" applyNumberFormat="0" applyBorder="0" applyAlignment="0" applyProtection="0"/>
    <xf numFmtId="0" fontId="97" fillId="57" borderId="0">
      <protection locked="0"/>
    </xf>
    <xf numFmtId="0" fontId="48" fillId="57" borderId="0">
      <protection locked="0"/>
    </xf>
    <xf numFmtId="174" fontId="28" fillId="0" borderId="0" applyFill="0" applyBorder="0" applyAlignment="0"/>
    <xf numFmtId="174" fontId="28" fillId="0" borderId="0" applyFill="0" applyBorder="0" applyAlignment="0"/>
    <xf numFmtId="174" fontId="28" fillId="0" borderId="0" applyFill="0" applyBorder="0" applyAlignment="0"/>
    <xf numFmtId="174" fontId="28" fillId="0" borderId="0" applyFill="0" applyBorder="0" applyAlignment="0"/>
    <xf numFmtId="174" fontId="28" fillId="0" borderId="0" applyFill="0" applyBorder="0" applyAlignment="0"/>
    <xf numFmtId="174" fontId="28" fillId="0" borderId="0" applyFill="0" applyBorder="0" applyAlignment="0"/>
    <xf numFmtId="174" fontId="28" fillId="0" borderId="0" applyFill="0" applyBorder="0" applyAlignment="0"/>
    <xf numFmtId="174" fontId="28" fillId="0" borderId="0" applyFill="0" applyBorder="0" applyAlignment="0"/>
    <xf numFmtId="174" fontId="28" fillId="0" borderId="0" applyFill="0" applyBorder="0" applyAlignment="0"/>
    <xf numFmtId="174" fontId="28" fillId="0" borderId="0" applyFill="0" applyBorder="0" applyAlignment="0"/>
    <xf numFmtId="174" fontId="28" fillId="0" borderId="0" applyFill="0" applyBorder="0" applyAlignment="0"/>
    <xf numFmtId="174" fontId="28" fillId="0" borderId="0" applyFill="0" applyBorder="0" applyAlignment="0"/>
    <xf numFmtId="174" fontId="28" fillId="0" borderId="0" applyFill="0" applyBorder="0" applyAlignment="0"/>
    <xf numFmtId="174" fontId="28" fillId="0" borderId="0" applyFill="0" applyBorder="0" applyAlignment="0"/>
    <xf numFmtId="174" fontId="28" fillId="0" borderId="0" applyFill="0" applyBorder="0" applyAlignment="0"/>
    <xf numFmtId="174" fontId="28" fillId="0" borderId="0" applyFill="0" applyBorder="0" applyAlignment="0"/>
    <xf numFmtId="174" fontId="28" fillId="0" borderId="0" applyFill="0" applyBorder="0" applyAlignment="0"/>
    <xf numFmtId="174" fontId="28" fillId="0" borderId="0" applyFill="0" applyBorder="0" applyAlignment="0"/>
    <xf numFmtId="201" fontId="30" fillId="0" borderId="0" applyFill="0" applyBorder="0" applyAlignment="0"/>
    <xf numFmtId="207" fontId="30" fillId="0" borderId="0" applyFill="0" applyBorder="0" applyAlignment="0"/>
    <xf numFmtId="208" fontId="28" fillId="0" borderId="0" applyFill="0" applyBorder="0" applyAlignment="0"/>
    <xf numFmtId="170" fontId="28" fillId="0" borderId="0" applyFill="0" applyBorder="0" applyAlignment="0"/>
    <xf numFmtId="170" fontId="28" fillId="0" borderId="0" applyFill="0" applyBorder="0" applyAlignment="0"/>
    <xf numFmtId="170" fontId="28" fillId="0" borderId="0" applyFill="0" applyBorder="0" applyAlignment="0"/>
    <xf numFmtId="170" fontId="28" fillId="0" borderId="0" applyFill="0" applyBorder="0" applyAlignment="0"/>
    <xf numFmtId="170" fontId="28" fillId="0" borderId="0" applyFill="0" applyBorder="0" applyAlignment="0"/>
    <xf numFmtId="170" fontId="28" fillId="0" borderId="0" applyFill="0" applyBorder="0" applyAlignment="0"/>
    <xf numFmtId="170" fontId="28" fillId="0" borderId="0" applyFill="0" applyBorder="0" applyAlignment="0"/>
    <xf numFmtId="170" fontId="28" fillId="0" borderId="0" applyFill="0" applyBorder="0" applyAlignment="0"/>
    <xf numFmtId="170" fontId="28" fillId="0" borderId="0" applyFill="0" applyBorder="0" applyAlignment="0"/>
    <xf numFmtId="170" fontId="28" fillId="0" borderId="0" applyFill="0" applyBorder="0" applyAlignment="0"/>
    <xf numFmtId="209" fontId="30" fillId="0" borderId="0" applyFill="0" applyBorder="0" applyAlignment="0"/>
    <xf numFmtId="210" fontId="30" fillId="0" borderId="0" applyFill="0" applyBorder="0" applyAlignment="0"/>
    <xf numFmtId="201" fontId="30" fillId="0" borderId="0" applyFill="0" applyBorder="0" applyAlignment="0"/>
    <xf numFmtId="174" fontId="98" fillId="59" borderId="58" applyNumberFormat="0" applyAlignment="0" applyProtection="0"/>
    <xf numFmtId="0" fontId="6" fillId="6" borderId="4" applyNumberFormat="0" applyAlignment="0" applyProtection="0"/>
    <xf numFmtId="174" fontId="88" fillId="59" borderId="58" applyNumberFormat="0" applyAlignment="0" applyProtection="0"/>
    <xf numFmtId="174" fontId="88" fillId="59" borderId="58" applyNumberFormat="0" applyAlignment="0" applyProtection="0"/>
    <xf numFmtId="0" fontId="88" fillId="59" borderId="58" applyNumberFormat="0" applyAlignment="0" applyProtection="0"/>
    <xf numFmtId="0" fontId="88" fillId="59" borderId="58" applyNumberFormat="0" applyAlignment="0" applyProtection="0"/>
    <xf numFmtId="0" fontId="88" fillId="59" borderId="58" applyNumberFormat="0" applyAlignment="0" applyProtection="0"/>
    <xf numFmtId="0" fontId="88" fillId="59" borderId="58" applyNumberFormat="0" applyAlignment="0" applyProtection="0"/>
    <xf numFmtId="0" fontId="88" fillId="59" borderId="58" applyNumberFormat="0" applyAlignment="0" applyProtection="0"/>
    <xf numFmtId="0" fontId="88" fillId="59" borderId="58" applyNumberFormat="0" applyAlignment="0" applyProtection="0"/>
    <xf numFmtId="174" fontId="88" fillId="59" borderId="58" applyNumberFormat="0" applyAlignment="0" applyProtection="0"/>
    <xf numFmtId="174" fontId="88" fillId="59" borderId="58" applyNumberFormat="0" applyAlignment="0" applyProtection="0"/>
    <xf numFmtId="174" fontId="88" fillId="59" borderId="58" applyNumberFormat="0" applyAlignment="0" applyProtection="0"/>
    <xf numFmtId="174" fontId="88" fillId="59" borderId="58" applyNumberFormat="0" applyAlignment="0" applyProtection="0"/>
    <xf numFmtId="0" fontId="88" fillId="59" borderId="58" applyNumberFormat="0" applyAlignment="0" applyProtection="0"/>
    <xf numFmtId="174" fontId="88" fillId="59" borderId="58" applyNumberFormat="0" applyAlignment="0" applyProtection="0"/>
    <xf numFmtId="174" fontId="88" fillId="59" borderId="58" applyNumberFormat="0" applyAlignment="0" applyProtection="0"/>
    <xf numFmtId="174" fontId="88" fillId="59" borderId="58" applyNumberFormat="0" applyAlignment="0" applyProtection="0"/>
    <xf numFmtId="174" fontId="88" fillId="59" borderId="58" applyNumberFormat="0" applyAlignment="0" applyProtection="0"/>
    <xf numFmtId="174" fontId="88" fillId="59" borderId="58" applyNumberFormat="0" applyAlignment="0" applyProtection="0"/>
    <xf numFmtId="174" fontId="88" fillId="59" borderId="58" applyNumberFormat="0" applyAlignment="0" applyProtection="0"/>
    <xf numFmtId="174" fontId="88" fillId="59" borderId="58" applyNumberFormat="0" applyAlignment="0" applyProtection="0"/>
    <xf numFmtId="174" fontId="88" fillId="59" borderId="58" applyNumberFormat="0" applyAlignment="0" applyProtection="0"/>
    <xf numFmtId="174" fontId="88" fillId="59" borderId="58" applyNumberFormat="0" applyAlignment="0" applyProtection="0"/>
    <xf numFmtId="174" fontId="88" fillId="59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88" fillId="43" borderId="58" applyNumberFormat="0" applyAlignment="0" applyProtection="0"/>
    <xf numFmtId="0" fontId="99" fillId="60" borderId="62" applyNumberFormat="0" applyAlignment="0" applyProtection="0"/>
    <xf numFmtId="0" fontId="100" fillId="0" borderId="53" applyNumberFormat="0" applyFill="0" applyAlignment="0" applyProtection="0"/>
    <xf numFmtId="174" fontId="101" fillId="60" borderId="62" applyNumberFormat="0" applyAlignment="0" applyProtection="0"/>
    <xf numFmtId="0" fontId="7" fillId="7" borderId="7" applyNumberFormat="0" applyAlignment="0" applyProtection="0"/>
    <xf numFmtId="174" fontId="99" fillId="60" borderId="62" applyNumberFormat="0" applyAlignment="0" applyProtection="0"/>
    <xf numFmtId="174" fontId="99" fillId="60" borderId="62" applyNumberFormat="0" applyAlignment="0" applyProtection="0"/>
    <xf numFmtId="174" fontId="99" fillId="60" borderId="62" applyNumberFormat="0" applyAlignment="0" applyProtection="0"/>
    <xf numFmtId="174" fontId="99" fillId="60" borderId="62" applyNumberFormat="0" applyAlignment="0" applyProtection="0"/>
    <xf numFmtId="174" fontId="99" fillId="60" borderId="62" applyNumberFormat="0" applyAlignment="0" applyProtection="0"/>
    <xf numFmtId="174" fontId="99" fillId="60" borderId="62" applyNumberFormat="0" applyAlignment="0" applyProtection="0"/>
    <xf numFmtId="174" fontId="99" fillId="60" borderId="62" applyNumberFormat="0" applyAlignment="0" applyProtection="0"/>
    <xf numFmtId="174" fontId="99" fillId="60" borderId="62" applyNumberFormat="0" applyAlignment="0" applyProtection="0"/>
    <xf numFmtId="174" fontId="99" fillId="60" borderId="62" applyNumberFormat="0" applyAlignment="0" applyProtection="0"/>
    <xf numFmtId="174" fontId="99" fillId="60" borderId="62" applyNumberFormat="0" applyAlignment="0" applyProtection="0"/>
    <xf numFmtId="174" fontId="99" fillId="60" borderId="62" applyNumberFormat="0" applyAlignment="0" applyProtection="0"/>
    <xf numFmtId="174" fontId="99" fillId="60" borderId="62" applyNumberFormat="0" applyAlignment="0" applyProtection="0"/>
    <xf numFmtId="174" fontId="99" fillId="60" borderId="62" applyNumberFormat="0" applyAlignment="0" applyProtection="0"/>
    <xf numFmtId="174" fontId="99" fillId="60" borderId="62" applyNumberFormat="0" applyAlignment="0" applyProtection="0"/>
    <xf numFmtId="174" fontId="99" fillId="60" borderId="62" applyNumberFormat="0" applyAlignment="0" applyProtection="0"/>
    <xf numFmtId="174" fontId="99" fillId="60" borderId="62" applyNumberFormat="0" applyAlignment="0" applyProtection="0"/>
    <xf numFmtId="211" fontId="102" fillId="0" borderId="0">
      <alignment horizontal="right"/>
    </xf>
    <xf numFmtId="174" fontId="103" fillId="0" borderId="63">
      <alignment horizontal="center"/>
    </xf>
    <xf numFmtId="212" fontId="104" fillId="0" borderId="0"/>
    <xf numFmtId="212" fontId="104" fillId="0" borderId="0"/>
    <xf numFmtId="212" fontId="104" fillId="0" borderId="0"/>
    <xf numFmtId="212" fontId="104" fillId="0" borderId="0"/>
    <xf numFmtId="212" fontId="104" fillId="0" borderId="0"/>
    <xf numFmtId="212" fontId="104" fillId="0" borderId="0"/>
    <xf numFmtId="212" fontId="104" fillId="0" borderId="0"/>
    <xf numFmtId="212" fontId="104" fillId="0" borderId="0"/>
    <xf numFmtId="209" fontId="30" fillId="0" borderId="0" applyFont="0" applyFill="0" applyBorder="0" applyAlignment="0" applyProtection="0"/>
    <xf numFmtId="177" fontId="10" fillId="0" borderId="0" applyFont="0" applyFill="0" applyBorder="0" applyAlignment="0" applyProtection="0"/>
    <xf numFmtId="213" fontId="27" fillId="0" borderId="0" applyFont="0" applyFill="0" applyBorder="0" applyAlignment="0" applyProtection="0"/>
    <xf numFmtId="213" fontId="27" fillId="0" borderId="0" applyFont="0" applyFill="0" applyBorder="0" applyAlignment="0" applyProtection="0"/>
    <xf numFmtId="213" fontId="27" fillId="0" borderId="0" applyFont="0" applyFill="0" applyBorder="0" applyAlignment="0" applyProtection="0"/>
    <xf numFmtId="213" fontId="27" fillId="0" borderId="0" applyFont="0" applyFill="0" applyBorder="0" applyAlignment="0" applyProtection="0"/>
    <xf numFmtId="213" fontId="27" fillId="0" borderId="0" applyFont="0" applyFill="0" applyBorder="0" applyAlignment="0" applyProtection="0"/>
    <xf numFmtId="213" fontId="27" fillId="0" borderId="0" applyFont="0" applyFill="0" applyBorder="0" applyAlignment="0" applyProtection="0"/>
    <xf numFmtId="214" fontId="27" fillId="0" borderId="0" applyFont="0" applyFill="0" applyBorder="0" applyAlignment="0" applyProtection="0"/>
    <xf numFmtId="214" fontId="27" fillId="0" borderId="0" applyFont="0" applyFill="0" applyBorder="0" applyAlignment="0" applyProtection="0"/>
    <xf numFmtId="214" fontId="27" fillId="0" borderId="0" applyFont="0" applyFill="0" applyBorder="0" applyAlignment="0" applyProtection="0"/>
    <xf numFmtId="214" fontId="27" fillId="0" borderId="0" applyFont="0" applyFill="0" applyBorder="0" applyAlignment="0" applyProtection="0"/>
    <xf numFmtId="214" fontId="27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7" fontId="10" fillId="0" borderId="0" applyFont="0" applyFill="0" applyBorder="0" applyAlignment="0" applyProtection="0"/>
    <xf numFmtId="215" fontId="28" fillId="0" borderId="0" applyFont="0" applyFill="0" applyBorder="0" applyAlignment="0" applyProtection="0"/>
    <xf numFmtId="177" fontId="34" fillId="0" borderId="0" applyFont="0" applyFill="0" applyBorder="0" applyAlignment="0" applyProtection="0"/>
    <xf numFmtId="165" fontId="27" fillId="0" borderId="0" applyFont="0" applyFill="0" applyBorder="0" applyAlignment="0" applyProtection="0"/>
    <xf numFmtId="215" fontId="28" fillId="0" borderId="0" applyFont="0" applyFill="0" applyBorder="0" applyAlignment="0" applyProtection="0"/>
    <xf numFmtId="215" fontId="28" fillId="0" borderId="0" applyFont="0" applyFill="0" applyBorder="0" applyAlignment="0" applyProtection="0"/>
    <xf numFmtId="215" fontId="28" fillId="0" borderId="0" applyFont="0" applyFill="0" applyBorder="0" applyAlignment="0" applyProtection="0"/>
    <xf numFmtId="215" fontId="28" fillId="0" borderId="0" applyFont="0" applyFill="0" applyBorder="0" applyAlignment="0" applyProtection="0"/>
    <xf numFmtId="215" fontId="28" fillId="0" borderId="0" applyFont="0" applyFill="0" applyBorder="0" applyAlignment="0" applyProtection="0"/>
    <xf numFmtId="215" fontId="28" fillId="0" borderId="0" applyFont="0" applyFill="0" applyBorder="0" applyAlignment="0" applyProtection="0"/>
    <xf numFmtId="215" fontId="28" fillId="0" borderId="0" applyFont="0" applyFill="0" applyBorder="0" applyAlignment="0" applyProtection="0"/>
    <xf numFmtId="216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3" fontId="27" fillId="0" borderId="0" applyFont="0" applyFill="0" applyBorder="0" applyAlignment="0" applyProtection="0"/>
    <xf numFmtId="213" fontId="27" fillId="0" borderId="0" applyFont="0" applyFill="0" applyBorder="0" applyAlignment="0" applyProtection="0"/>
    <xf numFmtId="213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0" fillId="0" borderId="0" applyFont="0" applyFill="0" applyBorder="0" applyAlignment="0" applyProtection="0"/>
    <xf numFmtId="213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0" fontId="10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10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177" fontId="10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17" fontId="28" fillId="0" borderId="0" applyFont="0" applyFill="0" applyBorder="0" applyAlignment="0" applyProtection="0"/>
    <xf numFmtId="203" fontId="28" fillId="0" borderId="0" applyFont="0" applyFill="0" applyBorder="0" applyAlignment="0" applyProtection="0"/>
    <xf numFmtId="20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03" fontId="28" fillId="0" borderId="0" applyFont="0" applyFill="0" applyBorder="0" applyAlignment="0" applyProtection="0"/>
    <xf numFmtId="203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7" fontId="10" fillId="0" borderId="0" applyFont="0" applyFill="0" applyBorder="0" applyAlignment="0" applyProtection="0"/>
    <xf numFmtId="213" fontId="28" fillId="0" borderId="0" applyFont="0" applyFill="0" applyBorder="0" applyAlignment="0" applyProtection="0"/>
    <xf numFmtId="177" fontId="1" fillId="0" borderId="0" applyFont="0" applyFill="0" applyBorder="0" applyAlignment="0" applyProtection="0"/>
    <xf numFmtId="214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4" fontId="27" fillId="0" borderId="0" applyFont="0" applyFill="0" applyBorder="0" applyAlignment="0" applyProtection="0"/>
    <xf numFmtId="213" fontId="27" fillId="0" borderId="0" applyFont="0" applyFill="0" applyBorder="0" applyAlignment="0" applyProtection="0"/>
    <xf numFmtId="213" fontId="27" fillId="0" borderId="0" applyFont="0" applyFill="0" applyBorder="0" applyAlignment="0" applyProtection="0"/>
    <xf numFmtId="174" fontId="30" fillId="0" borderId="0"/>
    <xf numFmtId="174" fontId="30" fillId="0" borderId="0"/>
    <xf numFmtId="0" fontId="105" fillId="0" borderId="0"/>
    <xf numFmtId="0" fontId="99" fillId="60" borderId="62" applyNumberFormat="0" applyAlignment="0" applyProtection="0"/>
    <xf numFmtId="0" fontId="106" fillId="7" borderId="7" applyNumberFormat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107" fillId="0" borderId="0" applyNumberFormat="0" applyAlignment="0">
      <alignment horizontal="left"/>
    </xf>
    <xf numFmtId="219" fontId="28" fillId="0" borderId="0" applyFont="0" applyFill="0" applyBorder="0" applyAlignment="0" applyProtection="0"/>
    <xf numFmtId="201" fontId="30" fillId="0" borderId="0" applyFont="0" applyFill="0" applyBorder="0" applyAlignment="0" applyProtection="0"/>
    <xf numFmtId="220" fontId="27" fillId="0" borderId="0" applyFont="0" applyFill="0" applyBorder="0" applyAlignment="0" applyProtection="0"/>
    <xf numFmtId="221" fontId="28" fillId="0" borderId="0" applyFont="0" applyFill="0" applyBorder="0" applyAlignment="0" applyProtection="0"/>
    <xf numFmtId="222" fontId="28" fillId="0" borderId="0" applyFont="0" applyFill="0" applyBorder="0" applyAlignment="0" applyProtection="0"/>
    <xf numFmtId="174" fontId="108" fillId="71" borderId="44" applyNumberFormat="0" applyBorder="0" applyAlignment="0" applyProtection="0">
      <alignment horizontal="center"/>
    </xf>
    <xf numFmtId="223" fontId="28" fillId="67" borderId="0" applyFont="0" applyBorder="0"/>
    <xf numFmtId="0" fontId="109" fillId="0" borderId="0"/>
    <xf numFmtId="223" fontId="28" fillId="67" borderId="0" applyFont="0" applyBorder="0"/>
    <xf numFmtId="223" fontId="28" fillId="67" borderId="0" applyFont="0" applyBorder="0"/>
    <xf numFmtId="223" fontId="28" fillId="67" borderId="0" applyFont="0" applyBorder="0"/>
    <xf numFmtId="223" fontId="28" fillId="67" borderId="0" applyFont="0" applyBorder="0"/>
    <xf numFmtId="223" fontId="28" fillId="67" borderId="0" applyFont="0" applyBorder="0"/>
    <xf numFmtId="223" fontId="28" fillId="67" borderId="0" applyFont="0" applyBorder="0"/>
    <xf numFmtId="223" fontId="28" fillId="67" borderId="0" applyFont="0" applyBorder="0"/>
    <xf numFmtId="223" fontId="28" fillId="67" borderId="0" applyFont="0" applyBorder="0"/>
    <xf numFmtId="223" fontId="28" fillId="67" borderId="0" applyFont="0" applyBorder="0"/>
    <xf numFmtId="0" fontId="110" fillId="6" borderId="5" applyNumberFormat="0" applyAlignment="0" applyProtection="0"/>
    <xf numFmtId="174" fontId="111" fillId="59" borderId="64" applyNumberFormat="0" applyAlignment="0" applyProtection="0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201" fontId="112" fillId="0" borderId="0">
      <alignment horizontal="right"/>
      <protection locked="0"/>
    </xf>
    <xf numFmtId="224" fontId="113" fillId="0" borderId="0">
      <protection locked="0"/>
    </xf>
    <xf numFmtId="14" fontId="48" fillId="0" borderId="0" applyFill="0" applyBorder="0" applyAlignment="0"/>
    <xf numFmtId="225" fontId="49" fillId="0" borderId="0">
      <protection locked="0"/>
    </xf>
    <xf numFmtId="226" fontId="27" fillId="0" borderId="0" applyFont="0" applyFill="0" applyBorder="0" applyAlignment="0" applyProtection="0"/>
    <xf numFmtId="226" fontId="27" fillId="0" borderId="0" applyFont="0" applyFill="0" applyBorder="0" applyAlignment="0" applyProtection="0"/>
    <xf numFmtId="227" fontId="27" fillId="0" borderId="0" applyFont="0" applyFill="0" applyBorder="0" applyAlignment="0" applyProtection="0"/>
    <xf numFmtId="227" fontId="27" fillId="0" borderId="0" applyFont="0" applyFill="0" applyBorder="0" applyAlignment="0" applyProtection="0"/>
    <xf numFmtId="228" fontId="27" fillId="0" borderId="0" applyFont="0" applyFill="0" applyBorder="0" applyAlignment="0" applyProtection="0"/>
    <xf numFmtId="202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0" fontId="114" fillId="0" borderId="0" applyNumberFormat="0" applyFont="0" applyFill="0" applyBorder="0" applyAlignment="0"/>
    <xf numFmtId="0" fontId="115" fillId="0" borderId="0" applyNumberFormat="0" applyFill="0" applyBorder="0" applyAlignment="0" applyProtection="0"/>
    <xf numFmtId="0" fontId="63" fillId="52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72" borderId="0" applyNumberFormat="0" applyBorder="0" applyAlignment="0" applyProtection="0"/>
    <xf numFmtId="0" fontId="63" fillId="52" borderId="0" applyNumberFormat="0" applyBorder="0" applyAlignment="0" applyProtection="0"/>
    <xf numFmtId="0" fontId="63" fillId="64" borderId="0" applyNumberFormat="0" applyBorder="0" applyAlignment="0" applyProtection="0"/>
    <xf numFmtId="209" fontId="30" fillId="0" borderId="0" applyFill="0" applyBorder="0" applyAlignment="0"/>
    <xf numFmtId="201" fontId="30" fillId="0" borderId="0" applyFill="0" applyBorder="0" applyAlignment="0"/>
    <xf numFmtId="209" fontId="30" fillId="0" borderId="0" applyFill="0" applyBorder="0" applyAlignment="0"/>
    <xf numFmtId="210" fontId="30" fillId="0" borderId="0" applyFill="0" applyBorder="0" applyAlignment="0"/>
    <xf numFmtId="201" fontId="30" fillId="0" borderId="0" applyFill="0" applyBorder="0" applyAlignment="0"/>
    <xf numFmtId="0" fontId="116" fillId="0" borderId="0" applyNumberFormat="0" applyAlignment="0">
      <alignment horizontal="left"/>
    </xf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0" fontId="117" fillId="54" borderId="58" applyNumberFormat="0" applyAlignment="0" applyProtection="0"/>
    <xf numFmtId="174" fontId="118" fillId="0" borderId="66">
      <alignment horizontal="center"/>
    </xf>
    <xf numFmtId="174" fontId="118" fillId="0" borderId="66">
      <alignment horizontal="center"/>
    </xf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229" fontId="75" fillId="0" borderId="0" applyFont="0" applyFill="0" applyBorder="0" applyAlignment="0" applyProtection="0"/>
    <xf numFmtId="229" fontId="75" fillId="0" borderId="0" applyFont="0" applyFill="0" applyBorder="0" applyAlignment="0" applyProtection="0"/>
    <xf numFmtId="229" fontId="75" fillId="0" borderId="0" applyFont="0" applyFill="0" applyBorder="0" applyAlignment="0" applyProtection="0"/>
    <xf numFmtId="174" fontId="28" fillId="0" borderId="0" applyFont="0" applyFill="0" applyBorder="0" applyAlignment="0" applyProtection="0"/>
    <xf numFmtId="229" fontId="75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230" fontId="27" fillId="0" borderId="0" applyNumberFormat="0" applyFont="0" applyFill="0" applyBorder="0" applyAlignment="0" applyProtection="0"/>
    <xf numFmtId="230" fontId="27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1" fontId="75" fillId="0" borderId="0" applyFont="0" applyFill="0" applyBorder="0" applyAlignment="0" applyProtection="0"/>
    <xf numFmtId="174" fontId="119" fillId="0" borderId="0" applyNumberFormat="0" applyFill="0" applyBorder="0" applyAlignment="0" applyProtection="0"/>
    <xf numFmtId="174" fontId="119" fillId="0" borderId="0" applyNumberFormat="0" applyFill="0" applyBorder="0" applyAlignment="0" applyProtection="0"/>
    <xf numFmtId="174" fontId="119" fillId="0" borderId="0" applyNumberFormat="0" applyFill="0" applyBorder="0" applyAlignment="0" applyProtection="0"/>
    <xf numFmtId="174" fontId="119" fillId="0" borderId="0" applyNumberFormat="0" applyFill="0" applyBorder="0" applyAlignment="0" applyProtection="0"/>
    <xf numFmtId="174" fontId="119" fillId="0" borderId="0" applyNumberFormat="0" applyFill="0" applyBorder="0" applyAlignment="0" applyProtection="0"/>
    <xf numFmtId="174" fontId="119" fillId="0" borderId="0" applyNumberFormat="0" applyFill="0" applyBorder="0" applyAlignment="0" applyProtection="0"/>
    <xf numFmtId="174" fontId="119" fillId="0" borderId="0" applyNumberFormat="0" applyFill="0" applyBorder="0" applyAlignment="0" applyProtection="0"/>
    <xf numFmtId="174" fontId="119" fillId="0" borderId="0" applyNumberFormat="0" applyFill="0" applyBorder="0" applyAlignment="0" applyProtection="0"/>
    <xf numFmtId="174" fontId="119" fillId="0" borderId="0" applyNumberFormat="0" applyFill="0" applyBorder="0" applyAlignment="0" applyProtection="0"/>
    <xf numFmtId="174" fontId="119" fillId="0" borderId="0" applyNumberFormat="0" applyFill="0" applyBorder="0" applyAlignment="0" applyProtection="0"/>
    <xf numFmtId="174" fontId="119" fillId="0" borderId="0" applyNumberFormat="0" applyFill="0" applyBorder="0" applyAlignment="0" applyProtection="0"/>
    <xf numFmtId="174" fontId="119" fillId="0" borderId="0" applyNumberFormat="0" applyFill="0" applyBorder="0" applyAlignment="0" applyProtection="0"/>
    <xf numFmtId="174" fontId="119" fillId="0" borderId="0" applyNumberFormat="0" applyFill="0" applyBorder="0" applyAlignment="0" applyProtection="0"/>
    <xf numFmtId="174" fontId="119" fillId="0" borderId="0" applyNumberFormat="0" applyFill="0" applyBorder="0" applyAlignment="0" applyProtection="0"/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20" fillId="0" borderId="0">
      <protection locked="0"/>
    </xf>
    <xf numFmtId="174" fontId="120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13" fillId="0" borderId="0">
      <protection locked="0"/>
    </xf>
    <xf numFmtId="174" fontId="120" fillId="0" borderId="0">
      <protection locked="0"/>
    </xf>
    <xf numFmtId="174" fontId="120" fillId="0" borderId="0">
      <protection locked="0"/>
    </xf>
    <xf numFmtId="231" fontId="27" fillId="0" borderId="0" applyFont="0" applyFill="0" applyBorder="0" applyAlignment="0" applyProtection="0"/>
    <xf numFmtId="231" fontId="27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15" fontId="27" fillId="0" borderId="44" applyFill="0" applyBorder="0" applyProtection="0">
      <alignment horizontal="center" wrapText="1" shrinkToFit="1"/>
    </xf>
    <xf numFmtId="0" fontId="56" fillId="0" borderId="48" applyNumberFormat="0" applyFill="0" applyBorder="0" applyAlignment="0"/>
    <xf numFmtId="3" fontId="38" fillId="0" borderId="0">
      <alignment horizontal="right"/>
    </xf>
    <xf numFmtId="3" fontId="38" fillId="0" borderId="0">
      <alignment horizontal="right"/>
    </xf>
    <xf numFmtId="3" fontId="38" fillId="0" borderId="0">
      <alignment horizontal="right"/>
    </xf>
    <xf numFmtId="3" fontId="38" fillId="0" borderId="0">
      <alignment horizontal="right"/>
    </xf>
    <xf numFmtId="3" fontId="38" fillId="0" borderId="0">
      <alignment horizontal="right"/>
    </xf>
    <xf numFmtId="3" fontId="38" fillId="0" borderId="0">
      <alignment horizontal="right"/>
    </xf>
    <xf numFmtId="3" fontId="38" fillId="0" borderId="0">
      <alignment horizontal="right"/>
    </xf>
    <xf numFmtId="3" fontId="38" fillId="0" borderId="0">
      <alignment horizontal="right"/>
    </xf>
    <xf numFmtId="3" fontId="38" fillId="0" borderId="0">
      <alignment horizontal="right"/>
    </xf>
    <xf numFmtId="3" fontId="38" fillId="0" borderId="0">
      <alignment horizontal="right"/>
    </xf>
    <xf numFmtId="2" fontId="121" fillId="0" borderId="0" applyFill="0" applyBorder="0" applyAlignment="0" applyProtection="0"/>
    <xf numFmtId="232" fontId="113" fillId="0" borderId="0">
      <protection locked="0"/>
    </xf>
    <xf numFmtId="211" fontId="122" fillId="0" borderId="0"/>
    <xf numFmtId="233" fontId="123" fillId="0" borderId="0" applyFill="0" applyBorder="0" applyProtection="0">
      <alignment horizontal="centerContinuous"/>
      <protection locked="0"/>
    </xf>
    <xf numFmtId="174" fontId="108" fillId="73" borderId="44" applyNumberFormat="0" applyBorder="0" applyAlignment="0" applyProtection="0">
      <alignment horizontal="center"/>
    </xf>
    <xf numFmtId="0" fontId="100" fillId="0" borderId="53" applyNumberFormat="0" applyFill="0" applyAlignment="0" applyProtection="0"/>
    <xf numFmtId="0" fontId="78" fillId="0" borderId="6" applyNumberFormat="0" applyFill="0" applyAlignment="0" applyProtection="0"/>
    <xf numFmtId="3" fontId="124" fillId="0" borderId="67" applyFill="0" applyProtection="0">
      <alignment horizontal="right"/>
    </xf>
    <xf numFmtId="0" fontId="125" fillId="5" borderId="4" applyNumberFormat="0" applyAlignment="0" applyProtection="0"/>
    <xf numFmtId="174" fontId="126" fillId="45" borderId="58" applyNumberFormat="0" applyAlignment="0" applyProtection="0"/>
    <xf numFmtId="0" fontId="96" fillId="42" borderId="0" applyNumberFormat="0" applyBorder="0" applyAlignment="0" applyProtection="0"/>
    <xf numFmtId="0" fontId="127" fillId="2" borderId="0" applyNumberFormat="0" applyBorder="0" applyAlignment="0" applyProtection="0"/>
    <xf numFmtId="174" fontId="128" fillId="42" borderId="0" applyNumberFormat="0" applyBorder="0" applyAlignment="0" applyProtection="0"/>
    <xf numFmtId="0" fontId="3" fillId="2" borderId="0" applyNumberFormat="0" applyBorder="0" applyAlignment="0" applyProtection="0"/>
    <xf numFmtId="174" fontId="96" fillId="42" borderId="0" applyNumberFormat="0" applyBorder="0" applyAlignment="0" applyProtection="0"/>
    <xf numFmtId="174" fontId="96" fillId="42" borderId="0" applyNumberFormat="0" applyBorder="0" applyAlignment="0" applyProtection="0"/>
    <xf numFmtId="174" fontId="96" fillId="42" borderId="0" applyNumberFormat="0" applyBorder="0" applyAlignment="0" applyProtection="0"/>
    <xf numFmtId="174" fontId="96" fillId="42" borderId="0" applyNumberFormat="0" applyBorder="0" applyAlignment="0" applyProtection="0"/>
    <xf numFmtId="174" fontId="96" fillId="42" borderId="0" applyNumberFormat="0" applyBorder="0" applyAlignment="0" applyProtection="0"/>
    <xf numFmtId="174" fontId="96" fillId="42" borderId="0" applyNumberFormat="0" applyBorder="0" applyAlignment="0" applyProtection="0"/>
    <xf numFmtId="174" fontId="96" fillId="42" borderId="0" applyNumberFormat="0" applyBorder="0" applyAlignment="0" applyProtection="0"/>
    <xf numFmtId="174" fontId="96" fillId="42" borderId="0" applyNumberFormat="0" applyBorder="0" applyAlignment="0" applyProtection="0"/>
    <xf numFmtId="174" fontId="96" fillId="42" borderId="0" applyNumberFormat="0" applyBorder="0" applyAlignment="0" applyProtection="0"/>
    <xf numFmtId="174" fontId="96" fillId="42" borderId="0" applyNumberFormat="0" applyBorder="0" applyAlignment="0" applyProtection="0"/>
    <xf numFmtId="174" fontId="96" fillId="42" borderId="0" applyNumberFormat="0" applyBorder="0" applyAlignment="0" applyProtection="0"/>
    <xf numFmtId="174" fontId="96" fillId="42" borderId="0" applyNumberFormat="0" applyBorder="0" applyAlignment="0" applyProtection="0"/>
    <xf numFmtId="174" fontId="96" fillId="42" borderId="0" applyNumberFormat="0" applyBorder="0" applyAlignment="0" applyProtection="0"/>
    <xf numFmtId="174" fontId="96" fillId="42" borderId="0" applyNumberFormat="0" applyBorder="0" applyAlignment="0" applyProtection="0"/>
    <xf numFmtId="174" fontId="96" fillId="42" borderId="0" applyNumberFormat="0" applyBorder="0" applyAlignment="0" applyProtection="0"/>
    <xf numFmtId="174" fontId="96" fillId="42" borderId="0" applyNumberFormat="0" applyBorder="0" applyAlignment="0" applyProtection="0"/>
    <xf numFmtId="38" fontId="75" fillId="67" borderId="0" applyNumberFormat="0" applyBorder="0" applyAlignment="0" applyProtection="0"/>
    <xf numFmtId="38" fontId="75" fillId="67" borderId="0" applyNumberFormat="0" applyBorder="0" applyAlignment="0" applyProtection="0"/>
    <xf numFmtId="174" fontId="129" fillId="0" borderId="68">
      <alignment vertical="center"/>
    </xf>
    <xf numFmtId="174" fontId="129" fillId="0" borderId="68">
      <alignment vertical="center"/>
    </xf>
    <xf numFmtId="174" fontId="129" fillId="0" borderId="68">
      <alignment vertical="center"/>
    </xf>
    <xf numFmtId="174" fontId="129" fillId="0" borderId="68">
      <alignment vertical="center"/>
    </xf>
    <xf numFmtId="174" fontId="130" fillId="74" borderId="45">
      <alignment horizontal="left" vertical="center"/>
    </xf>
    <xf numFmtId="174" fontId="130" fillId="74" borderId="45">
      <alignment horizontal="left" vertical="center"/>
    </xf>
    <xf numFmtId="174" fontId="130" fillId="74" borderId="45">
      <alignment horizontal="left" vertical="center"/>
    </xf>
    <xf numFmtId="174" fontId="130" fillId="74" borderId="45">
      <alignment horizontal="left" vertical="center"/>
    </xf>
    <xf numFmtId="174" fontId="130" fillId="74" borderId="46">
      <alignment horizontal="left" vertical="center"/>
    </xf>
    <xf numFmtId="174" fontId="130" fillId="74" borderId="46">
      <alignment horizontal="left" vertical="center"/>
    </xf>
    <xf numFmtId="174" fontId="130" fillId="74" borderId="46">
      <alignment horizontal="left" vertical="center"/>
    </xf>
    <xf numFmtId="174" fontId="130" fillId="74" borderId="46">
      <alignment horizontal="left" vertical="center"/>
    </xf>
    <xf numFmtId="174" fontId="130" fillId="74" borderId="47">
      <alignment horizontal="left" vertical="center"/>
    </xf>
    <xf numFmtId="174" fontId="130" fillId="74" borderId="47">
      <alignment horizontal="left" vertical="center"/>
    </xf>
    <xf numFmtId="174" fontId="130" fillId="74" borderId="47">
      <alignment horizontal="left" vertical="center"/>
    </xf>
    <xf numFmtId="174" fontId="130" fillId="74" borderId="47">
      <alignment horizontal="left" vertical="center"/>
    </xf>
    <xf numFmtId="174" fontId="130" fillId="74" borderId="48">
      <alignment horizontal="left" vertical="center"/>
    </xf>
    <xf numFmtId="174" fontId="130" fillId="74" borderId="48">
      <alignment horizontal="left" vertical="center"/>
    </xf>
    <xf numFmtId="174" fontId="130" fillId="74" borderId="0">
      <alignment horizontal="left" vertical="center"/>
    </xf>
    <xf numFmtId="174" fontId="130" fillId="74" borderId="0">
      <alignment horizontal="left" vertical="center"/>
    </xf>
    <xf numFmtId="174" fontId="130" fillId="74" borderId="49">
      <alignment horizontal="left" vertical="center"/>
    </xf>
    <xf numFmtId="174" fontId="130" fillId="74" borderId="49">
      <alignment horizontal="left" vertical="center"/>
    </xf>
    <xf numFmtId="174" fontId="131" fillId="74" borderId="50">
      <alignment horizontal="left" vertical="center"/>
    </xf>
    <xf numFmtId="174" fontId="131" fillId="74" borderId="50">
      <alignment horizontal="left" vertical="center"/>
    </xf>
    <xf numFmtId="174" fontId="131" fillId="74" borderId="51">
      <alignment horizontal="left" vertical="center"/>
    </xf>
    <xf numFmtId="174" fontId="131" fillId="74" borderId="51">
      <alignment horizontal="left" vertical="center"/>
    </xf>
    <xf numFmtId="174" fontId="131" fillId="74" borderId="52">
      <alignment horizontal="left" vertical="center"/>
    </xf>
    <xf numFmtId="174" fontId="131" fillId="74" borderId="52">
      <alignment horizontal="left" vertical="center"/>
    </xf>
    <xf numFmtId="174" fontId="132" fillId="75" borderId="0">
      <alignment horizontal="center"/>
    </xf>
    <xf numFmtId="174" fontId="132" fillId="75" borderId="0">
      <alignment horizontal="center"/>
    </xf>
    <xf numFmtId="0" fontId="133" fillId="0" borderId="69" applyNumberFormat="0" applyAlignment="0" applyProtection="0">
      <alignment horizontal="left" vertical="center"/>
    </xf>
    <xf numFmtId="174" fontId="133" fillId="0" borderId="69" applyNumberFormat="0" applyAlignment="0" applyProtection="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174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3" fillId="0" borderId="70">
      <alignment horizontal="left" vertical="center"/>
    </xf>
    <xf numFmtId="0" fontId="13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94" fillId="0" borderId="0" applyNumberFormat="0" applyFill="0" applyBorder="0" applyAlignment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6" fillId="0" borderId="55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7" fillId="0" borderId="56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71" applyNumberFormat="0" applyFill="0" applyAlignment="0" applyProtection="0"/>
    <xf numFmtId="174" fontId="138" fillId="0" borderId="0" applyNumberFormat="0" applyFill="0" applyBorder="0" applyAlignment="0" applyProtection="0"/>
    <xf numFmtId="174" fontId="138" fillId="0" borderId="0" applyNumberFormat="0" applyFill="0" applyBorder="0" applyAlignment="0" applyProtection="0"/>
    <xf numFmtId="174" fontId="138" fillId="0" borderId="0" applyNumberFormat="0" applyFill="0" applyBorder="0" applyAlignment="0" applyProtection="0"/>
    <xf numFmtId="174" fontId="138" fillId="0" borderId="0" applyNumberFormat="0" applyFill="0" applyBorder="0" applyAlignment="0" applyProtection="0"/>
    <xf numFmtId="174" fontId="138" fillId="0" borderId="0" applyNumberFormat="0" applyFill="0" applyBorder="0" applyAlignment="0" applyProtection="0"/>
    <xf numFmtId="174" fontId="138" fillId="0" borderId="0" applyNumberFormat="0" applyFill="0" applyBorder="0" applyAlignment="0" applyProtection="0"/>
    <xf numFmtId="174" fontId="138" fillId="0" borderId="0" applyNumberFormat="0" applyFill="0" applyBorder="0" applyAlignment="0" applyProtection="0"/>
    <xf numFmtId="174" fontId="138" fillId="0" borderId="0" applyNumberFormat="0" applyFill="0" applyBorder="0" applyAlignment="0" applyProtection="0"/>
    <xf numFmtId="174" fontId="138" fillId="0" borderId="0" applyNumberFormat="0" applyFill="0" applyBorder="0" applyAlignment="0" applyProtection="0"/>
    <xf numFmtId="174" fontId="138" fillId="0" borderId="0" applyNumberFormat="0" applyFill="0" applyBorder="0" applyAlignment="0" applyProtection="0"/>
    <xf numFmtId="174" fontId="138" fillId="0" borderId="0" applyNumberFormat="0" applyFill="0" applyBorder="0" applyAlignment="0" applyProtection="0"/>
    <xf numFmtId="174" fontId="138" fillId="0" borderId="0" applyNumberFormat="0" applyFill="0" applyBorder="0" applyAlignment="0" applyProtection="0"/>
    <xf numFmtId="174" fontId="138" fillId="0" borderId="0" applyNumberFormat="0" applyFill="0" applyBorder="0" applyAlignment="0" applyProtection="0"/>
    <xf numFmtId="174" fontId="138" fillId="0" borderId="0" applyNumberFormat="0" applyFill="0" applyBorder="0" applyAlignment="0" applyProtection="0"/>
    <xf numFmtId="234" fontId="139" fillId="0" borderId="0">
      <protection locked="0"/>
    </xf>
    <xf numFmtId="234" fontId="139" fillId="0" borderId="0">
      <protection locked="0"/>
    </xf>
    <xf numFmtId="0" fontId="140" fillId="6" borderId="4" applyNumberFormat="0" applyAlignment="0" applyProtection="0"/>
    <xf numFmtId="174" fontId="98" fillId="59" borderId="58" applyNumberFormat="0" applyAlignment="0" applyProtection="0"/>
    <xf numFmtId="174" fontId="141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/>
    <xf numFmtId="0" fontId="47" fillId="62" borderId="0"/>
    <xf numFmtId="235" fontId="30" fillId="0" borderId="72" applyFill="0" applyBorder="0" applyProtection="0">
      <alignment horizontal="center"/>
      <protection locked="0"/>
    </xf>
    <xf numFmtId="236" fontId="30" fillId="0" borderId="72" applyFill="0" applyBorder="0" applyProtection="0">
      <alignment horizontal="center"/>
      <protection locked="0"/>
    </xf>
    <xf numFmtId="174" fontId="144" fillId="76" borderId="44" applyNumberFormat="0" applyBorder="0" applyAlignment="0" applyProtection="0">
      <alignment horizontal="center"/>
    </xf>
    <xf numFmtId="174" fontId="144" fillId="76" borderId="44" applyNumberFormat="0" applyBorder="0" applyAlignment="0" applyProtection="0">
      <alignment horizontal="center"/>
    </xf>
    <xf numFmtId="174" fontId="144" fillId="73" borderId="44" applyNumberFormat="0" applyBorder="0" applyAlignment="0" applyProtection="0">
      <alignment horizontal="center"/>
    </xf>
    <xf numFmtId="174" fontId="144" fillId="73" borderId="44" applyNumberFormat="0" applyBorder="0" applyAlignment="0" applyProtection="0">
      <alignment horizontal="center"/>
    </xf>
    <xf numFmtId="0" fontId="77" fillId="77" borderId="0" applyNumberFormat="0" applyBorder="0" applyAlignment="0" applyProtection="0"/>
    <xf numFmtId="0" fontId="145" fillId="0" borderId="73" applyNumberFormat="0" applyProtection="0">
      <alignment horizontal="left" vertical="center"/>
    </xf>
    <xf numFmtId="0" fontId="145" fillId="0" borderId="73" applyNumberFormat="0" applyProtection="0">
      <alignment horizontal="left" vertical="center"/>
    </xf>
    <xf numFmtId="10" fontId="75" fillId="71" borderId="44" applyNumberFormat="0" applyBorder="0" applyAlignment="0" applyProtection="0"/>
    <xf numFmtId="10" fontId="75" fillId="71" borderId="44" applyNumberFormat="0" applyBorder="0" applyAlignment="0" applyProtection="0"/>
    <xf numFmtId="10" fontId="75" fillId="71" borderId="44" applyNumberFormat="0" applyBorder="0" applyAlignment="0" applyProtection="0"/>
    <xf numFmtId="10" fontId="75" fillId="71" borderId="44" applyNumberFormat="0" applyBorder="0" applyAlignment="0" applyProtection="0"/>
    <xf numFmtId="10" fontId="75" fillId="71" borderId="44" applyNumberFormat="0" applyBorder="0" applyAlignment="0" applyProtection="0"/>
    <xf numFmtId="10" fontId="75" fillId="71" borderId="44" applyNumberFormat="0" applyBorder="0" applyAlignment="0" applyProtection="0"/>
    <xf numFmtId="10" fontId="75" fillId="71" borderId="44" applyNumberFormat="0" applyBorder="0" applyAlignment="0" applyProtection="0"/>
    <xf numFmtId="10" fontId="75" fillId="71" borderId="44" applyNumberFormat="0" applyBorder="0" applyAlignment="0" applyProtection="0"/>
    <xf numFmtId="174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174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0" fontId="117" fillId="45" borderId="58" applyNumberFormat="0" applyAlignment="0" applyProtection="0"/>
    <xf numFmtId="174" fontId="117" fillId="45" borderId="58" applyNumberFormat="0" applyAlignment="0" applyProtection="0"/>
    <xf numFmtId="174" fontId="117" fillId="45" borderId="58" applyNumberFormat="0" applyAlignment="0" applyProtection="0"/>
    <xf numFmtId="0" fontId="117" fillId="47" borderId="58" applyNumberFormat="0" applyAlignment="0" applyProtection="0"/>
    <xf numFmtId="174" fontId="117" fillId="45" borderId="58" applyNumberFormat="0" applyAlignment="0" applyProtection="0"/>
    <xf numFmtId="174" fontId="117" fillId="45" borderId="58" applyNumberFormat="0" applyAlignment="0" applyProtection="0"/>
    <xf numFmtId="174" fontId="117" fillId="45" borderId="58" applyNumberFormat="0" applyAlignment="0" applyProtection="0"/>
    <xf numFmtId="174" fontId="117" fillId="45" borderId="58" applyNumberFormat="0" applyAlignment="0" applyProtection="0"/>
    <xf numFmtId="174" fontId="117" fillId="45" borderId="58" applyNumberFormat="0" applyAlignment="0" applyProtection="0"/>
    <xf numFmtId="174" fontId="117" fillId="45" borderId="58" applyNumberFormat="0" applyAlignment="0" applyProtection="0"/>
    <xf numFmtId="174" fontId="117" fillId="45" borderId="58" applyNumberFormat="0" applyAlignment="0" applyProtection="0"/>
    <xf numFmtId="174" fontId="117" fillId="45" borderId="58" applyNumberFormat="0" applyAlignment="0" applyProtection="0"/>
    <xf numFmtId="174" fontId="117" fillId="45" borderId="58" applyNumberFormat="0" applyAlignment="0" applyProtection="0"/>
    <xf numFmtId="174" fontId="117" fillId="45" borderId="58" applyNumberFormat="0" applyAlignment="0" applyProtection="0"/>
    <xf numFmtId="164" fontId="146" fillId="0" borderId="0">
      <protection locked="0"/>
    </xf>
    <xf numFmtId="164" fontId="147" fillId="0" borderId="0"/>
    <xf numFmtId="164" fontId="148" fillId="78" borderId="0">
      <protection locked="0"/>
    </xf>
    <xf numFmtId="164" fontId="148" fillId="78" borderId="0"/>
    <xf numFmtId="164" fontId="68" fillId="78" borderId="0"/>
    <xf numFmtId="164" fontId="149" fillId="0" borderId="0">
      <protection locked="0"/>
    </xf>
    <xf numFmtId="164" fontId="150" fillId="0" borderId="0"/>
    <xf numFmtId="164" fontId="151" fillId="76" borderId="0">
      <protection locked="0"/>
    </xf>
    <xf numFmtId="164" fontId="152" fillId="76" borderId="0"/>
    <xf numFmtId="164" fontId="149" fillId="0" borderId="0">
      <protection locked="0"/>
    </xf>
    <xf numFmtId="164" fontId="150" fillId="0" borderId="0"/>
    <xf numFmtId="164" fontId="153" fillId="0" borderId="0">
      <protection locked="0"/>
    </xf>
    <xf numFmtId="164" fontId="154" fillId="0" borderId="0"/>
    <xf numFmtId="15" fontId="155" fillId="79" borderId="0">
      <alignment horizontal="right"/>
    </xf>
    <xf numFmtId="164" fontId="156" fillId="0" borderId="0">
      <protection locked="0"/>
    </xf>
    <xf numFmtId="174" fontId="155" fillId="79" borderId="0">
      <alignment horizontal="left"/>
    </xf>
    <xf numFmtId="174" fontId="155" fillId="79" borderId="0">
      <alignment horizontal="left"/>
    </xf>
    <xf numFmtId="164" fontId="57" fillId="79" borderId="0">
      <alignment horizontal="center"/>
    </xf>
    <xf numFmtId="15" fontId="157" fillId="80" borderId="0">
      <alignment horizontal="right"/>
      <protection locked="0"/>
    </xf>
    <xf numFmtId="1" fontId="57" fillId="80" borderId="0">
      <alignment horizontal="right"/>
    </xf>
    <xf numFmtId="1" fontId="57" fillId="0" borderId="0">
      <alignment horizontal="center"/>
      <protection locked="0"/>
    </xf>
    <xf numFmtId="0" fontId="117" fillId="45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0" fontId="117" fillId="47" borderId="58" applyNumberFormat="0" applyAlignment="0" applyProtection="0"/>
    <xf numFmtId="174" fontId="30" fillId="0" borderId="0"/>
    <xf numFmtId="237" fontId="66" fillId="0" borderId="0" applyNumberFormat="0" applyAlignment="0"/>
    <xf numFmtId="0" fontId="158" fillId="0" borderId="0">
      <alignment horizontal="left"/>
    </xf>
    <xf numFmtId="0" fontId="105" fillId="0" borderId="0"/>
    <xf numFmtId="0" fontId="105" fillId="0" borderId="0"/>
    <xf numFmtId="0" fontId="106" fillId="7" borderId="7" applyNumberFormat="0" applyAlignment="0" applyProtection="0"/>
    <xf numFmtId="174" fontId="101" fillId="60" borderId="62" applyNumberFormat="0" applyAlignment="0" applyProtection="0"/>
    <xf numFmtId="0" fontId="127" fillId="2" borderId="0" applyNumberFormat="0" applyBorder="0" applyAlignment="0" applyProtection="0"/>
    <xf numFmtId="174" fontId="128" fillId="42" borderId="0" applyNumberFormat="0" applyBorder="0" applyAlignment="0" applyProtection="0"/>
    <xf numFmtId="174" fontId="3" fillId="2" borderId="0" applyNumberFormat="0" applyBorder="0" applyAlignment="0" applyProtection="0"/>
    <xf numFmtId="174" fontId="3" fillId="2" borderId="0" applyNumberFormat="0" applyBorder="0" applyAlignment="0" applyProtection="0"/>
    <xf numFmtId="174" fontId="128" fillId="42" borderId="0" applyNumberFormat="0" applyBorder="0" applyAlignment="0" applyProtection="0"/>
    <xf numFmtId="174" fontId="3" fillId="2" borderId="0" applyNumberFormat="0" applyBorder="0" applyAlignment="0" applyProtection="0"/>
    <xf numFmtId="0" fontId="27" fillId="56" borderId="0"/>
    <xf numFmtId="21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21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214" fontId="27" fillId="0" borderId="0" applyFont="0" applyFill="0" applyBorder="0" applyAlignment="0" applyProtection="0"/>
    <xf numFmtId="214" fontId="27" fillId="0" borderId="0" applyFont="0" applyFill="0" applyBorder="0" applyAlignment="0" applyProtection="0"/>
    <xf numFmtId="214" fontId="27" fillId="0" borderId="0" applyFont="0" applyFill="0" applyBorder="0" applyAlignment="0" applyProtection="0"/>
    <xf numFmtId="214" fontId="27" fillId="0" borderId="0" applyFont="0" applyFill="0" applyBorder="0" applyAlignment="0" applyProtection="0"/>
    <xf numFmtId="214" fontId="27" fillId="0" borderId="0" applyFont="0" applyFill="0" applyBorder="0" applyAlignment="0" applyProtection="0"/>
    <xf numFmtId="216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3" fontId="33" fillId="0" borderId="0" applyFont="0" applyFill="0" applyBorder="0" applyAlignment="0" applyProtection="0"/>
    <xf numFmtId="213" fontId="33" fillId="0" borderId="0" applyFont="0" applyFill="0" applyBorder="0" applyAlignment="0" applyProtection="0"/>
    <xf numFmtId="213" fontId="33" fillId="0" borderId="0" applyFont="0" applyFill="0" applyBorder="0" applyAlignment="0" applyProtection="0"/>
    <xf numFmtId="213" fontId="61" fillId="0" borderId="0" applyFont="0" applyFill="0" applyBorder="0" applyAlignment="0" applyProtection="0"/>
    <xf numFmtId="0" fontId="136" fillId="0" borderId="55" applyNumberFormat="0" applyFill="0" applyAlignment="0" applyProtection="0"/>
    <xf numFmtId="0" fontId="82" fillId="0" borderId="1" applyNumberFormat="0" applyFill="0" applyAlignment="0" applyProtection="0"/>
    <xf numFmtId="0" fontId="137" fillId="0" borderId="56" applyNumberFormat="0" applyFill="0" applyAlignment="0" applyProtection="0"/>
    <xf numFmtId="0" fontId="84" fillId="0" borderId="2" applyNumberFormat="0" applyFill="0" applyAlignment="0" applyProtection="0"/>
    <xf numFmtId="0" fontId="138" fillId="0" borderId="71" applyNumberFormat="0" applyFill="0" applyAlignment="0" applyProtection="0"/>
    <xf numFmtId="0" fontId="86" fillId="0" borderId="3" applyNumberFormat="0" applyFill="0" applyAlignment="0" applyProtection="0"/>
    <xf numFmtId="0" fontId="138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9" fillId="3" borderId="0" applyNumberFormat="0" applyBorder="0" applyAlignment="0" applyProtection="0"/>
    <xf numFmtId="174" fontId="76" fillId="41" borderId="0" applyNumberFormat="0" applyBorder="0" applyAlignment="0" applyProtection="0"/>
    <xf numFmtId="174" fontId="4" fillId="3" borderId="0" applyNumberFormat="0" applyBorder="0" applyAlignment="0" applyProtection="0"/>
    <xf numFmtId="174" fontId="4" fillId="3" borderId="0" applyNumberFormat="0" applyBorder="0" applyAlignment="0" applyProtection="0"/>
    <xf numFmtId="174" fontId="76" fillId="41" borderId="0" applyNumberFormat="0" applyBorder="0" applyAlignment="0" applyProtection="0"/>
    <xf numFmtId="174" fontId="4" fillId="3" borderId="0" applyNumberFormat="0" applyBorder="0" applyAlignment="0" applyProtection="0"/>
    <xf numFmtId="0" fontId="29" fillId="0" borderId="0">
      <alignment vertical="center"/>
    </xf>
    <xf numFmtId="0" fontId="29" fillId="0" borderId="0">
      <alignment vertical="center"/>
    </xf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0" fontId="160" fillId="81" borderId="65"/>
    <xf numFmtId="174" fontId="65" fillId="0" borderId="0" applyNumberFormat="0" applyBorder="0" applyProtection="0">
      <alignment horizontal="center"/>
    </xf>
    <xf numFmtId="174" fontId="65" fillId="0" borderId="0" applyNumberFormat="0" applyBorder="0" applyProtection="0">
      <alignment horizontal="center"/>
    </xf>
    <xf numFmtId="40" fontId="161" fillId="39" borderId="0" applyProtection="0"/>
    <xf numFmtId="0" fontId="66" fillId="0" borderId="0" applyNumberFormat="0" applyFont="0" applyFill="0" applyBorder="0" applyProtection="0">
      <alignment horizontal="left" vertical="center"/>
    </xf>
    <xf numFmtId="209" fontId="30" fillId="0" borderId="0" applyFill="0" applyBorder="0" applyAlignment="0"/>
    <xf numFmtId="201" fontId="30" fillId="0" borderId="0" applyFill="0" applyBorder="0" applyAlignment="0"/>
    <xf numFmtId="209" fontId="30" fillId="0" borderId="0" applyFill="0" applyBorder="0" applyAlignment="0"/>
    <xf numFmtId="210" fontId="30" fillId="0" borderId="0" applyFill="0" applyBorder="0" applyAlignment="0"/>
    <xf numFmtId="201" fontId="30" fillId="0" borderId="0" applyFill="0" applyBorder="0" applyAlignment="0"/>
    <xf numFmtId="174" fontId="100" fillId="0" borderId="53" applyNumberFormat="0" applyFill="0" applyAlignment="0" applyProtection="0"/>
    <xf numFmtId="174" fontId="100" fillId="0" borderId="53" applyNumberFormat="0" applyFill="0" applyAlignment="0" applyProtection="0"/>
    <xf numFmtId="174" fontId="100" fillId="0" borderId="53" applyNumberFormat="0" applyFill="0" applyAlignment="0" applyProtection="0"/>
    <xf numFmtId="174" fontId="100" fillId="0" borderId="53" applyNumberFormat="0" applyFill="0" applyAlignment="0" applyProtection="0"/>
    <xf numFmtId="174" fontId="100" fillId="0" borderId="53" applyNumberFormat="0" applyFill="0" applyAlignment="0" applyProtection="0"/>
    <xf numFmtId="174" fontId="100" fillId="0" borderId="53" applyNumberFormat="0" applyFill="0" applyAlignment="0" applyProtection="0"/>
    <xf numFmtId="174" fontId="100" fillId="0" borderId="53" applyNumberFormat="0" applyFill="0" applyAlignment="0" applyProtection="0"/>
    <xf numFmtId="174" fontId="100" fillId="0" borderId="53" applyNumberFormat="0" applyFill="0" applyAlignment="0" applyProtection="0"/>
    <xf numFmtId="174" fontId="100" fillId="0" borderId="53" applyNumberFormat="0" applyFill="0" applyAlignment="0" applyProtection="0"/>
    <xf numFmtId="174" fontId="100" fillId="0" borderId="53" applyNumberFormat="0" applyFill="0" applyAlignment="0" applyProtection="0"/>
    <xf numFmtId="174" fontId="100" fillId="0" borderId="53" applyNumberFormat="0" applyFill="0" applyAlignment="0" applyProtection="0"/>
    <xf numFmtId="174" fontId="100" fillId="0" borderId="53" applyNumberFormat="0" applyFill="0" applyAlignment="0" applyProtection="0"/>
    <xf numFmtId="174" fontId="100" fillId="0" borderId="53" applyNumberFormat="0" applyFill="0" applyAlignment="0" applyProtection="0"/>
    <xf numFmtId="174" fontId="100" fillId="0" borderId="53" applyNumberFormat="0" applyFill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174" fontId="162" fillId="0" borderId="0">
      <alignment horizontal="center"/>
    </xf>
    <xf numFmtId="174" fontId="162" fillId="0" borderId="0">
      <alignment horizontal="center"/>
    </xf>
    <xf numFmtId="174" fontId="163" fillId="0" borderId="74">
      <alignment horizontal="centerContinuous"/>
    </xf>
    <xf numFmtId="174" fontId="163" fillId="0" borderId="74">
      <alignment horizontal="centerContinuous"/>
    </xf>
    <xf numFmtId="213" fontId="27" fillId="0" borderId="0" applyFont="0" applyFill="0" applyBorder="0" applyAlignment="0" applyProtection="0"/>
    <xf numFmtId="213" fontId="27" fillId="0" borderId="0" applyFont="0" applyFill="0" applyBorder="0" applyAlignment="0" applyProtection="0"/>
    <xf numFmtId="239" fontId="66" fillId="0" borderId="0" applyFont="0" applyFill="0" applyBorder="0" applyAlignment="0" applyProtection="0"/>
    <xf numFmtId="240" fontId="66" fillId="0" borderId="0" applyFill="0" applyBorder="0" applyAlignment="0" applyProtection="0"/>
    <xf numFmtId="165" fontId="27" fillId="0" borderId="0" applyFont="0" applyFill="0" applyBorder="0" applyAlignment="0" applyProtection="0"/>
    <xf numFmtId="38" fontId="42" fillId="0" borderId="0" applyFont="0" applyFill="0" applyBorder="0" applyAlignment="0" applyProtection="0"/>
    <xf numFmtId="40" fontId="42" fillId="0" borderId="0" applyFont="0" applyFill="0" applyBorder="0" applyAlignment="0" applyProtection="0"/>
    <xf numFmtId="241" fontId="28" fillId="0" borderId="0" applyFont="0" applyFill="0" applyBorder="0" applyAlignment="0" applyProtection="0"/>
    <xf numFmtId="241" fontId="28" fillId="0" borderId="0" applyFont="0" applyFill="0" applyBorder="0" applyAlignment="0" applyProtection="0"/>
    <xf numFmtId="241" fontId="28" fillId="0" borderId="0" applyFont="0" applyFill="0" applyBorder="0" applyAlignment="0" applyProtection="0"/>
    <xf numFmtId="241" fontId="28" fillId="0" borderId="0" applyFont="0" applyFill="0" applyBorder="0" applyAlignment="0" applyProtection="0"/>
    <xf numFmtId="241" fontId="28" fillId="0" borderId="0" applyFont="0" applyFill="0" applyBorder="0" applyAlignment="0" applyProtection="0"/>
    <xf numFmtId="241" fontId="28" fillId="0" borderId="0" applyFont="0" applyFill="0" applyBorder="0" applyAlignment="0" applyProtection="0"/>
    <xf numFmtId="241" fontId="28" fillId="0" borderId="0" applyFont="0" applyFill="0" applyBorder="0" applyAlignment="0" applyProtection="0"/>
    <xf numFmtId="241" fontId="28" fillId="0" borderId="0" applyFont="0" applyFill="0" applyBorder="0" applyAlignment="0" applyProtection="0"/>
    <xf numFmtId="241" fontId="28" fillId="0" borderId="0" applyFont="0" applyFill="0" applyBorder="0" applyAlignment="0" applyProtection="0"/>
    <xf numFmtId="241" fontId="28" fillId="0" borderId="0" applyFont="0" applyFill="0" applyBorder="0" applyAlignment="0" applyProtection="0"/>
    <xf numFmtId="242" fontId="28" fillId="0" borderId="0" applyFont="0" applyFill="0" applyBorder="0" applyAlignment="0" applyProtection="0"/>
    <xf numFmtId="242" fontId="28" fillId="0" borderId="0" applyFont="0" applyFill="0" applyBorder="0" applyAlignment="0" applyProtection="0"/>
    <xf numFmtId="242" fontId="28" fillId="0" borderId="0" applyFont="0" applyFill="0" applyBorder="0" applyAlignment="0" applyProtection="0"/>
    <xf numFmtId="242" fontId="28" fillId="0" borderId="0" applyFont="0" applyFill="0" applyBorder="0" applyAlignment="0" applyProtection="0"/>
    <xf numFmtId="242" fontId="28" fillId="0" borderId="0" applyFont="0" applyFill="0" applyBorder="0" applyAlignment="0" applyProtection="0"/>
    <xf numFmtId="242" fontId="28" fillId="0" borderId="0" applyFont="0" applyFill="0" applyBorder="0" applyAlignment="0" applyProtection="0"/>
    <xf numFmtId="242" fontId="28" fillId="0" borderId="0" applyFont="0" applyFill="0" applyBorder="0" applyAlignment="0" applyProtection="0"/>
    <xf numFmtId="242" fontId="28" fillId="0" borderId="0" applyFont="0" applyFill="0" applyBorder="0" applyAlignment="0" applyProtection="0"/>
    <xf numFmtId="242" fontId="28" fillId="0" borderId="0" applyFont="0" applyFill="0" applyBorder="0" applyAlignment="0" applyProtection="0"/>
    <xf numFmtId="242" fontId="28" fillId="0" borderId="0" applyFont="0" applyFill="0" applyBorder="0" applyAlignment="0" applyProtection="0"/>
    <xf numFmtId="243" fontId="28" fillId="0" borderId="0" applyFont="0" applyFill="0" applyBorder="0" applyAlignment="0" applyProtection="0"/>
    <xf numFmtId="243" fontId="28" fillId="0" borderId="0" applyFont="0" applyFill="0" applyBorder="0" applyAlignment="0" applyProtection="0"/>
    <xf numFmtId="243" fontId="28" fillId="0" borderId="0" applyFont="0" applyFill="0" applyBorder="0" applyAlignment="0" applyProtection="0"/>
    <xf numFmtId="243" fontId="28" fillId="0" borderId="0" applyFont="0" applyFill="0" applyBorder="0" applyAlignment="0" applyProtection="0"/>
    <xf numFmtId="243" fontId="28" fillId="0" borderId="0" applyFont="0" applyFill="0" applyBorder="0" applyAlignment="0" applyProtection="0"/>
    <xf numFmtId="243" fontId="28" fillId="0" borderId="0" applyFont="0" applyFill="0" applyBorder="0" applyAlignment="0" applyProtection="0"/>
    <xf numFmtId="243" fontId="28" fillId="0" borderId="0" applyFont="0" applyFill="0" applyBorder="0" applyAlignment="0" applyProtection="0"/>
    <xf numFmtId="243" fontId="28" fillId="0" borderId="0" applyFont="0" applyFill="0" applyBorder="0" applyAlignment="0" applyProtection="0"/>
    <xf numFmtId="243" fontId="28" fillId="0" borderId="0" applyFont="0" applyFill="0" applyBorder="0" applyAlignment="0" applyProtection="0"/>
    <xf numFmtId="243" fontId="28" fillId="0" borderId="0" applyFont="0" applyFill="0" applyBorder="0" applyAlignment="0" applyProtection="0"/>
    <xf numFmtId="174" fontId="164" fillId="0" borderId="0"/>
    <xf numFmtId="174" fontId="164" fillId="0" borderId="0"/>
    <xf numFmtId="244" fontId="42" fillId="0" borderId="0" applyFont="0" applyFill="0" applyBorder="0" applyAlignment="0" applyProtection="0"/>
    <xf numFmtId="245" fontId="42" fillId="0" borderId="0" applyFont="0" applyFill="0" applyBorder="0" applyAlignment="0" applyProtection="0"/>
    <xf numFmtId="246" fontId="48" fillId="57" borderId="0">
      <protection locked="0"/>
    </xf>
    <xf numFmtId="247" fontId="48" fillId="57" borderId="0">
      <protection locked="0"/>
    </xf>
    <xf numFmtId="248" fontId="30" fillId="0" borderId="72" applyFill="0" applyBorder="0" applyProtection="0">
      <alignment horizontal="center"/>
      <protection locked="0"/>
    </xf>
    <xf numFmtId="174" fontId="155" fillId="0" borderId="0">
      <protection locked="0"/>
    </xf>
    <xf numFmtId="174" fontId="155" fillId="0" borderId="0">
      <protection locked="0"/>
    </xf>
    <xf numFmtId="0" fontId="165" fillId="54" borderId="0" applyNumberFormat="0" applyBorder="0" applyAlignment="0" applyProtection="0"/>
    <xf numFmtId="0" fontId="166" fillId="4" borderId="0" applyNumberFormat="0" applyBorder="0" applyAlignment="0" applyProtection="0"/>
    <xf numFmtId="174" fontId="167" fillId="54" borderId="0" applyNumberFormat="0" applyBorder="0" applyAlignment="0" applyProtection="0"/>
    <xf numFmtId="0" fontId="5" fillId="4" borderId="0" applyNumberFormat="0" applyBorder="0" applyAlignment="0" applyProtection="0"/>
    <xf numFmtId="174" fontId="165" fillId="54" borderId="0" applyNumberFormat="0" applyBorder="0" applyAlignment="0" applyProtection="0"/>
    <xf numFmtId="174" fontId="165" fillId="54" borderId="0" applyNumberFormat="0" applyBorder="0" applyAlignment="0" applyProtection="0"/>
    <xf numFmtId="174" fontId="165" fillId="54" borderId="0" applyNumberFormat="0" applyBorder="0" applyAlignment="0" applyProtection="0"/>
    <xf numFmtId="174" fontId="165" fillId="54" borderId="0" applyNumberFormat="0" applyBorder="0" applyAlignment="0" applyProtection="0"/>
    <xf numFmtId="174" fontId="165" fillId="54" borderId="0" applyNumberFormat="0" applyBorder="0" applyAlignment="0" applyProtection="0"/>
    <xf numFmtId="174" fontId="165" fillId="54" borderId="0" applyNumberFormat="0" applyBorder="0" applyAlignment="0" applyProtection="0"/>
    <xf numFmtId="174" fontId="165" fillId="54" borderId="0" applyNumberFormat="0" applyBorder="0" applyAlignment="0" applyProtection="0"/>
    <xf numFmtId="174" fontId="165" fillId="54" borderId="0" applyNumberFormat="0" applyBorder="0" applyAlignment="0" applyProtection="0"/>
    <xf numFmtId="174" fontId="165" fillId="54" borderId="0" applyNumberFormat="0" applyBorder="0" applyAlignment="0" applyProtection="0"/>
    <xf numFmtId="174" fontId="165" fillId="54" borderId="0" applyNumberFormat="0" applyBorder="0" applyAlignment="0" applyProtection="0"/>
    <xf numFmtId="174" fontId="165" fillId="54" borderId="0" applyNumberFormat="0" applyBorder="0" applyAlignment="0" applyProtection="0"/>
    <xf numFmtId="174" fontId="165" fillId="54" borderId="0" applyNumberFormat="0" applyBorder="0" applyAlignment="0" applyProtection="0"/>
    <xf numFmtId="174" fontId="165" fillId="54" borderId="0" applyNumberFormat="0" applyBorder="0" applyAlignment="0" applyProtection="0"/>
    <xf numFmtId="174" fontId="165" fillId="54" borderId="0" applyNumberFormat="0" applyBorder="0" applyAlignment="0" applyProtection="0"/>
    <xf numFmtId="174" fontId="165" fillId="54" borderId="0" applyNumberFormat="0" applyBorder="0" applyAlignment="0" applyProtection="0"/>
    <xf numFmtId="174" fontId="165" fillId="54" borderId="0" applyNumberFormat="0" applyBorder="0" applyAlignment="0" applyProtection="0"/>
    <xf numFmtId="0" fontId="168" fillId="67" borderId="0">
      <alignment horizontal="center" vertical="center"/>
    </xf>
    <xf numFmtId="37" fontId="169" fillId="0" borderId="0"/>
    <xf numFmtId="0" fontId="75" fillId="0" borderId="0"/>
    <xf numFmtId="0" fontId="75" fillId="0" borderId="0" applyNumberFormat="0" applyFont="0" applyFill="0" applyBorder="0" applyAlignment="0" applyProtection="0"/>
    <xf numFmtId="0" fontId="27" fillId="0" borderId="0"/>
    <xf numFmtId="0" fontId="27" fillId="0" borderId="0"/>
    <xf numFmtId="0" fontId="170" fillId="0" borderId="0"/>
    <xf numFmtId="0" fontId="109" fillId="0" borderId="0"/>
    <xf numFmtId="0" fontId="170" fillId="0" borderId="0"/>
    <xf numFmtId="0" fontId="109" fillId="0" borderId="0"/>
    <xf numFmtId="0" fontId="170" fillId="0" borderId="0"/>
    <xf numFmtId="0" fontId="109" fillId="0" borderId="0"/>
    <xf numFmtId="0" fontId="170" fillId="0" borderId="0"/>
    <xf numFmtId="0" fontId="109" fillId="0" borderId="0"/>
    <xf numFmtId="0" fontId="170" fillId="0" borderId="0"/>
    <xf numFmtId="0" fontId="109" fillId="0" borderId="0"/>
    <xf numFmtId="0" fontId="170" fillId="0" borderId="0"/>
    <xf numFmtId="0" fontId="109" fillId="0" borderId="0"/>
    <xf numFmtId="0" fontId="170" fillId="0" borderId="0"/>
    <xf numFmtId="0" fontId="109" fillId="0" borderId="0"/>
    <xf numFmtId="0" fontId="170" fillId="0" borderId="0"/>
    <xf numFmtId="0" fontId="109" fillId="0" borderId="0"/>
    <xf numFmtId="249" fontId="171" fillId="0" borderId="0"/>
    <xf numFmtId="37" fontId="109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109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109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109" fillId="0" borderId="0"/>
    <xf numFmtId="204" fontId="28" fillId="0" borderId="0"/>
    <xf numFmtId="204" fontId="28" fillId="0" borderId="0"/>
    <xf numFmtId="174" fontId="28" fillId="0" borderId="0"/>
    <xf numFmtId="174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109" fillId="0" borderId="0"/>
    <xf numFmtId="174" fontId="1" fillId="0" borderId="0"/>
    <xf numFmtId="174" fontId="1" fillId="0" borderId="0"/>
    <xf numFmtId="0" fontId="33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4" fontId="1" fillId="0" borderId="0"/>
    <xf numFmtId="174" fontId="1" fillId="0" borderId="0"/>
    <xf numFmtId="0" fontId="33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174" fontId="1" fillId="0" borderId="0"/>
    <xf numFmtId="174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4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2" fillId="0" borderId="0"/>
    <xf numFmtId="0" fontId="10" fillId="0" borderId="0">
      <alignment vertical="top"/>
    </xf>
    <xf numFmtId="0" fontId="33" fillId="0" borderId="0"/>
    <xf numFmtId="0" fontId="33" fillId="0" borderId="0"/>
    <xf numFmtId="0" fontId="28" fillId="0" borderId="0"/>
    <xf numFmtId="174" fontId="10" fillId="0" borderId="0"/>
    <xf numFmtId="0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3" fillId="0" borderId="0"/>
    <xf numFmtId="0" fontId="174" fillId="0" borderId="0"/>
    <xf numFmtId="0" fontId="175" fillId="0" borderId="0"/>
    <xf numFmtId="0" fontId="173" fillId="0" borderId="0"/>
    <xf numFmtId="0" fontId="1" fillId="0" borderId="0"/>
    <xf numFmtId="0" fontId="176" fillId="0" borderId="0"/>
    <xf numFmtId="0" fontId="1" fillId="0" borderId="0"/>
    <xf numFmtId="174" fontId="10" fillId="0" borderId="0"/>
    <xf numFmtId="0" fontId="28" fillId="0" borderId="0"/>
    <xf numFmtId="0" fontId="17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25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74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33" fillId="0" borderId="0"/>
    <xf numFmtId="0" fontId="175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174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250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91" fillId="0" borderId="0"/>
    <xf numFmtId="0" fontId="1" fillId="0" borderId="0"/>
    <xf numFmtId="0" fontId="1" fillId="0" borderId="0"/>
    <xf numFmtId="204" fontId="91" fillId="0" borderId="0"/>
    <xf numFmtId="174" fontId="91" fillId="0" borderId="0"/>
    <xf numFmtId="174" fontId="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0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109" fillId="0" borderId="0"/>
    <xf numFmtId="174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109" fillId="0" borderId="0"/>
    <xf numFmtId="174" fontId="1" fillId="0" borderId="0"/>
    <xf numFmtId="174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174" fontId="44" fillId="0" borderId="0"/>
    <xf numFmtId="0" fontId="178" fillId="0" borderId="0"/>
    <xf numFmtId="0" fontId="179" fillId="0" borderId="0"/>
    <xf numFmtId="174" fontId="68" fillId="79" borderId="0">
      <alignment horizontal="center"/>
    </xf>
    <xf numFmtId="174" fontId="68" fillId="79" borderId="0">
      <alignment horizontal="center"/>
    </xf>
    <xf numFmtId="174" fontId="34" fillId="58" borderId="75" applyNumberFormat="0" applyFont="0" applyAlignment="0" applyProtection="0"/>
    <xf numFmtId="174" fontId="34" fillId="58" borderId="75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174" fontId="180" fillId="58" borderId="75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174" fontId="180" fillId="58" borderId="75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7" fillId="58" borderId="75" applyNumberFormat="0" applyFont="0" applyAlignment="0" applyProtection="0"/>
    <xf numFmtId="0" fontId="27" fillId="58" borderId="75" applyNumberFormat="0" applyFont="0" applyAlignment="0" applyProtection="0"/>
    <xf numFmtId="0" fontId="27" fillId="58" borderId="75" applyNumberFormat="0" applyFont="0" applyAlignment="0" applyProtection="0"/>
    <xf numFmtId="0" fontId="27" fillId="58" borderId="75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174" fontId="180" fillId="58" borderId="75" applyNumberFormat="0" applyFont="0" applyAlignment="0" applyProtection="0"/>
    <xf numFmtId="174" fontId="180" fillId="58" borderId="75" applyNumberFormat="0" applyFont="0" applyAlignment="0" applyProtection="0"/>
    <xf numFmtId="0" fontId="27" fillId="58" borderId="75" applyNumberFormat="0" applyFont="0" applyAlignment="0" applyProtection="0"/>
    <xf numFmtId="0" fontId="27" fillId="58" borderId="75" applyNumberFormat="0" applyFont="0" applyAlignment="0" applyProtection="0"/>
    <xf numFmtId="0" fontId="27" fillId="58" borderId="75" applyNumberFormat="0" applyFont="0" applyAlignment="0" applyProtection="0"/>
    <xf numFmtId="0" fontId="27" fillId="58" borderId="75" applyNumberFormat="0" applyFont="0" applyAlignment="0" applyProtection="0"/>
    <xf numFmtId="0" fontId="27" fillId="58" borderId="75" applyNumberFormat="0" applyFont="0" applyAlignment="0" applyProtection="0"/>
    <xf numFmtId="0" fontId="27" fillId="58" borderId="75" applyNumberFormat="0" applyFont="0" applyAlignment="0" applyProtection="0"/>
    <xf numFmtId="174" fontId="180" fillId="58" borderId="75" applyNumberFormat="0" applyFont="0" applyAlignment="0" applyProtection="0"/>
    <xf numFmtId="174" fontId="180" fillId="58" borderId="75" applyNumberFormat="0" applyFont="0" applyAlignment="0" applyProtection="0"/>
    <xf numFmtId="174" fontId="180" fillId="58" borderId="75" applyNumberFormat="0" applyFont="0" applyAlignment="0" applyProtection="0"/>
    <xf numFmtId="174" fontId="180" fillId="58" borderId="75" applyNumberFormat="0" applyFont="0" applyAlignment="0" applyProtection="0"/>
    <xf numFmtId="174" fontId="180" fillId="58" borderId="75" applyNumberFormat="0" applyFont="0" applyAlignment="0" applyProtection="0"/>
    <xf numFmtId="174" fontId="180" fillId="58" borderId="75" applyNumberFormat="0" applyFont="0" applyAlignment="0" applyProtection="0"/>
    <xf numFmtId="174" fontId="180" fillId="58" borderId="75" applyNumberFormat="0" applyFont="0" applyAlignment="0" applyProtection="0"/>
    <xf numFmtId="174" fontId="180" fillId="58" borderId="75" applyNumberFormat="0" applyFont="0" applyAlignment="0" applyProtection="0"/>
    <xf numFmtId="174" fontId="180" fillId="58" borderId="75" applyNumberFormat="0" applyFont="0" applyAlignment="0" applyProtection="0"/>
    <xf numFmtId="174" fontId="180" fillId="58" borderId="75" applyNumberFormat="0" applyFont="0" applyAlignment="0" applyProtection="0"/>
    <xf numFmtId="0" fontId="181" fillId="0" borderId="40"/>
    <xf numFmtId="0" fontId="28" fillId="58" borderId="75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0" fontId="27" fillId="58" borderId="76" applyNumberFormat="0" applyFont="0" applyAlignment="0" applyProtection="0"/>
    <xf numFmtId="174" fontId="66" fillId="0" borderId="61">
      <alignment vertical="top" wrapText="1"/>
    </xf>
    <xf numFmtId="174" fontId="66" fillId="0" borderId="61">
      <alignment vertical="top" wrapText="1"/>
    </xf>
    <xf numFmtId="0" fontId="166" fillId="4" borderId="0" applyNumberFormat="0" applyBorder="0" applyAlignment="0" applyProtection="0"/>
    <xf numFmtId="174" fontId="167" fillId="54" borderId="0" applyNumberFormat="0" applyBorder="0" applyAlignment="0" applyProtection="0"/>
    <xf numFmtId="174" fontId="5" fillId="4" borderId="0" applyNumberFormat="0" applyBorder="0" applyAlignment="0" applyProtection="0"/>
    <xf numFmtId="174" fontId="5" fillId="4" borderId="0" applyNumberFormat="0" applyBorder="0" applyAlignment="0" applyProtection="0"/>
    <xf numFmtId="174" fontId="167" fillId="54" borderId="0" applyNumberFormat="0" applyBorder="0" applyAlignment="0" applyProtection="0"/>
    <xf numFmtId="174" fontId="5" fillId="4" borderId="0" applyNumberFormat="0" applyBorder="0" applyAlignment="0" applyProtection="0"/>
    <xf numFmtId="237" fontId="182" fillId="67" borderId="0"/>
    <xf numFmtId="0" fontId="183" fillId="67" borderId="75">
      <alignment vertical="center"/>
    </xf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" fontId="30" fillId="0" borderId="0" applyFont="0" applyFill="0" applyBorder="0" applyAlignment="0" applyProtection="0"/>
    <xf numFmtId="1" fontId="27" fillId="82" borderId="0"/>
    <xf numFmtId="9" fontId="27" fillId="82" borderId="0"/>
    <xf numFmtId="174" fontId="184" fillId="67" borderId="44" applyNumberFormat="0" applyBorder="0" applyAlignment="0" applyProtection="0">
      <alignment horizontal="center"/>
    </xf>
    <xf numFmtId="0" fontId="29" fillId="0" borderId="0"/>
    <xf numFmtId="0" fontId="29" fillId="0" borderId="0"/>
    <xf numFmtId="0" fontId="29" fillId="0" borderId="0"/>
    <xf numFmtId="0" fontId="77" fillId="41" borderId="0" applyNumberFormat="0" applyBorder="0" applyAlignment="0" applyProtection="0"/>
    <xf numFmtId="0" fontId="159" fillId="3" borderId="0" applyNumberFormat="0" applyBorder="0" applyAlignment="0" applyProtection="0"/>
    <xf numFmtId="251" fontId="185" fillId="0" borderId="0" applyFont="0" applyFill="0" applyBorder="0" applyAlignment="0" applyProtection="0"/>
    <xf numFmtId="252" fontId="30" fillId="0" borderId="72" applyFill="0" applyBorder="0" applyProtection="0">
      <alignment horizontal="center"/>
      <protection locked="0"/>
    </xf>
    <xf numFmtId="174" fontId="186" fillId="59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174" fontId="186" fillId="59" borderId="64" applyNumberFormat="0" applyAlignment="0" applyProtection="0"/>
    <xf numFmtId="0" fontId="186" fillId="59" borderId="64" applyNumberFormat="0" applyAlignment="0" applyProtection="0"/>
    <xf numFmtId="0" fontId="186" fillId="59" borderId="64" applyNumberFormat="0" applyAlignment="0" applyProtection="0"/>
    <xf numFmtId="0" fontId="186" fillId="59" borderId="64" applyNumberFormat="0" applyAlignment="0" applyProtection="0"/>
    <xf numFmtId="0" fontId="186" fillId="59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174" fontId="186" fillId="59" borderId="64" applyNumberFormat="0" applyAlignment="0" applyProtection="0"/>
    <xf numFmtId="174" fontId="186" fillId="59" borderId="64" applyNumberFormat="0" applyAlignment="0" applyProtection="0"/>
    <xf numFmtId="174" fontId="186" fillId="59" borderId="64" applyNumberFormat="0" applyAlignment="0" applyProtection="0"/>
    <xf numFmtId="174" fontId="186" fillId="59" borderId="64" applyNumberFormat="0" applyAlignment="0" applyProtection="0"/>
    <xf numFmtId="174" fontId="186" fillId="59" borderId="64" applyNumberFormat="0" applyAlignment="0" applyProtection="0"/>
    <xf numFmtId="174" fontId="186" fillId="59" borderId="64" applyNumberFormat="0" applyAlignment="0" applyProtection="0"/>
    <xf numFmtId="174" fontId="186" fillId="59" borderId="64" applyNumberFormat="0" applyAlignment="0" applyProtection="0"/>
    <xf numFmtId="174" fontId="186" fillId="59" borderId="64" applyNumberFormat="0" applyAlignment="0" applyProtection="0"/>
    <xf numFmtId="174" fontId="186" fillId="59" borderId="64" applyNumberFormat="0" applyAlignment="0" applyProtection="0"/>
    <xf numFmtId="174" fontId="186" fillId="59" borderId="64" applyNumberFormat="0" applyAlignment="0" applyProtection="0"/>
    <xf numFmtId="174" fontId="186" fillId="59" borderId="64" applyNumberFormat="0" applyAlignment="0" applyProtection="0"/>
    <xf numFmtId="174" fontId="186" fillId="59" borderId="64" applyNumberFormat="0" applyAlignment="0" applyProtection="0"/>
    <xf numFmtId="253" fontId="28" fillId="0" borderId="0" applyFont="0" applyFill="0" applyBorder="0" applyAlignment="0" applyProtection="0"/>
    <xf numFmtId="254" fontId="28" fillId="0" borderId="0" applyFont="0" applyFill="0" applyBorder="0" applyAlignment="0" applyProtection="0"/>
    <xf numFmtId="174" fontId="30" fillId="0" borderId="0"/>
    <xf numFmtId="174" fontId="30" fillId="0" borderId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255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7" fillId="0" borderId="50" applyNumberFormat="0" applyBorder="0"/>
    <xf numFmtId="256" fontId="187" fillId="79" borderId="0">
      <protection locked="0"/>
    </xf>
    <xf numFmtId="256" fontId="187" fillId="79" borderId="0"/>
    <xf numFmtId="1" fontId="92" fillId="0" borderId="77" applyNumberFormat="0" applyFont="0" applyFill="0" applyAlignment="0" applyProtection="0">
      <alignment horizontal="center"/>
    </xf>
    <xf numFmtId="10" fontId="48" fillId="57" borderId="0">
      <protection locked="0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209" fontId="30" fillId="0" borderId="0" applyFill="0" applyBorder="0" applyAlignment="0"/>
    <xf numFmtId="201" fontId="30" fillId="0" borderId="0" applyFill="0" applyBorder="0" applyAlignment="0"/>
    <xf numFmtId="209" fontId="30" fillId="0" borderId="0" applyFill="0" applyBorder="0" applyAlignment="0"/>
    <xf numFmtId="210" fontId="30" fillId="0" borderId="0" applyFill="0" applyBorder="0" applyAlignment="0"/>
    <xf numFmtId="201" fontId="30" fillId="0" borderId="0" applyFill="0" applyBorder="0" applyAlignment="0"/>
    <xf numFmtId="9" fontId="3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42" fillId="0" borderId="0" applyNumberFormat="0" applyFont="0" applyFill="0" applyBorder="0" applyAlignment="0" applyProtection="0">
      <alignment horizontal="left"/>
    </xf>
    <xf numFmtId="174" fontId="42" fillId="0" borderId="0" applyNumberFormat="0" applyFont="0" applyFill="0" applyBorder="0" applyAlignment="0" applyProtection="0">
      <alignment horizontal="left"/>
    </xf>
    <xf numFmtId="0" fontId="47" fillId="0" borderId="0" applyNumberFormat="0" applyFont="0" applyFill="0" applyBorder="0" applyAlignment="0" applyProtection="0">
      <alignment horizontal="left"/>
    </xf>
    <xf numFmtId="15" fontId="42" fillId="0" borderId="0" applyFont="0" applyFill="0" applyBorder="0" applyAlignment="0" applyProtection="0"/>
    <xf numFmtId="15" fontId="47" fillId="0" borderId="0" applyFont="0" applyFill="0" applyBorder="0" applyAlignment="0" applyProtection="0"/>
    <xf numFmtId="15" fontId="47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7" fillId="0" borderId="0" applyFont="0" applyFill="0" applyBorder="0" applyAlignment="0" applyProtection="0"/>
    <xf numFmtId="4" fontId="47" fillId="0" borderId="0" applyFont="0" applyFill="0" applyBorder="0" applyAlignment="0" applyProtection="0"/>
    <xf numFmtId="174" fontId="188" fillId="0" borderId="78">
      <alignment horizontal="center"/>
    </xf>
    <xf numFmtId="174" fontId="188" fillId="0" borderId="78">
      <alignment horizontal="center"/>
    </xf>
    <xf numFmtId="174" fontId="188" fillId="0" borderId="78">
      <alignment horizontal="center"/>
    </xf>
    <xf numFmtId="174" fontId="188" fillId="0" borderId="78">
      <alignment horizontal="center"/>
    </xf>
    <xf numFmtId="0" fontId="189" fillId="0" borderId="78">
      <alignment horizontal="center"/>
    </xf>
    <xf numFmtId="3" fontId="42" fillId="0" borderId="0" applyFont="0" applyFill="0" applyBorder="0" applyAlignment="0" applyProtection="0"/>
    <xf numFmtId="3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174" fontId="42" fillId="83" borderId="0" applyNumberFormat="0" applyFont="0" applyBorder="0" applyAlignment="0" applyProtection="0"/>
    <xf numFmtId="174" fontId="42" fillId="83" borderId="0" applyNumberFormat="0" applyFont="0" applyBorder="0" applyAlignment="0" applyProtection="0"/>
    <xf numFmtId="0" fontId="47" fillId="83" borderId="0" applyNumberFormat="0" applyFont="0" applyBorder="0" applyAlignment="0" applyProtection="0"/>
    <xf numFmtId="39" fontId="48" fillId="57" borderId="0">
      <protection locked="0"/>
    </xf>
    <xf numFmtId="37" fontId="48" fillId="57" borderId="0">
      <protection locked="0"/>
    </xf>
    <xf numFmtId="250" fontId="123" fillId="0" borderId="0" applyFill="0" applyBorder="0" applyProtection="0">
      <alignment horizontal="centerContinuous"/>
      <protection locked="0"/>
    </xf>
    <xf numFmtId="202" fontId="94" fillId="0" borderId="0" applyFill="0"/>
    <xf numFmtId="0" fontId="190" fillId="0" borderId="0" applyFill="0">
      <alignment horizontal="left" indent="6"/>
    </xf>
    <xf numFmtId="174" fontId="191" fillId="0" borderId="0">
      <alignment horizontal="center"/>
    </xf>
    <xf numFmtId="174" fontId="191" fillId="0" borderId="0">
      <alignment horizontal="center"/>
    </xf>
    <xf numFmtId="174" fontId="192" fillId="0" borderId="59" applyNumberFormat="0" applyBorder="0" applyAlignment="0" applyProtection="0">
      <alignment horizontal="center" vertical="top"/>
      <protection locked="0"/>
    </xf>
    <xf numFmtId="174" fontId="192" fillId="0" borderId="59" applyNumberFormat="0" applyBorder="0" applyAlignment="0" applyProtection="0">
      <alignment horizontal="center" vertical="top"/>
      <protection locked="0"/>
    </xf>
    <xf numFmtId="257" fontId="30" fillId="0" borderId="0">
      <alignment horizontal="center"/>
    </xf>
    <xf numFmtId="0" fontId="109" fillId="0" borderId="0"/>
    <xf numFmtId="258" fontId="27" fillId="0" borderId="0" applyNumberFormat="0" applyFill="0" applyBorder="0" applyAlignment="0" applyProtection="0">
      <alignment horizontal="left"/>
    </xf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0" fontId="186" fillId="43" borderId="64" applyNumberFormat="0" applyAlignment="0" applyProtection="0"/>
    <xf numFmtId="174" fontId="28" fillId="58" borderId="0" applyNumberFormat="0" applyFont="0" applyBorder="0" applyAlignment="0" applyProtection="0"/>
    <xf numFmtId="174" fontId="28" fillId="58" borderId="0" applyNumberFormat="0" applyFont="0" applyBorder="0" applyAlignment="0" applyProtection="0"/>
    <xf numFmtId="174" fontId="28" fillId="58" borderId="0" applyNumberFormat="0" applyFont="0" applyBorder="0" applyAlignment="0" applyProtection="0"/>
    <xf numFmtId="174" fontId="28" fillId="58" borderId="0" applyNumberFormat="0" applyFont="0" applyBorder="0" applyAlignment="0" applyProtection="0"/>
    <xf numFmtId="174" fontId="28" fillId="58" borderId="0" applyNumberFormat="0" applyFont="0" applyBorder="0" applyAlignment="0" applyProtection="0"/>
    <xf numFmtId="174" fontId="28" fillId="58" borderId="0" applyNumberFormat="0" applyFont="0" applyBorder="0" applyAlignment="0" applyProtection="0"/>
    <xf numFmtId="174" fontId="28" fillId="58" borderId="0" applyNumberFormat="0" applyFont="0" applyBorder="0" applyAlignment="0" applyProtection="0"/>
    <xf numFmtId="174" fontId="28" fillId="58" borderId="0" applyNumberFormat="0" applyFont="0" applyBorder="0" applyAlignment="0" applyProtection="0"/>
    <xf numFmtId="174" fontId="28" fillId="58" borderId="0" applyNumberFormat="0" applyFont="0" applyBorder="0" applyAlignment="0" applyProtection="0"/>
    <xf numFmtId="174" fontId="28" fillId="58" borderId="0" applyNumberFormat="0" applyFont="0" applyBorder="0" applyAlignment="0" applyProtection="0"/>
    <xf numFmtId="174" fontId="28" fillId="58" borderId="0" applyNumberFormat="0" applyFont="0" applyBorder="0" applyAlignment="0" applyProtection="0"/>
    <xf numFmtId="174" fontId="28" fillId="58" borderId="0" applyNumberFormat="0" applyFont="0" applyBorder="0" applyAlignment="0" applyProtection="0"/>
    <xf numFmtId="174" fontId="28" fillId="58" borderId="0" applyNumberFormat="0" applyFont="0" applyBorder="0" applyAlignment="0" applyProtection="0"/>
    <xf numFmtId="174" fontId="28" fillId="58" borderId="0" applyNumberFormat="0" applyFont="0" applyBorder="0" applyAlignment="0" applyProtection="0"/>
    <xf numFmtId="174" fontId="28" fillId="58" borderId="0" applyNumberFormat="0" applyFont="0" applyBorder="0" applyAlignment="0" applyProtection="0"/>
    <xf numFmtId="174" fontId="28" fillId="58" borderId="0" applyNumberFormat="0" applyFont="0" applyBorder="0" applyAlignment="0" applyProtection="0"/>
    <xf numFmtId="174" fontId="28" fillId="58" borderId="0" applyNumberFormat="0" applyFont="0" applyBorder="0" applyAlignment="0" applyProtection="0"/>
    <xf numFmtId="174" fontId="28" fillId="58" borderId="0" applyNumberFormat="0" applyFont="0" applyBorder="0" applyAlignment="0" applyProtection="0"/>
    <xf numFmtId="174" fontId="28" fillId="57" borderId="0" applyNumberFormat="0" applyFont="0" applyBorder="0" applyAlignment="0" applyProtection="0"/>
    <xf numFmtId="174" fontId="28" fillId="57" borderId="0" applyNumberFormat="0" applyFont="0" applyBorder="0" applyAlignment="0" applyProtection="0"/>
    <xf numFmtId="174" fontId="28" fillId="57" borderId="0" applyNumberFormat="0" applyFont="0" applyBorder="0" applyAlignment="0" applyProtection="0"/>
    <xf numFmtId="174" fontId="28" fillId="57" borderId="0" applyNumberFormat="0" applyFont="0" applyBorder="0" applyAlignment="0" applyProtection="0"/>
    <xf numFmtId="174" fontId="28" fillId="57" borderId="0" applyNumberFormat="0" applyFont="0" applyBorder="0" applyAlignment="0" applyProtection="0"/>
    <xf numFmtId="174" fontId="28" fillId="57" borderId="0" applyNumberFormat="0" applyFont="0" applyBorder="0" applyAlignment="0" applyProtection="0"/>
    <xf numFmtId="174" fontId="28" fillId="57" borderId="0" applyNumberFormat="0" applyFont="0" applyBorder="0" applyAlignment="0" applyProtection="0"/>
    <xf numFmtId="174" fontId="28" fillId="57" borderId="0" applyNumberFormat="0" applyFont="0" applyBorder="0" applyAlignment="0" applyProtection="0"/>
    <xf numFmtId="174" fontId="28" fillId="57" borderId="0" applyNumberFormat="0" applyFont="0" applyBorder="0" applyAlignment="0" applyProtection="0"/>
    <xf numFmtId="174" fontId="28" fillId="57" borderId="0" applyNumberFormat="0" applyFont="0" applyBorder="0" applyAlignment="0" applyProtection="0"/>
    <xf numFmtId="174" fontId="28" fillId="57" borderId="0" applyNumberFormat="0" applyFont="0" applyBorder="0" applyAlignment="0" applyProtection="0"/>
    <xf numFmtId="174" fontId="28" fillId="57" borderId="0" applyNumberFormat="0" applyFont="0" applyBorder="0" applyAlignment="0" applyProtection="0"/>
    <xf numFmtId="174" fontId="28" fillId="57" borderId="0" applyNumberFormat="0" applyFont="0" applyBorder="0" applyAlignment="0" applyProtection="0"/>
    <xf numFmtId="174" fontId="28" fillId="57" borderId="0" applyNumberFormat="0" applyFont="0" applyBorder="0" applyAlignment="0" applyProtection="0"/>
    <xf numFmtId="174" fontId="28" fillId="57" borderId="0" applyNumberFormat="0" applyFont="0" applyBorder="0" applyAlignment="0" applyProtection="0"/>
    <xf numFmtId="174" fontId="28" fillId="57" borderId="0" applyNumberFormat="0" applyFont="0" applyBorder="0" applyAlignment="0" applyProtection="0"/>
    <xf numFmtId="174" fontId="28" fillId="57" borderId="0" applyNumberFormat="0" applyFont="0" applyBorder="0" applyAlignment="0" applyProtection="0"/>
    <xf numFmtId="174" fontId="28" fillId="57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59" borderId="0" applyNumberFormat="0" applyFont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74" fontId="28" fillId="0" borderId="0" applyNumberFormat="0" applyFont="0" applyFill="0" applyBorder="0" applyAlignment="0" applyProtection="0"/>
    <xf numFmtId="1" fontId="44" fillId="0" borderId="0" applyBorder="0">
      <alignment horizontal="left" vertical="top" wrapText="1"/>
    </xf>
    <xf numFmtId="1" fontId="44" fillId="0" borderId="0" applyBorder="0">
      <alignment horizontal="left" vertical="top" wrapText="1"/>
    </xf>
    <xf numFmtId="1" fontId="44" fillId="0" borderId="0" applyBorder="0">
      <alignment horizontal="left" vertical="top" wrapText="1"/>
    </xf>
    <xf numFmtId="1" fontId="44" fillId="0" borderId="0" applyBorder="0">
      <alignment horizontal="left" vertical="top" wrapText="1"/>
    </xf>
    <xf numFmtId="1" fontId="44" fillId="0" borderId="0" applyBorder="0">
      <alignment horizontal="left" vertical="top" wrapText="1"/>
    </xf>
    <xf numFmtId="1" fontId="44" fillId="0" borderId="0" applyBorder="0">
      <alignment horizontal="left" vertical="top" wrapText="1"/>
    </xf>
    <xf numFmtId="1" fontId="44" fillId="0" borderId="0" applyBorder="0">
      <alignment horizontal="left" vertical="top" wrapText="1"/>
    </xf>
    <xf numFmtId="1" fontId="44" fillId="0" borderId="0" applyBorder="0">
      <alignment horizontal="left" vertical="top" wrapText="1"/>
    </xf>
    <xf numFmtId="1" fontId="44" fillId="0" borderId="0" applyBorder="0">
      <alignment horizontal="left" vertical="top" wrapText="1"/>
    </xf>
    <xf numFmtId="1" fontId="44" fillId="0" borderId="0" applyBorder="0">
      <alignment horizontal="left" vertical="top" wrapText="1"/>
    </xf>
    <xf numFmtId="0" fontId="193" fillId="0" borderId="0"/>
    <xf numFmtId="0" fontId="193" fillId="0" borderId="0"/>
    <xf numFmtId="0" fontId="33" fillId="0" borderId="0"/>
    <xf numFmtId="0" fontId="27" fillId="0" borderId="0"/>
    <xf numFmtId="14" fontId="27" fillId="0" borderId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7" fillId="0" borderId="0"/>
    <xf numFmtId="0" fontId="27" fillId="0" borderId="0"/>
    <xf numFmtId="0" fontId="61" fillId="0" borderId="0"/>
    <xf numFmtId="14" fontId="27" fillId="0" borderId="0" applyProtection="0">
      <alignment vertical="center"/>
    </xf>
    <xf numFmtId="0" fontId="33" fillId="0" borderId="0"/>
    <xf numFmtId="0" fontId="33" fillId="0" borderId="0"/>
    <xf numFmtId="0" fontId="33" fillId="0" borderId="0"/>
    <xf numFmtId="0" fontId="27" fillId="0" borderId="0"/>
    <xf numFmtId="0" fontId="61" fillId="0" borderId="0"/>
    <xf numFmtId="245" fontId="42" fillId="0" borderId="0">
      <alignment horizontal="center"/>
    </xf>
    <xf numFmtId="0" fontId="27" fillId="0" borderId="0"/>
    <xf numFmtId="0" fontId="168" fillId="0" borderId="0"/>
    <xf numFmtId="0" fontId="27" fillId="0" borderId="0"/>
    <xf numFmtId="0" fontId="48" fillId="0" borderId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86" fontId="2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>
      <alignment vertical="top"/>
    </xf>
    <xf numFmtId="0" fontId="27" fillId="0" borderId="0">
      <alignment vertical="top"/>
    </xf>
    <xf numFmtId="3" fontId="194" fillId="84" borderId="79" applyNumberFormat="0" applyBorder="0"/>
    <xf numFmtId="3" fontId="194" fillId="84" borderId="79" applyNumberFormat="0" applyBorder="0"/>
    <xf numFmtId="3" fontId="194" fillId="84" borderId="79" applyNumberFormat="0" applyBorder="0"/>
    <xf numFmtId="40" fontId="195" fillId="0" borderId="0" applyBorder="0">
      <alignment horizontal="right"/>
    </xf>
    <xf numFmtId="0" fontId="105" fillId="0" borderId="0"/>
    <xf numFmtId="169" fontId="27" fillId="0" borderId="80">
      <alignment horizontal="center"/>
    </xf>
    <xf numFmtId="169" fontId="27" fillId="0" borderId="80">
      <alignment horizontal="center"/>
    </xf>
    <xf numFmtId="174" fontId="94" fillId="39" borderId="0">
      <alignment horizontal="center"/>
    </xf>
    <xf numFmtId="174" fontId="94" fillId="39" borderId="0">
      <alignment horizontal="center"/>
    </xf>
    <xf numFmtId="174" fontId="94" fillId="39" borderId="0">
      <alignment horizontal="left" indent="1"/>
    </xf>
    <xf numFmtId="174" fontId="94" fillId="39" borderId="0">
      <alignment horizontal="left" indent="1"/>
    </xf>
    <xf numFmtId="174" fontId="27" fillId="39" borderId="0">
      <alignment horizontal="left" indent="1"/>
    </xf>
    <xf numFmtId="174" fontId="27" fillId="39" borderId="0">
      <alignment horizontal="left" indent="1"/>
    </xf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0" fontId="109" fillId="0" borderId="65"/>
    <xf numFmtId="37" fontId="45" fillId="0" borderId="65" applyNumberFormat="0" applyFont="0" applyBorder="0" applyAlignment="0"/>
    <xf numFmtId="37" fontId="45" fillId="0" borderId="65" applyNumberFormat="0" applyFont="0" applyBorder="0" applyAlignment="0"/>
    <xf numFmtId="37" fontId="45" fillId="0" borderId="65" applyNumberFormat="0" applyFont="0" applyBorder="0" applyAlignment="0"/>
    <xf numFmtId="37" fontId="45" fillId="0" borderId="65" applyNumberFormat="0" applyFont="0" applyBorder="0" applyAlignment="0"/>
    <xf numFmtId="37" fontId="45" fillId="0" borderId="65" applyNumberFormat="0" applyFont="0" applyBorder="0" applyAlignment="0"/>
    <xf numFmtId="37" fontId="45" fillId="0" borderId="65" applyNumberFormat="0" applyFont="0" applyBorder="0" applyAlignment="0"/>
    <xf numFmtId="37" fontId="45" fillId="0" borderId="65" applyNumberFormat="0" applyFont="0" applyBorder="0" applyAlignment="0"/>
    <xf numFmtId="37" fontId="45" fillId="0" borderId="65" applyNumberFormat="0" applyFont="0" applyBorder="0" applyAlignment="0"/>
    <xf numFmtId="37" fontId="45" fillId="0" borderId="65" applyNumberFormat="0" applyFont="0" applyBorder="0" applyAlignment="0"/>
    <xf numFmtId="37" fontId="45" fillId="0" borderId="65" applyNumberFormat="0" applyFont="0" applyBorder="0" applyAlignment="0"/>
    <xf numFmtId="17" fontId="196" fillId="0" borderId="0" applyNumberFormat="0" applyFont="0" applyFill="0" applyBorder="0" applyAlignment="0">
      <alignment horizontal="right"/>
    </xf>
    <xf numFmtId="259" fontId="197" fillId="0" borderId="0" applyFill="0" applyBorder="0" applyAlignment="0" applyProtection="0"/>
    <xf numFmtId="49" fontId="48" fillId="0" borderId="0" applyFill="0" applyBorder="0" applyAlignment="0"/>
    <xf numFmtId="260" fontId="28" fillId="0" borderId="0" applyFill="0" applyBorder="0" applyAlignment="0"/>
    <xf numFmtId="261" fontId="28" fillId="0" borderId="0" applyFill="0" applyBorder="0" applyAlignment="0"/>
    <xf numFmtId="262" fontId="28" fillId="0" borderId="0" applyFill="0" applyBorder="0" applyAlignment="0" applyProtection="0"/>
    <xf numFmtId="0" fontId="19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00" fillId="85" borderId="0"/>
    <xf numFmtId="0" fontId="19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2" fillId="0" borderId="81" applyNumberFormat="0" applyFill="0" applyAlignment="0" applyProtection="0"/>
    <xf numFmtId="0" fontId="203" fillId="0" borderId="82" applyNumberFormat="0" applyFill="0" applyAlignment="0" applyProtection="0"/>
    <xf numFmtId="0" fontId="115" fillId="0" borderId="83" applyNumberFormat="0" applyFill="0" applyAlignment="0" applyProtection="0"/>
    <xf numFmtId="0" fontId="201" fillId="0" borderId="0" applyNumberFormat="0" applyFill="0" applyBorder="0" applyAlignment="0" applyProtection="0"/>
    <xf numFmtId="0" fontId="29" fillId="0" borderId="0"/>
    <xf numFmtId="0" fontId="29" fillId="0" borderId="0"/>
    <xf numFmtId="0" fontId="204" fillId="0" borderId="9" applyNumberFormat="0" applyFill="0" applyAlignment="0" applyProtection="0"/>
    <xf numFmtId="174" fontId="205" fillId="0" borderId="84" applyNumberFormat="0" applyFill="0" applyAlignment="0" applyProtection="0"/>
    <xf numFmtId="0" fontId="8" fillId="0" borderId="9" applyNumberFormat="0" applyFill="0" applyAlignment="0" applyProtection="0"/>
    <xf numFmtId="0" fontId="206" fillId="0" borderId="84" applyNumberFormat="0" applyFill="0" applyAlignment="0" applyProtection="0"/>
    <xf numFmtId="0" fontId="206" fillId="0" borderId="85" applyNumberFormat="0" applyFill="0" applyAlignment="0" applyProtection="0"/>
    <xf numFmtId="0" fontId="206" fillId="0" borderId="85" applyNumberFormat="0" applyFill="0" applyAlignment="0" applyProtection="0"/>
    <xf numFmtId="0" fontId="206" fillId="0" borderId="86" applyNumberFormat="0" applyFill="0" applyAlignment="0" applyProtection="0"/>
    <xf numFmtId="0" fontId="206" fillId="0" borderId="86" applyNumberFormat="0" applyFill="0" applyAlignment="0" applyProtection="0"/>
    <xf numFmtId="0" fontId="206" fillId="0" borderId="86" applyNumberFormat="0" applyFill="0" applyAlignment="0" applyProtection="0"/>
    <xf numFmtId="0" fontId="206" fillId="0" borderId="86" applyNumberFormat="0" applyFill="0" applyAlignment="0" applyProtection="0"/>
    <xf numFmtId="0" fontId="206" fillId="0" borderId="86" applyNumberFormat="0" applyFill="0" applyAlignment="0" applyProtection="0"/>
    <xf numFmtId="0" fontId="206" fillId="0" borderId="86" applyNumberFormat="0" applyFill="0" applyAlignment="0" applyProtection="0"/>
    <xf numFmtId="0" fontId="206" fillId="0" borderId="86" applyNumberFormat="0" applyFill="0" applyAlignment="0" applyProtection="0"/>
    <xf numFmtId="0" fontId="206" fillId="0" borderId="86" applyNumberFormat="0" applyFill="0" applyAlignment="0" applyProtection="0"/>
    <xf numFmtId="0" fontId="206" fillId="0" borderId="85" applyNumberFormat="0" applyFill="0" applyAlignment="0" applyProtection="0"/>
    <xf numFmtId="0" fontId="206" fillId="0" borderId="85" applyNumberFormat="0" applyFill="0" applyAlignment="0" applyProtection="0"/>
    <xf numFmtId="0" fontId="206" fillId="0" borderId="85" applyNumberFormat="0" applyFill="0" applyAlignment="0" applyProtection="0"/>
    <xf numFmtId="0" fontId="206" fillId="0" borderId="85" applyNumberFormat="0" applyFill="0" applyAlignment="0" applyProtection="0"/>
    <xf numFmtId="0" fontId="206" fillId="0" borderId="86" applyNumberFormat="0" applyFill="0" applyAlignment="0" applyProtection="0"/>
    <xf numFmtId="0" fontId="206" fillId="0" borderId="86" applyNumberFormat="0" applyFill="0" applyAlignment="0" applyProtection="0"/>
    <xf numFmtId="0" fontId="206" fillId="0" borderId="86" applyNumberFormat="0" applyFill="0" applyAlignment="0" applyProtection="0"/>
    <xf numFmtId="0" fontId="206" fillId="0" borderId="85" applyNumberFormat="0" applyFill="0" applyAlignment="0" applyProtection="0"/>
    <xf numFmtId="0" fontId="206" fillId="0" borderId="85" applyNumberFormat="0" applyFill="0" applyAlignment="0" applyProtection="0"/>
    <xf numFmtId="0" fontId="206" fillId="0" borderId="85" applyNumberFormat="0" applyFill="0" applyAlignment="0" applyProtection="0"/>
    <xf numFmtId="0" fontId="206" fillId="0" borderId="85" applyNumberFormat="0" applyFill="0" applyAlignment="0" applyProtection="0"/>
    <xf numFmtId="0" fontId="206" fillId="0" borderId="85" applyNumberFormat="0" applyFill="0" applyAlignment="0" applyProtection="0"/>
    <xf numFmtId="0" fontId="206" fillId="0" borderId="85" applyNumberFormat="0" applyFill="0" applyAlignment="0" applyProtection="0"/>
    <xf numFmtId="0" fontId="206" fillId="0" borderId="85" applyNumberFormat="0" applyFill="0" applyAlignment="0" applyProtection="0"/>
    <xf numFmtId="0" fontId="206" fillId="0" borderId="85" applyNumberFormat="0" applyFill="0" applyAlignment="0" applyProtection="0"/>
    <xf numFmtId="0" fontId="206" fillId="0" borderId="85" applyNumberFormat="0" applyFill="0" applyAlignment="0" applyProtection="0"/>
    <xf numFmtId="0" fontId="206" fillId="0" borderId="85" applyNumberFormat="0" applyFill="0" applyAlignment="0" applyProtection="0"/>
    <xf numFmtId="0" fontId="206" fillId="0" borderId="85" applyNumberFormat="0" applyFill="0" applyAlignment="0" applyProtection="0"/>
    <xf numFmtId="0" fontId="206" fillId="0" borderId="85" applyNumberFormat="0" applyFill="0" applyAlignment="0" applyProtection="0"/>
    <xf numFmtId="0" fontId="206" fillId="0" borderId="85" applyNumberFormat="0" applyFill="0" applyAlignment="0" applyProtection="0"/>
    <xf numFmtId="0" fontId="206" fillId="0" borderId="85" applyNumberFormat="0" applyFill="0" applyAlignment="0" applyProtection="0"/>
    <xf numFmtId="0" fontId="206" fillId="0" borderId="85" applyNumberFormat="0" applyFill="0" applyAlignment="0" applyProtection="0"/>
    <xf numFmtId="0" fontId="206" fillId="0" borderId="85" applyNumberFormat="0" applyFill="0" applyAlignment="0" applyProtection="0"/>
    <xf numFmtId="0" fontId="206" fillId="0" borderId="84" applyNumberFormat="0" applyFill="0" applyAlignment="0" applyProtection="0"/>
    <xf numFmtId="0" fontId="204" fillId="0" borderId="9" applyNumberFormat="0" applyFill="0" applyAlignment="0" applyProtection="0"/>
    <xf numFmtId="0" fontId="206" fillId="0" borderId="84" applyNumberFormat="0" applyFill="0" applyAlignment="0" applyProtection="0"/>
    <xf numFmtId="0" fontId="206" fillId="0" borderId="84" applyNumberFormat="0" applyFill="0" applyAlignment="0" applyProtection="0"/>
    <xf numFmtId="1" fontId="94" fillId="0" borderId="87"/>
    <xf numFmtId="1" fontId="94" fillId="0" borderId="87"/>
    <xf numFmtId="1" fontId="94" fillId="0" borderId="87"/>
    <xf numFmtId="0" fontId="160" fillId="0" borderId="88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60" fillId="0" borderId="65"/>
    <xf numFmtId="0" fontId="105" fillId="0" borderId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263" fontId="45" fillId="0" borderId="0" applyFont="0" applyFill="0" applyBorder="0" applyAlignment="0" applyProtection="0"/>
    <xf numFmtId="263" fontId="41" fillId="0" borderId="0" applyFont="0" applyFill="0" applyBorder="0" applyAlignment="0" applyProtection="0"/>
    <xf numFmtId="263" fontId="45" fillId="0" borderId="0" applyFont="0" applyFill="0" applyBorder="0" applyAlignment="0" applyProtection="0"/>
    <xf numFmtId="0" fontId="186" fillId="59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0" fontId="186" fillId="57" borderId="64" applyNumberFormat="0" applyAlignment="0" applyProtection="0"/>
    <xf numFmtId="174" fontId="207" fillId="0" borderId="0">
      <alignment vertical="top"/>
    </xf>
    <xf numFmtId="174" fontId="207" fillId="0" borderId="0">
      <alignment vertical="top"/>
    </xf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264" fontId="27" fillId="0" borderId="0"/>
    <xf numFmtId="264" fontId="27" fillId="0" borderId="0"/>
    <xf numFmtId="38" fontId="42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174" fontId="209" fillId="0" borderId="0" applyNumberFormat="0" applyFill="0" applyBorder="0" applyAlignment="0" applyProtection="0"/>
    <xf numFmtId="165" fontId="75" fillId="0" borderId="0"/>
    <xf numFmtId="197" fontId="27" fillId="0" borderId="0" applyFont="0" applyFill="0" applyBorder="0" applyAlignment="0" applyProtection="0"/>
    <xf numFmtId="265" fontId="27" fillId="0" borderId="0" applyFont="0" applyFill="0" applyBorder="0" applyAlignment="0" applyProtection="0"/>
    <xf numFmtId="0" fontId="11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79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28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77" fontId="3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2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2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0" fontId="4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2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26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9" borderId="0" applyNumberFormat="0" applyBorder="0" applyAlignment="0" applyProtection="0"/>
    <xf numFmtId="174" fontId="36" fillId="61" borderId="0" applyNumberFormat="0" applyBorder="0" applyAlignment="0" applyProtection="0"/>
    <xf numFmtId="0" fontId="35" fillId="13" borderId="0" applyNumberFormat="0" applyBorder="0" applyAlignment="0" applyProtection="0"/>
    <xf numFmtId="174" fontId="36" fillId="62" borderId="0" applyNumberFormat="0" applyBorder="0" applyAlignment="0" applyProtection="0"/>
    <xf numFmtId="174" fontId="9" fillId="13" borderId="0" applyNumberFormat="0" applyBorder="0" applyAlignment="0" applyProtection="0"/>
    <xf numFmtId="174" fontId="9" fillId="13" borderId="0" applyNumberFormat="0" applyBorder="0" applyAlignment="0" applyProtection="0"/>
    <xf numFmtId="174" fontId="36" fillId="62" borderId="0" applyNumberFormat="0" applyBorder="0" applyAlignment="0" applyProtection="0"/>
    <xf numFmtId="174" fontId="9" fillId="13" borderId="0" applyNumberFormat="0" applyBorder="0" applyAlignment="0" applyProtection="0"/>
    <xf numFmtId="0" fontId="35" fillId="17" borderId="0" applyNumberFormat="0" applyBorder="0" applyAlignment="0" applyProtection="0"/>
    <xf numFmtId="174" fontId="36" fillId="63" borderId="0" applyNumberFormat="0" applyBorder="0" applyAlignment="0" applyProtection="0"/>
    <xf numFmtId="0" fontId="35" fillId="21" borderId="0" applyNumberFormat="0" applyBorder="0" applyAlignment="0" applyProtection="0"/>
    <xf numFmtId="174" fontId="36" fillId="51" borderId="0" applyNumberFormat="0" applyBorder="0" applyAlignment="0" applyProtection="0"/>
    <xf numFmtId="0" fontId="35" fillId="25" borderId="0" applyNumberFormat="0" applyBorder="0" applyAlignment="0" applyProtection="0"/>
    <xf numFmtId="174" fontId="36" fillId="52" borderId="0" applyNumberFormat="0" applyBorder="0" applyAlignment="0" applyProtection="0"/>
    <xf numFmtId="0" fontId="35" fillId="29" borderId="0" applyNumberFormat="0" applyBorder="0" applyAlignment="0" applyProtection="0"/>
    <xf numFmtId="174" fontId="36" fillId="64" borderId="0" applyNumberFormat="0" applyBorder="0" applyAlignment="0" applyProtection="0"/>
    <xf numFmtId="0" fontId="19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253" fontId="28" fillId="0" borderId="0" applyFont="0" applyFill="0" applyBorder="0" applyAlignment="0" applyProtection="0"/>
    <xf numFmtId="254" fontId="28" fillId="0" borderId="0" applyFont="0" applyFill="0" applyBorder="0" applyAlignment="0" applyProtection="0"/>
    <xf numFmtId="0" fontId="210" fillId="86" borderId="0"/>
    <xf numFmtId="174" fontId="198" fillId="0" borderId="0" applyNumberFormat="0" applyFill="0" applyBorder="0" applyAlignment="0" applyProtection="0"/>
    <xf numFmtId="174" fontId="198" fillId="0" borderId="0" applyNumberFormat="0" applyFill="0" applyBorder="0" applyAlignment="0" applyProtection="0"/>
    <xf numFmtId="174" fontId="198" fillId="0" borderId="0" applyNumberFormat="0" applyFill="0" applyBorder="0" applyAlignment="0" applyProtection="0"/>
    <xf numFmtId="174" fontId="198" fillId="0" borderId="0" applyNumberFormat="0" applyFill="0" applyBorder="0" applyAlignment="0" applyProtection="0"/>
    <xf numFmtId="174" fontId="198" fillId="0" borderId="0" applyNumberFormat="0" applyFill="0" applyBorder="0" applyAlignment="0" applyProtection="0"/>
    <xf numFmtId="174" fontId="198" fillId="0" borderId="0" applyNumberFormat="0" applyFill="0" applyBorder="0" applyAlignment="0" applyProtection="0"/>
    <xf numFmtId="174" fontId="198" fillId="0" borderId="0" applyNumberFormat="0" applyFill="0" applyBorder="0" applyAlignment="0" applyProtection="0"/>
    <xf numFmtId="174" fontId="198" fillId="0" borderId="0" applyNumberFormat="0" applyFill="0" applyBorder="0" applyAlignment="0" applyProtection="0"/>
    <xf numFmtId="174" fontId="198" fillId="0" borderId="0" applyNumberFormat="0" applyFill="0" applyBorder="0" applyAlignment="0" applyProtection="0"/>
    <xf numFmtId="174" fontId="198" fillId="0" borderId="0" applyNumberFormat="0" applyFill="0" applyBorder="0" applyAlignment="0" applyProtection="0"/>
    <xf numFmtId="174" fontId="198" fillId="0" borderId="0" applyNumberFormat="0" applyFill="0" applyBorder="0" applyAlignment="0" applyProtection="0"/>
    <xf numFmtId="174" fontId="198" fillId="0" borderId="0" applyNumberFormat="0" applyFill="0" applyBorder="0" applyAlignment="0" applyProtection="0"/>
    <xf numFmtId="174" fontId="198" fillId="0" borderId="0" applyNumberFormat="0" applyFill="0" applyBorder="0" applyAlignment="0" applyProtection="0"/>
    <xf numFmtId="174" fontId="198" fillId="0" borderId="0" applyNumberFormat="0" applyFill="0" applyBorder="0" applyAlignment="0" applyProtection="0"/>
    <xf numFmtId="0" fontId="211" fillId="0" borderId="0" applyNumberFormat="0" applyFont="0" applyFill="0" applyBorder="0" applyProtection="0">
      <alignment horizontal="center" vertical="center" wrapText="1"/>
    </xf>
    <xf numFmtId="174" fontId="30" fillId="0" borderId="0" applyNumberFormat="0" applyFont="0" applyFill="0" applyBorder="0" applyProtection="0">
      <alignment horizontal="center" vertical="top" wrapText="1"/>
    </xf>
    <xf numFmtId="174" fontId="30" fillId="0" borderId="0" applyNumberFormat="0" applyFont="0" applyFill="0" applyBorder="0" applyProtection="0">
      <alignment horizontal="center" vertical="top" wrapText="1"/>
    </xf>
    <xf numFmtId="268" fontId="92" fillId="0" borderId="89" applyNumberFormat="0" applyFont="0" applyFill="0" applyBorder="0" applyProtection="0">
      <alignment horizontal="left" vertical="top" wrapText="1"/>
    </xf>
    <xf numFmtId="0" fontId="212" fillId="87" borderId="0"/>
    <xf numFmtId="0" fontId="212" fillId="40" borderId="90"/>
    <xf numFmtId="0" fontId="210" fillId="88" borderId="91"/>
    <xf numFmtId="0" fontId="210" fillId="89" borderId="0"/>
    <xf numFmtId="0" fontId="213" fillId="61" borderId="92"/>
    <xf numFmtId="0" fontId="210" fillId="86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64" fillId="61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5" fillId="59" borderId="58" applyNumberFormat="0" applyAlignment="0" applyProtection="0">
      <alignment vertical="center"/>
    </xf>
    <xf numFmtId="0" fontId="215" fillId="59" borderId="58" applyNumberFormat="0" applyAlignment="0" applyProtection="0">
      <alignment vertical="center"/>
    </xf>
    <xf numFmtId="0" fontId="215" fillId="59" borderId="58" applyNumberFormat="0" applyAlignment="0" applyProtection="0">
      <alignment vertical="center"/>
    </xf>
    <xf numFmtId="0" fontId="216" fillId="41" borderId="0" applyNumberFormat="0" applyBorder="0" applyAlignment="0" applyProtection="0">
      <alignment vertical="center"/>
    </xf>
    <xf numFmtId="0" fontId="27" fillId="58" borderId="75" applyNumberFormat="0" applyFont="0" applyAlignment="0" applyProtection="0">
      <alignment vertical="center"/>
    </xf>
    <xf numFmtId="0" fontId="27" fillId="58" borderId="75" applyNumberFormat="0" applyFont="0" applyAlignment="0" applyProtection="0">
      <alignment vertical="center"/>
    </xf>
    <xf numFmtId="0" fontId="27" fillId="58" borderId="75" applyNumberFormat="0" applyFont="0" applyAlignment="0" applyProtection="0">
      <alignment vertical="center"/>
    </xf>
    <xf numFmtId="0" fontId="27" fillId="58" borderId="75" applyNumberFormat="0" applyFont="0" applyAlignment="0" applyProtection="0">
      <alignment vertical="center"/>
    </xf>
    <xf numFmtId="0" fontId="27" fillId="58" borderId="75" applyNumberFormat="0" applyFont="0" applyAlignment="0" applyProtection="0">
      <alignment vertical="center"/>
    </xf>
    <xf numFmtId="0" fontId="27" fillId="58" borderId="75" applyNumberFormat="0" applyFont="0" applyAlignment="0" applyProtection="0">
      <alignment vertical="center"/>
    </xf>
    <xf numFmtId="0" fontId="217" fillId="54" borderId="0" applyNumberFormat="0" applyBorder="0" applyAlignment="0" applyProtection="0">
      <alignment vertical="center"/>
    </xf>
    <xf numFmtId="0" fontId="218" fillId="0" borderId="0" applyNumberFormat="0" applyFill="0" applyBorder="0" applyAlignment="0" applyProtection="0">
      <alignment vertical="center"/>
    </xf>
    <xf numFmtId="0" fontId="219" fillId="60" borderId="62" applyNumberFormat="0" applyAlignment="0" applyProtection="0">
      <alignment vertical="center"/>
    </xf>
    <xf numFmtId="0" fontId="220" fillId="0" borderId="53" applyNumberFormat="0" applyFill="0" applyAlignment="0" applyProtection="0">
      <alignment vertical="center"/>
    </xf>
    <xf numFmtId="0" fontId="221" fillId="0" borderId="84" applyNumberFormat="0" applyFill="0" applyAlignment="0" applyProtection="0">
      <alignment vertical="center"/>
    </xf>
    <xf numFmtId="0" fontId="221" fillId="0" borderId="84" applyNumberFormat="0" applyFill="0" applyAlignment="0" applyProtection="0">
      <alignment vertical="center"/>
    </xf>
    <xf numFmtId="0" fontId="222" fillId="45" borderId="58" applyNumberFormat="0" applyAlignment="0" applyProtection="0">
      <alignment vertical="center"/>
    </xf>
    <xf numFmtId="0" fontId="222" fillId="45" borderId="58" applyNumberFormat="0" applyAlignment="0" applyProtection="0">
      <alignment vertical="center"/>
    </xf>
    <xf numFmtId="0" fontId="222" fillId="45" borderId="58" applyNumberFormat="0" applyAlignment="0" applyProtection="0">
      <alignment vertical="center"/>
    </xf>
    <xf numFmtId="0" fontId="223" fillId="0" borderId="0" applyNumberFormat="0" applyFill="0" applyBorder="0" applyAlignment="0" applyProtection="0">
      <alignment vertical="center"/>
    </xf>
    <xf numFmtId="0" fontId="224" fillId="0" borderId="55" applyNumberFormat="0" applyFill="0" applyAlignment="0" applyProtection="0">
      <alignment vertical="center"/>
    </xf>
    <xf numFmtId="0" fontId="225" fillId="0" borderId="56" applyNumberFormat="0" applyFill="0" applyAlignment="0" applyProtection="0">
      <alignment vertical="center"/>
    </xf>
    <xf numFmtId="0" fontId="226" fillId="0" borderId="71" applyNumberFormat="0" applyFill="0" applyAlignment="0" applyProtection="0">
      <alignment vertical="center"/>
    </xf>
    <xf numFmtId="0" fontId="226" fillId="0" borderId="0" applyNumberFormat="0" applyFill="0" applyBorder="0" applyAlignment="0" applyProtection="0">
      <alignment vertical="center"/>
    </xf>
    <xf numFmtId="0" fontId="227" fillId="42" borderId="0" applyNumberFormat="0" applyBorder="0" applyAlignment="0" applyProtection="0">
      <alignment vertical="center"/>
    </xf>
    <xf numFmtId="0" fontId="228" fillId="59" borderId="64" applyNumberFormat="0" applyAlignment="0" applyProtection="0">
      <alignment vertical="center"/>
    </xf>
    <xf numFmtId="0" fontId="228" fillId="59" borderId="64" applyNumberFormat="0" applyAlignment="0" applyProtection="0">
      <alignment vertical="center"/>
    </xf>
    <xf numFmtId="0" fontId="228" fillId="59" borderId="64" applyNumberFormat="0" applyAlignment="0" applyProtection="0">
      <alignment vertical="center"/>
    </xf>
    <xf numFmtId="213" fontId="27" fillId="0" borderId="0" applyFont="0" applyFill="0" applyBorder="0" applyAlignment="0" applyProtection="0"/>
    <xf numFmtId="213" fontId="27" fillId="0" borderId="0" applyFont="0" applyFill="0" applyBorder="0" applyAlignment="0" applyProtection="0"/>
    <xf numFmtId="0" fontId="27" fillId="0" borderId="0">
      <alignment horizontal="left" wrapText="1"/>
    </xf>
    <xf numFmtId="0" fontId="27" fillId="0" borderId="0">
      <alignment horizontal="left" wrapText="1"/>
    </xf>
    <xf numFmtId="0" fontId="37" fillId="0" borderId="0"/>
    <xf numFmtId="0" fontId="27" fillId="0" borderId="0">
      <alignment horizontal="left" wrapText="1"/>
    </xf>
  </cellStyleXfs>
  <cellXfs count="103">
    <xf numFmtId="0" fontId="0" fillId="0" borderId="0" xfId="0"/>
    <xf numFmtId="0" fontId="11" fillId="33" borderId="0" xfId="0" applyFont="1" applyFill="1" applyBorder="1" applyAlignment="1">
      <alignment horizontal="left"/>
    </xf>
    <xf numFmtId="0" fontId="12" fillId="34" borderId="0" xfId="0" applyFont="1" applyFill="1" applyBorder="1" applyAlignment="1"/>
    <xf numFmtId="166" fontId="0" fillId="0" borderId="0" xfId="0" applyNumberFormat="1"/>
    <xf numFmtId="0" fontId="11" fillId="34" borderId="0" xfId="0" applyFont="1" applyFill="1" applyBorder="1" applyAlignment="1"/>
    <xf numFmtId="14" fontId="11" fillId="33" borderId="0" xfId="0" applyNumberFormat="1" applyFont="1" applyFill="1" applyBorder="1" applyAlignment="1">
      <alignment horizontal="left"/>
    </xf>
    <xf numFmtId="0" fontId="0" fillId="35" borderId="0" xfId="0" applyFill="1"/>
    <xf numFmtId="0" fontId="16" fillId="35" borderId="0" xfId="0" applyFont="1" applyFill="1"/>
    <xf numFmtId="0" fontId="17" fillId="36" borderId="13" xfId="0" applyFont="1" applyFill="1" applyBorder="1" applyAlignment="1">
      <alignment horizontal="center" vertical="center" wrapText="1"/>
    </xf>
    <xf numFmtId="0" fontId="18" fillId="36" borderId="13" xfId="0" applyNumberFormat="1" applyFont="1" applyFill="1" applyBorder="1" applyAlignment="1">
      <alignment horizontal="center" vertical="center" wrapText="1"/>
    </xf>
    <xf numFmtId="167" fontId="14" fillId="35" borderId="0" xfId="2" applyNumberFormat="1" applyFont="1" applyFill="1" applyAlignment="1">
      <alignment horizontal="right"/>
    </xf>
    <xf numFmtId="0" fontId="17" fillId="38" borderId="14" xfId="0" applyFont="1" applyFill="1" applyBorder="1" applyAlignment="1">
      <alignment horizontal="left"/>
    </xf>
    <xf numFmtId="1" fontId="13" fillId="38" borderId="15" xfId="0" quotePrefix="1" applyNumberFormat="1" applyFont="1" applyFill="1" applyBorder="1" applyAlignment="1" applyProtection="1">
      <alignment horizontal="center"/>
    </xf>
    <xf numFmtId="38" fontId="20" fillId="39" borderId="15" xfId="0" applyNumberFormat="1" applyFont="1" applyFill="1" applyBorder="1" applyAlignment="1">
      <alignment horizontal="right"/>
    </xf>
    <xf numFmtId="3" fontId="13" fillId="38" borderId="15" xfId="0" applyNumberFormat="1" applyFont="1" applyFill="1" applyBorder="1" applyAlignment="1" applyProtection="1">
      <alignment horizontal="right"/>
    </xf>
    <xf numFmtId="3" fontId="14" fillId="35" borderId="0" xfId="2" applyNumberFormat="1" applyFont="1" applyFill="1" applyAlignment="1">
      <alignment horizontal="right"/>
    </xf>
    <xf numFmtId="0" fontId="17" fillId="38" borderId="17" xfId="0" applyFont="1" applyFill="1" applyBorder="1" applyAlignment="1">
      <alignment horizontal="left"/>
    </xf>
    <xf numFmtId="1" fontId="13" fillId="38" borderId="16" xfId="0" quotePrefix="1" applyNumberFormat="1" applyFont="1" applyFill="1" applyBorder="1" applyAlignment="1" applyProtection="1">
      <alignment horizontal="center"/>
    </xf>
    <xf numFmtId="38" fontId="20" fillId="39" borderId="16" xfId="0" applyNumberFormat="1" applyFont="1" applyFill="1" applyBorder="1" applyAlignment="1">
      <alignment horizontal="right"/>
    </xf>
    <xf numFmtId="3" fontId="13" fillId="38" borderId="16" xfId="0" applyNumberFormat="1" applyFont="1" applyFill="1" applyBorder="1" applyAlignment="1" applyProtection="1">
      <alignment horizontal="right"/>
    </xf>
    <xf numFmtId="3" fontId="13" fillId="38" borderId="20" xfId="0" applyNumberFormat="1" applyFont="1" applyFill="1" applyBorder="1" applyAlignment="1" applyProtection="1">
      <alignment horizontal="right"/>
    </xf>
    <xf numFmtId="0" fontId="17" fillId="38" borderId="21" xfId="0" applyFont="1" applyFill="1" applyBorder="1" applyAlignment="1">
      <alignment horizontal="left"/>
    </xf>
    <xf numFmtId="1" fontId="13" fillId="38" borderId="22" xfId="0" quotePrefix="1" applyNumberFormat="1" applyFont="1" applyFill="1" applyBorder="1" applyAlignment="1" applyProtection="1">
      <alignment horizontal="center"/>
    </xf>
    <xf numFmtId="38" fontId="20" fillId="39" borderId="22" xfId="0" applyNumberFormat="1" applyFont="1" applyFill="1" applyBorder="1" applyAlignment="1">
      <alignment horizontal="right"/>
    </xf>
    <xf numFmtId="3" fontId="13" fillId="38" borderId="22" xfId="0" applyNumberFormat="1" applyFont="1" applyFill="1" applyBorder="1" applyAlignment="1" applyProtection="1">
      <alignment horizontal="right"/>
    </xf>
    <xf numFmtId="0" fontId="17" fillId="38" borderId="23" xfId="0" applyFont="1" applyFill="1" applyBorder="1" applyAlignment="1">
      <alignment horizontal="left"/>
    </xf>
    <xf numFmtId="0" fontId="20" fillId="38" borderId="23" xfId="0" applyFont="1" applyFill="1" applyBorder="1" applyAlignment="1">
      <alignment horizontal="left" indent="2"/>
    </xf>
    <xf numFmtId="1" fontId="21" fillId="38" borderId="16" xfId="0" quotePrefix="1" applyNumberFormat="1" applyFont="1" applyFill="1" applyBorder="1" applyAlignment="1" applyProtection="1">
      <alignment horizontal="center"/>
    </xf>
    <xf numFmtId="0" fontId="22" fillId="38" borderId="23" xfId="0" applyFont="1" applyFill="1" applyBorder="1" applyAlignment="1">
      <alignment horizontal="left" indent="4"/>
    </xf>
    <xf numFmtId="1" fontId="23" fillId="38" borderId="16" xfId="0" quotePrefix="1" applyNumberFormat="1" applyFont="1" applyFill="1" applyBorder="1" applyAlignment="1" applyProtection="1">
      <alignment horizontal="center"/>
    </xf>
    <xf numFmtId="3" fontId="13" fillId="38" borderId="26" xfId="0" applyNumberFormat="1" applyFont="1" applyFill="1" applyBorder="1" applyAlignment="1" applyProtection="1">
      <alignment horizontal="right"/>
    </xf>
    <xf numFmtId="3" fontId="13" fillId="38" borderId="29" xfId="0" applyNumberFormat="1" applyFont="1" applyFill="1" applyBorder="1" applyAlignment="1" applyProtection="1">
      <alignment horizontal="right"/>
    </xf>
    <xf numFmtId="0" fontId="17" fillId="38" borderId="30" xfId="0" applyFont="1" applyFill="1" applyBorder="1" applyAlignment="1">
      <alignment horizontal="left"/>
    </xf>
    <xf numFmtId="0" fontId="20" fillId="38" borderId="30" xfId="0" applyFont="1" applyFill="1" applyBorder="1" applyAlignment="1">
      <alignment horizontal="left" indent="2"/>
    </xf>
    <xf numFmtId="1" fontId="21" fillId="38" borderId="22" xfId="0" quotePrefix="1" applyNumberFormat="1" applyFont="1" applyFill="1" applyBorder="1" applyAlignment="1" applyProtection="1">
      <alignment horizontal="center"/>
    </xf>
    <xf numFmtId="166" fontId="0" fillId="0" borderId="0" xfId="0" applyNumberFormat="1" applyFont="1"/>
    <xf numFmtId="0" fontId="17" fillId="38" borderId="31" xfId="0" applyFont="1" applyFill="1" applyBorder="1" applyAlignment="1">
      <alignment horizontal="left"/>
    </xf>
    <xf numFmtId="1" fontId="13" fillId="38" borderId="32" xfId="0" quotePrefix="1" applyNumberFormat="1" applyFont="1" applyFill="1" applyBorder="1" applyAlignment="1" applyProtection="1">
      <alignment horizontal="center"/>
    </xf>
    <xf numFmtId="38" fontId="20" fillId="39" borderId="33" xfId="0" applyNumberFormat="1" applyFont="1" applyFill="1" applyBorder="1" applyAlignment="1">
      <alignment horizontal="right"/>
    </xf>
    <xf numFmtId="3" fontId="13" fillId="38" borderId="33" xfId="0" applyNumberFormat="1" applyFont="1" applyFill="1" applyBorder="1" applyAlignment="1" applyProtection="1">
      <alignment horizontal="right"/>
    </xf>
    <xf numFmtId="0" fontId="17" fillId="38" borderId="18" xfId="0" applyFont="1" applyFill="1" applyBorder="1" applyAlignment="1">
      <alignment horizontal="center"/>
    </xf>
    <xf numFmtId="0" fontId="17" fillId="38" borderId="19" xfId="0" applyFont="1" applyFill="1" applyBorder="1" applyAlignment="1">
      <alignment horizontal="center"/>
    </xf>
    <xf numFmtId="0" fontId="17" fillId="38" borderId="27" xfId="0" applyFont="1" applyFill="1" applyBorder="1" applyAlignment="1">
      <alignment horizontal="center"/>
    </xf>
    <xf numFmtId="0" fontId="17" fillId="38" borderId="28" xfId="0" applyFont="1" applyFill="1" applyBorder="1" applyAlignment="1">
      <alignment horizontal="center"/>
    </xf>
    <xf numFmtId="37" fontId="14" fillId="36" borderId="34" xfId="0" applyNumberFormat="1" applyFont="1" applyFill="1" applyBorder="1" applyAlignment="1" applyProtection="1">
      <alignment vertical="center" wrapText="1"/>
    </xf>
    <xf numFmtId="168" fontId="24" fillId="36" borderId="35" xfId="0" applyNumberFormat="1" applyFont="1" applyFill="1" applyBorder="1" applyAlignment="1" applyProtection="1">
      <alignment horizontal="center" vertical="center" wrapText="1"/>
    </xf>
    <xf numFmtId="38" fontId="17" fillId="38" borderId="15" xfId="0" applyNumberFormat="1" applyFont="1" applyFill="1" applyBorder="1" applyAlignment="1">
      <alignment horizontal="right"/>
    </xf>
    <xf numFmtId="37" fontId="14" fillId="36" borderId="36" xfId="0" applyNumberFormat="1" applyFont="1" applyFill="1" applyBorder="1" applyAlignment="1" applyProtection="1">
      <alignment vertical="center" wrapText="1"/>
    </xf>
    <xf numFmtId="168" fontId="24" fillId="36" borderId="12" xfId="0" applyNumberFormat="1" applyFont="1" applyFill="1" applyBorder="1" applyAlignment="1" applyProtection="1">
      <alignment horizontal="center" vertical="center" wrapText="1"/>
    </xf>
    <xf numFmtId="38" fontId="17" fillId="38" borderId="16" xfId="0" applyNumberFormat="1" applyFont="1" applyFill="1" applyBorder="1" applyAlignment="1">
      <alignment horizontal="right"/>
    </xf>
    <xf numFmtId="37" fontId="14" fillId="36" borderId="18" xfId="0" applyNumberFormat="1" applyFont="1" applyFill="1" applyBorder="1" applyAlignment="1" applyProtection="1">
      <alignment vertical="center" wrapText="1"/>
    </xf>
    <xf numFmtId="168" fontId="24" fillId="36" borderId="19" xfId="0" applyNumberFormat="1" applyFont="1" applyFill="1" applyBorder="1" applyAlignment="1" applyProtection="1">
      <alignment horizontal="center" vertical="center" wrapText="1"/>
    </xf>
    <xf numFmtId="38" fontId="17" fillId="38" borderId="20" xfId="0" applyNumberFormat="1" applyFont="1" applyFill="1" applyBorder="1" applyAlignment="1">
      <alignment horizontal="right"/>
    </xf>
    <xf numFmtId="0" fontId="0" fillId="35" borderId="0" xfId="0" applyFont="1" applyFill="1"/>
    <xf numFmtId="166" fontId="25" fillId="0" borderId="0" xfId="0" applyNumberFormat="1" applyFont="1"/>
    <xf numFmtId="0" fontId="17" fillId="36" borderId="16" xfId="0" applyFont="1" applyFill="1" applyBorder="1" applyAlignment="1">
      <alignment horizontal="center" vertical="center" wrapText="1"/>
    </xf>
    <xf numFmtId="0" fontId="18" fillId="36" borderId="16" xfId="0" applyNumberFormat="1" applyFont="1" applyFill="1" applyBorder="1" applyAlignment="1">
      <alignment horizontal="center" vertical="center" wrapText="1"/>
    </xf>
    <xf numFmtId="0" fontId="17" fillId="38" borderId="16" xfId="0" applyFont="1" applyFill="1" applyBorder="1" applyAlignment="1">
      <alignment horizontal="left"/>
    </xf>
    <xf numFmtId="0" fontId="17" fillId="38" borderId="16" xfId="0" applyFont="1" applyFill="1" applyBorder="1" applyAlignment="1">
      <alignment horizontal="center"/>
    </xf>
    <xf numFmtId="37" fontId="14" fillId="36" borderId="10" xfId="0" applyNumberFormat="1" applyFont="1" applyFill="1" applyBorder="1" applyAlignment="1" applyProtection="1">
      <alignment vertical="center" wrapText="1"/>
    </xf>
    <xf numFmtId="0" fontId="13" fillId="36" borderId="13" xfId="0" applyNumberFormat="1" applyFont="1" applyFill="1" applyBorder="1" applyAlignment="1">
      <alignment horizontal="center" vertical="center" wrapText="1"/>
    </xf>
    <xf numFmtId="169" fontId="20" fillId="39" borderId="15" xfId="0" applyNumberFormat="1" applyFont="1" applyFill="1" applyBorder="1" applyAlignment="1">
      <alignment horizontal="right"/>
    </xf>
    <xf numFmtId="169" fontId="20" fillId="39" borderId="16" xfId="0" applyNumberFormat="1" applyFont="1" applyFill="1" applyBorder="1" applyAlignment="1">
      <alignment horizontal="right"/>
    </xf>
    <xf numFmtId="169" fontId="13" fillId="38" borderId="20" xfId="0" applyNumberFormat="1" applyFont="1" applyFill="1" applyBorder="1" applyAlignment="1" applyProtection="1">
      <alignment horizontal="right"/>
    </xf>
    <xf numFmtId="169" fontId="20" fillId="39" borderId="22" xfId="0" applyNumberFormat="1" applyFont="1" applyFill="1" applyBorder="1" applyAlignment="1">
      <alignment horizontal="right"/>
    </xf>
    <xf numFmtId="169" fontId="13" fillId="38" borderId="16" xfId="0" applyNumberFormat="1" applyFont="1" applyFill="1" applyBorder="1" applyAlignment="1" applyProtection="1">
      <alignment horizontal="right"/>
    </xf>
    <xf numFmtId="169" fontId="13" fillId="38" borderId="26" xfId="0" applyNumberFormat="1" applyFont="1" applyFill="1" applyBorder="1" applyAlignment="1" applyProtection="1">
      <alignment horizontal="right"/>
    </xf>
    <xf numFmtId="169" fontId="13" fillId="38" borderId="29" xfId="0" applyNumberFormat="1" applyFont="1" applyFill="1" applyBorder="1" applyAlignment="1" applyProtection="1">
      <alignment horizontal="right"/>
    </xf>
    <xf numFmtId="169" fontId="13" fillId="38" borderId="15" xfId="0" applyNumberFormat="1" applyFont="1" applyFill="1" applyBorder="1" applyAlignment="1" applyProtection="1">
      <alignment horizontal="right"/>
    </xf>
    <xf numFmtId="169" fontId="20" fillId="39" borderId="33" xfId="0" applyNumberFormat="1" applyFont="1" applyFill="1" applyBorder="1" applyAlignment="1">
      <alignment horizontal="right"/>
    </xf>
    <xf numFmtId="3" fontId="13" fillId="38" borderId="13" xfId="0" applyNumberFormat="1" applyFont="1" applyFill="1" applyBorder="1" applyAlignment="1" applyProtection="1">
      <alignment horizontal="right"/>
    </xf>
    <xf numFmtId="169" fontId="13" fillId="38" borderId="13" xfId="0" applyNumberFormat="1" applyFont="1" applyFill="1" applyBorder="1" applyAlignment="1" applyProtection="1">
      <alignment horizontal="right"/>
    </xf>
    <xf numFmtId="0" fontId="17" fillId="38" borderId="34" xfId="0" applyFont="1" applyFill="1" applyBorder="1" applyAlignment="1">
      <alignment horizontal="left"/>
    </xf>
    <xf numFmtId="1" fontId="13" fillId="38" borderId="39" xfId="0" quotePrefix="1" applyNumberFormat="1" applyFont="1" applyFill="1" applyBorder="1" applyAlignment="1" applyProtection="1">
      <alignment horizontal="center"/>
    </xf>
    <xf numFmtId="169" fontId="20" fillId="39" borderId="15" xfId="1" applyNumberFormat="1" applyFont="1" applyFill="1" applyBorder="1" applyAlignment="1">
      <alignment horizontal="right"/>
    </xf>
    <xf numFmtId="169" fontId="17" fillId="38" borderId="15" xfId="0" applyNumberFormat="1" applyFont="1" applyFill="1" applyBorder="1" applyAlignment="1">
      <alignment horizontal="right"/>
    </xf>
    <xf numFmtId="169" fontId="17" fillId="38" borderId="16" xfId="0" applyNumberFormat="1" applyFont="1" applyFill="1" applyBorder="1" applyAlignment="1">
      <alignment horizontal="right"/>
    </xf>
    <xf numFmtId="169" fontId="17" fillId="38" borderId="20" xfId="0" applyNumberFormat="1" applyFont="1" applyFill="1" applyBorder="1" applyAlignment="1">
      <alignment horizontal="right"/>
    </xf>
    <xf numFmtId="0" fontId="15" fillId="36" borderId="16" xfId="0" applyFont="1" applyFill="1" applyBorder="1" applyAlignment="1">
      <alignment horizontal="center" vertical="center" wrapText="1"/>
    </xf>
    <xf numFmtId="0" fontId="13" fillId="36" borderId="16" xfId="0" applyFont="1" applyFill="1" applyBorder="1" applyAlignment="1">
      <alignment horizontal="center" vertical="center" wrapText="1"/>
    </xf>
    <xf numFmtId="3" fontId="8" fillId="38" borderId="16" xfId="0" applyNumberFormat="1" applyFont="1" applyFill="1" applyBorder="1" applyAlignment="1" applyProtection="1">
      <alignment horizontal="right"/>
    </xf>
    <xf numFmtId="166" fontId="229" fillId="0" borderId="0" xfId="0" applyNumberFormat="1" applyFont="1"/>
    <xf numFmtId="0" fontId="17" fillId="38" borderId="18" xfId="0" applyFont="1" applyFill="1" applyBorder="1" applyAlignment="1">
      <alignment horizontal="center"/>
    </xf>
    <xf numFmtId="0" fontId="17" fillId="38" borderId="19" xfId="0" applyFont="1" applyFill="1" applyBorder="1" applyAlignment="1">
      <alignment horizontal="center"/>
    </xf>
    <xf numFmtId="0" fontId="17" fillId="38" borderId="24" xfId="0" applyFont="1" applyFill="1" applyBorder="1" applyAlignment="1">
      <alignment horizontal="center"/>
    </xf>
    <xf numFmtId="0" fontId="17" fillId="38" borderId="25" xfId="0" applyFont="1" applyFill="1" applyBorder="1" applyAlignment="1">
      <alignment horizontal="center"/>
    </xf>
    <xf numFmtId="0" fontId="17" fillId="38" borderId="27" xfId="0" applyFont="1" applyFill="1" applyBorder="1" applyAlignment="1">
      <alignment horizontal="center"/>
    </xf>
    <xf numFmtId="0" fontId="17" fillId="38" borderId="28" xfId="0" applyFont="1" applyFill="1" applyBorder="1" applyAlignment="1">
      <alignment horizontal="center"/>
    </xf>
    <xf numFmtId="0" fontId="13" fillId="36" borderId="10" xfId="0" applyFont="1" applyFill="1" applyBorder="1" applyAlignment="1">
      <alignment horizontal="center" vertical="center" wrapText="1"/>
    </xf>
    <xf numFmtId="0" fontId="13" fillId="36" borderId="11" xfId="0" applyFont="1" applyFill="1" applyBorder="1" applyAlignment="1">
      <alignment horizontal="center" vertical="center" wrapText="1"/>
    </xf>
    <xf numFmtId="0" fontId="13" fillId="36" borderId="12" xfId="0" applyFont="1" applyFill="1" applyBorder="1" applyAlignment="1">
      <alignment horizontal="center" vertical="center" wrapText="1"/>
    </xf>
    <xf numFmtId="37" fontId="14" fillId="37" borderId="10" xfId="0" applyNumberFormat="1" applyFont="1" applyFill="1" applyBorder="1" applyAlignment="1" applyProtection="1">
      <alignment horizontal="center" vertical="center" wrapText="1"/>
    </xf>
    <xf numFmtId="37" fontId="14" fillId="37" borderId="11" xfId="0" applyNumberFormat="1" applyFont="1" applyFill="1" applyBorder="1" applyAlignment="1" applyProtection="1">
      <alignment horizontal="center" vertical="center" wrapText="1"/>
    </xf>
    <xf numFmtId="37" fontId="14" fillId="37" borderId="12" xfId="0" applyNumberFormat="1" applyFont="1" applyFill="1" applyBorder="1" applyAlignment="1" applyProtection="1">
      <alignment horizontal="center" vertical="center" wrapText="1"/>
    </xf>
    <xf numFmtId="0" fontId="15" fillId="36" borderId="10" xfId="0" applyFont="1" applyFill="1" applyBorder="1" applyAlignment="1">
      <alignment horizontal="center" vertical="center" wrapText="1"/>
    </xf>
    <xf numFmtId="0" fontId="15" fillId="36" borderId="12" xfId="0" applyFont="1" applyFill="1" applyBorder="1" applyAlignment="1">
      <alignment horizontal="center" vertical="center" wrapText="1"/>
    </xf>
    <xf numFmtId="0" fontId="17" fillId="38" borderId="37" xfId="0" applyFont="1" applyFill="1" applyBorder="1" applyAlignment="1">
      <alignment horizontal="center"/>
    </xf>
    <xf numFmtId="0" fontId="17" fillId="38" borderId="38" xfId="0" applyFont="1" applyFill="1" applyBorder="1" applyAlignment="1">
      <alignment horizontal="center"/>
    </xf>
    <xf numFmtId="14" fontId="11" fillId="33" borderId="10" xfId="0" applyNumberFormat="1" applyFont="1" applyFill="1" applyBorder="1" applyAlignment="1">
      <alignment horizontal="center" wrapText="1"/>
    </xf>
    <xf numFmtId="14" fontId="11" fillId="33" borderId="11" xfId="0" applyNumberFormat="1" applyFont="1" applyFill="1" applyBorder="1" applyAlignment="1">
      <alignment horizontal="center" wrapText="1"/>
    </xf>
    <xf numFmtId="14" fontId="11" fillId="33" borderId="12" xfId="0" applyNumberFormat="1" applyFont="1" applyFill="1" applyBorder="1" applyAlignment="1">
      <alignment horizontal="center" wrapText="1"/>
    </xf>
    <xf numFmtId="0" fontId="26" fillId="36" borderId="10" xfId="0" applyFont="1" applyFill="1" applyBorder="1" applyAlignment="1">
      <alignment horizontal="center" vertical="center" wrapText="1"/>
    </xf>
    <xf numFmtId="0" fontId="26" fillId="36" borderId="12" xfId="0" applyFont="1" applyFill="1" applyBorder="1" applyAlignment="1">
      <alignment horizontal="center" vertical="center" wrapText="1"/>
    </xf>
  </cellXfs>
  <cellStyles count="8075">
    <cellStyle name="          &#10;&#10;shell=progman.exe&#10;&#10;m" xfId="3"/>
    <cellStyle name="          _x000d_&#10;shell=progman.exe_x000d_&#10;m" xfId="4"/>
    <cellStyle name="          _x000d_&#10;shell=progman.exe_x000d_&#10;m 2" xfId="5"/>
    <cellStyle name="          _x000d_&#10;shell=progman.exe_x000d_&#10;m 2 2" xfId="6"/>
    <cellStyle name="          _x000d_&#10;shell=progman.exe_x000d_&#10;m_6M09 MCEV Datasheet" xfId="7"/>
    <cellStyle name=" 1" xfId="8"/>
    <cellStyle name=" 1 2" xfId="9"/>
    <cellStyle name=" 1 3" xfId="10"/>
    <cellStyle name="&#10;386grabber=S" xfId="11"/>
    <cellStyle name="&#10;bidires=100_x000d_" xfId="12"/>
    <cellStyle name="&#10;bidires=100_x000d_ 2" xfId="13"/>
    <cellStyle name="###,#####" xfId="14"/>
    <cellStyle name="$0.00" xfId="15"/>
    <cellStyle name="$0.95" xfId="16"/>
    <cellStyle name="$0.99" xfId="17"/>
    <cellStyle name="%" xfId="18"/>
    <cellStyle name="% 2" xfId="19"/>
    <cellStyle name="%20 - Vurgu1 2" xfId="20"/>
    <cellStyle name="%20 - Vurgu1 2 2" xfId="21"/>
    <cellStyle name="%20 - Vurgu2 2" xfId="22"/>
    <cellStyle name="%20 - Vurgu2 2 2" xfId="23"/>
    <cellStyle name="%20 - Vurgu3 2" xfId="24"/>
    <cellStyle name="%20 - Vurgu3 2 2" xfId="25"/>
    <cellStyle name="%20 - Vurgu4 2" xfId="26"/>
    <cellStyle name="%20 - Vurgu4 2 2" xfId="27"/>
    <cellStyle name="%20 - Vurgu5 2" xfId="28"/>
    <cellStyle name="%20 - Vurgu5 2 2" xfId="29"/>
    <cellStyle name="%20 - Vurgu6 2" xfId="30"/>
    <cellStyle name="%20 - Vurgu6 2 2" xfId="31"/>
    <cellStyle name="%40 - Vurgu1 2" xfId="32"/>
    <cellStyle name="%40 - Vurgu1 2 2" xfId="33"/>
    <cellStyle name="%40 - Vurgu2 2" xfId="34"/>
    <cellStyle name="%40 - Vurgu2 2 2" xfId="35"/>
    <cellStyle name="%40 - Vurgu3 2" xfId="36"/>
    <cellStyle name="%40 - Vurgu3 2 2" xfId="37"/>
    <cellStyle name="%40 - Vurgu4 2" xfId="38"/>
    <cellStyle name="%40 - Vurgu4 2 2" xfId="39"/>
    <cellStyle name="%40 - Vurgu5 2" xfId="40"/>
    <cellStyle name="%40 - Vurgu5 2 2" xfId="41"/>
    <cellStyle name="%40 - Vurgu6 2" xfId="42"/>
    <cellStyle name="%40 - Vurgu6 2 2" xfId="43"/>
    <cellStyle name="%60 - Vurgu1 2" xfId="44"/>
    <cellStyle name="%60 - Vurgu1 2 2" xfId="45"/>
    <cellStyle name="%60 - Vurgu2 2" xfId="46"/>
    <cellStyle name="%60 - Vurgu2 2 2" xfId="47"/>
    <cellStyle name="%60 - Vurgu3 2" xfId="48"/>
    <cellStyle name="%60 - Vurgu3 2 2" xfId="49"/>
    <cellStyle name="%60 - Vurgu4 2" xfId="50"/>
    <cellStyle name="%60 - Vurgu4 2 2" xfId="51"/>
    <cellStyle name="%60 - Vurgu5 2" xfId="52"/>
    <cellStyle name="%60 - Vurgu5 2 2" xfId="53"/>
    <cellStyle name="%60 - Vurgu6 2" xfId="54"/>
    <cellStyle name="%60 - Vurgu6 2 2" xfId="55"/>
    <cellStyle name="******************************************" xfId="56"/>
    <cellStyle name="?? [0]_PLACIN~1" xfId="57"/>
    <cellStyle name="??_PALIC" xfId="58"/>
    <cellStyle name="@" xfId="59"/>
    <cellStyle name="@ 10" xfId="60"/>
    <cellStyle name="@ 2" xfId="61"/>
    <cellStyle name="@ 2 2" xfId="62"/>
    <cellStyle name="@ 3" xfId="63"/>
    <cellStyle name="@ 3 2" xfId="64"/>
    <cellStyle name="@ 4" xfId="65"/>
    <cellStyle name="@ 4 2" xfId="66"/>
    <cellStyle name="@ 5" xfId="67"/>
    <cellStyle name="@ 5 2" xfId="68"/>
    <cellStyle name="@ 6" xfId="69"/>
    <cellStyle name="@ 6 2" xfId="70"/>
    <cellStyle name="@ 7" xfId="71"/>
    <cellStyle name="@ 7 2" xfId="72"/>
    <cellStyle name="@ 8" xfId="73"/>
    <cellStyle name="@ 8 2" xfId="74"/>
    <cellStyle name="@ 9" xfId="75"/>
    <cellStyle name="@ 9 2" xfId="76"/>
    <cellStyle name="_%(SignOnly)" xfId="77"/>
    <cellStyle name="_%(SignSpaceOnly)" xfId="78"/>
    <cellStyle name="_(JP)US SubPrime Summary" xfId="79"/>
    <cellStyle name="_(JP)US SubPrime Summary 2" xfId="80"/>
    <cellStyle name="_(Korea KB) CDO &amp; CLO Summary" xfId="81"/>
    <cellStyle name="_(Korea KB) CDO &amp; CLO Summary 2" xfId="82"/>
    <cellStyle name="_0101" xfId="83"/>
    <cellStyle name="_0101 10" xfId="84"/>
    <cellStyle name="_0101 2" xfId="85"/>
    <cellStyle name="_0101 3" xfId="86"/>
    <cellStyle name="_0101 4" xfId="87"/>
    <cellStyle name="_0101 5" xfId="88"/>
    <cellStyle name="_0101 6" xfId="89"/>
    <cellStyle name="_0101 7" xfId="90"/>
    <cellStyle name="_0101 8" xfId="91"/>
    <cellStyle name="_0101 9" xfId="92"/>
    <cellStyle name="_0101_1" xfId="93"/>
    <cellStyle name="_0101_2" xfId="94"/>
    <cellStyle name="_0101_2 10" xfId="95"/>
    <cellStyle name="_0101_2 2" xfId="96"/>
    <cellStyle name="_0101_2 3" xfId="97"/>
    <cellStyle name="_0101_2 4" xfId="98"/>
    <cellStyle name="_0101_2 5" xfId="99"/>
    <cellStyle name="_0101_2 6" xfId="100"/>
    <cellStyle name="_0101_2 7" xfId="101"/>
    <cellStyle name="_0101_2 8" xfId="102"/>
    <cellStyle name="_0101_2 9" xfId="103"/>
    <cellStyle name="_0101_3" xfId="104"/>
    <cellStyle name="_0101_3 10" xfId="105"/>
    <cellStyle name="_0101_3 2" xfId="106"/>
    <cellStyle name="_0101_3 3" xfId="107"/>
    <cellStyle name="_0101_3 4" xfId="108"/>
    <cellStyle name="_0101_3 5" xfId="109"/>
    <cellStyle name="_0101_3 6" xfId="110"/>
    <cellStyle name="_0101_3 7" xfId="111"/>
    <cellStyle name="_0101_3 8" xfId="112"/>
    <cellStyle name="_0101_3 9" xfId="113"/>
    <cellStyle name="_0101_4" xfId="114"/>
    <cellStyle name="_0101_4 10" xfId="115"/>
    <cellStyle name="_0101_4 2" xfId="116"/>
    <cellStyle name="_0101_4 3" xfId="117"/>
    <cellStyle name="_0101_4 4" xfId="118"/>
    <cellStyle name="_0101_4 5" xfId="119"/>
    <cellStyle name="_0101_4 6" xfId="120"/>
    <cellStyle name="_0101_4 7" xfId="121"/>
    <cellStyle name="_0101_4 8" xfId="122"/>
    <cellStyle name="_0101_4 9" xfId="123"/>
    <cellStyle name="_0101_5" xfId="124"/>
    <cellStyle name="_0101_6" xfId="125"/>
    <cellStyle name="_0101_7" xfId="126"/>
    <cellStyle name="_0101_7 2" xfId="127"/>
    <cellStyle name="_0101_7 3" xfId="128"/>
    <cellStyle name="_0101_8" xfId="129"/>
    <cellStyle name="_0101_8 10" xfId="130"/>
    <cellStyle name="_0101_8 2" xfId="131"/>
    <cellStyle name="_0101_8 3" xfId="132"/>
    <cellStyle name="_0101_8 4" xfId="133"/>
    <cellStyle name="_0101_8 5" xfId="134"/>
    <cellStyle name="_0101_8 6" xfId="135"/>
    <cellStyle name="_0101_8 7" xfId="136"/>
    <cellStyle name="_0101_8 8" xfId="137"/>
    <cellStyle name="_0101_8 9" xfId="138"/>
    <cellStyle name="_0101_9" xfId="139"/>
    <cellStyle name="_0101_9 10" xfId="140"/>
    <cellStyle name="_0101_9 2" xfId="141"/>
    <cellStyle name="_0101_9 3" xfId="142"/>
    <cellStyle name="_0101_9 4" xfId="143"/>
    <cellStyle name="_0101_9 5" xfId="144"/>
    <cellStyle name="_0101_9 6" xfId="145"/>
    <cellStyle name="_0101_9 7" xfId="146"/>
    <cellStyle name="_0101_9 8" xfId="147"/>
    <cellStyle name="_0101_9 9" xfId="148"/>
    <cellStyle name="_0101_A" xfId="149"/>
    <cellStyle name="_0101_A 10" xfId="150"/>
    <cellStyle name="_0101_A 2" xfId="151"/>
    <cellStyle name="_0101_A 3" xfId="152"/>
    <cellStyle name="_0101_A 4" xfId="153"/>
    <cellStyle name="_0101_A 5" xfId="154"/>
    <cellStyle name="_0101_A 6" xfId="155"/>
    <cellStyle name="_0101_A 7" xfId="156"/>
    <cellStyle name="_0101_A 8" xfId="157"/>
    <cellStyle name="_0101_A 9" xfId="158"/>
    <cellStyle name="_0101_B" xfId="159"/>
    <cellStyle name="_0101_C" xfId="160"/>
    <cellStyle name="_0101_D" xfId="161"/>
    <cellStyle name="_0101_D 10" xfId="162"/>
    <cellStyle name="_0101_D 2" xfId="163"/>
    <cellStyle name="_0101_D 3" xfId="164"/>
    <cellStyle name="_0101_D 4" xfId="165"/>
    <cellStyle name="_0101_D 5" xfId="166"/>
    <cellStyle name="_0101_D 6" xfId="167"/>
    <cellStyle name="_0101_D 7" xfId="168"/>
    <cellStyle name="_0101_D 8" xfId="169"/>
    <cellStyle name="_0101_D 9" xfId="170"/>
    <cellStyle name="_0101_E" xfId="171"/>
    <cellStyle name="_0101_E 2" xfId="172"/>
    <cellStyle name="_0101_E 3" xfId="173"/>
    <cellStyle name="_0101_F" xfId="174"/>
    <cellStyle name="_0101_G" xfId="175"/>
    <cellStyle name="_0102" xfId="176"/>
    <cellStyle name="_0102 10" xfId="177"/>
    <cellStyle name="_0102 2" xfId="178"/>
    <cellStyle name="_0102 3" xfId="179"/>
    <cellStyle name="_0102 4" xfId="180"/>
    <cellStyle name="_0102 5" xfId="181"/>
    <cellStyle name="_0102 6" xfId="182"/>
    <cellStyle name="_0102 7" xfId="183"/>
    <cellStyle name="_0102 8" xfId="184"/>
    <cellStyle name="_0102 9" xfId="185"/>
    <cellStyle name="_0102_1" xfId="186"/>
    <cellStyle name="_0102_2" xfId="187"/>
    <cellStyle name="_0102_2 2" xfId="188"/>
    <cellStyle name="_0102_2 3" xfId="189"/>
    <cellStyle name="_0102_3" xfId="190"/>
    <cellStyle name="_0102_3 10" xfId="191"/>
    <cellStyle name="_0102_3 2" xfId="192"/>
    <cellStyle name="_0102_3 3" xfId="193"/>
    <cellStyle name="_0102_3 4" xfId="194"/>
    <cellStyle name="_0102_3 5" xfId="195"/>
    <cellStyle name="_0102_3 6" xfId="196"/>
    <cellStyle name="_0102_3 7" xfId="197"/>
    <cellStyle name="_0102_3 8" xfId="198"/>
    <cellStyle name="_0102_3 9" xfId="199"/>
    <cellStyle name="_0102_4" xfId="200"/>
    <cellStyle name="_0102_5" xfId="201"/>
    <cellStyle name="_0102_6" xfId="202"/>
    <cellStyle name="_0102_7" xfId="203"/>
    <cellStyle name="_0102_7 10" xfId="204"/>
    <cellStyle name="_0102_7 2" xfId="205"/>
    <cellStyle name="_0102_7 3" xfId="206"/>
    <cellStyle name="_0102_7 4" xfId="207"/>
    <cellStyle name="_0102_7 5" xfId="208"/>
    <cellStyle name="_0102_7 6" xfId="209"/>
    <cellStyle name="_0102_7 7" xfId="210"/>
    <cellStyle name="_0102_7 8" xfId="211"/>
    <cellStyle name="_0102_7 9" xfId="212"/>
    <cellStyle name="_0102_8" xfId="213"/>
    <cellStyle name="_0102_9" xfId="214"/>
    <cellStyle name="_0102_9 10" xfId="215"/>
    <cellStyle name="_0102_9 2" xfId="216"/>
    <cellStyle name="_0102_9 3" xfId="217"/>
    <cellStyle name="_0102_9 4" xfId="218"/>
    <cellStyle name="_0102_9 5" xfId="219"/>
    <cellStyle name="_0102_9 6" xfId="220"/>
    <cellStyle name="_0102_9 7" xfId="221"/>
    <cellStyle name="_0102_9 8" xfId="222"/>
    <cellStyle name="_0102_9 9" xfId="223"/>
    <cellStyle name="_0102_A" xfId="224"/>
    <cellStyle name="_0102_A 10" xfId="225"/>
    <cellStyle name="_0102_A 2" xfId="226"/>
    <cellStyle name="_0102_A 3" xfId="227"/>
    <cellStyle name="_0102_A 4" xfId="228"/>
    <cellStyle name="_0102_A 5" xfId="229"/>
    <cellStyle name="_0102_A 6" xfId="230"/>
    <cellStyle name="_0102_A 7" xfId="231"/>
    <cellStyle name="_0102_A 8" xfId="232"/>
    <cellStyle name="_0102_A 9" xfId="233"/>
    <cellStyle name="_0102_B" xfId="234"/>
    <cellStyle name="_0102_C" xfId="235"/>
    <cellStyle name="_0102_C 10" xfId="236"/>
    <cellStyle name="_0102_C 2" xfId="237"/>
    <cellStyle name="_0102_C 3" xfId="238"/>
    <cellStyle name="_0102_C 4" xfId="239"/>
    <cellStyle name="_0102_C 5" xfId="240"/>
    <cellStyle name="_0102_C 6" xfId="241"/>
    <cellStyle name="_0102_C 7" xfId="242"/>
    <cellStyle name="_0102_C 8" xfId="243"/>
    <cellStyle name="_0102_C 9" xfId="244"/>
    <cellStyle name="_0102_D" xfId="245"/>
    <cellStyle name="_0102_D 2" xfId="246"/>
    <cellStyle name="_0102_D 3" xfId="247"/>
    <cellStyle name="_0102_E" xfId="248"/>
    <cellStyle name="_0102_E 10" xfId="249"/>
    <cellStyle name="_0102_E 2" xfId="250"/>
    <cellStyle name="_0102_E 3" xfId="251"/>
    <cellStyle name="_0102_E 4" xfId="252"/>
    <cellStyle name="_0102_E 5" xfId="253"/>
    <cellStyle name="_0102_E 6" xfId="254"/>
    <cellStyle name="_0102_E 7" xfId="255"/>
    <cellStyle name="_0102_E 8" xfId="256"/>
    <cellStyle name="_0102_E 9" xfId="257"/>
    <cellStyle name="_0102_F" xfId="258"/>
    <cellStyle name="_0102_F 10" xfId="259"/>
    <cellStyle name="_0102_F 2" xfId="260"/>
    <cellStyle name="_0102_F 3" xfId="261"/>
    <cellStyle name="_0102_F 4" xfId="262"/>
    <cellStyle name="_0102_F 5" xfId="263"/>
    <cellStyle name="_0102_F 6" xfId="264"/>
    <cellStyle name="_0102_F 7" xfId="265"/>
    <cellStyle name="_0102_F 8" xfId="266"/>
    <cellStyle name="_0102_F 9" xfId="267"/>
    <cellStyle name="_0201" xfId="268"/>
    <cellStyle name="_0201 10" xfId="269"/>
    <cellStyle name="_0201 2" xfId="270"/>
    <cellStyle name="_0201 3" xfId="271"/>
    <cellStyle name="_0201 4" xfId="272"/>
    <cellStyle name="_0201 5" xfId="273"/>
    <cellStyle name="_0201 6" xfId="274"/>
    <cellStyle name="_0201 7" xfId="275"/>
    <cellStyle name="_0201 8" xfId="276"/>
    <cellStyle name="_0201 9" xfId="277"/>
    <cellStyle name="_0201_1" xfId="278"/>
    <cellStyle name="_0201_1 10" xfId="279"/>
    <cellStyle name="_0201_1 2" xfId="280"/>
    <cellStyle name="_0201_1 3" xfId="281"/>
    <cellStyle name="_0201_1 4" xfId="282"/>
    <cellStyle name="_0201_1 5" xfId="283"/>
    <cellStyle name="_0201_1 6" xfId="284"/>
    <cellStyle name="_0201_1 7" xfId="285"/>
    <cellStyle name="_0201_1 8" xfId="286"/>
    <cellStyle name="_0201_1 9" xfId="287"/>
    <cellStyle name="_0201_2" xfId="288"/>
    <cellStyle name="_0201_2 10" xfId="289"/>
    <cellStyle name="_0201_2 2" xfId="290"/>
    <cellStyle name="_0201_2 3" xfId="291"/>
    <cellStyle name="_0201_2 4" xfId="292"/>
    <cellStyle name="_0201_2 5" xfId="293"/>
    <cellStyle name="_0201_2 6" xfId="294"/>
    <cellStyle name="_0201_2 7" xfId="295"/>
    <cellStyle name="_0201_2 8" xfId="296"/>
    <cellStyle name="_0201_2 9" xfId="297"/>
    <cellStyle name="_0201_3" xfId="298"/>
    <cellStyle name="_0201_4" xfId="299"/>
    <cellStyle name="_0201_4 10" xfId="300"/>
    <cellStyle name="_0201_4 2" xfId="301"/>
    <cellStyle name="_0201_4 3" xfId="302"/>
    <cellStyle name="_0201_4 4" xfId="303"/>
    <cellStyle name="_0201_4 5" xfId="304"/>
    <cellStyle name="_0201_4 6" xfId="305"/>
    <cellStyle name="_0201_4 7" xfId="306"/>
    <cellStyle name="_0201_4 8" xfId="307"/>
    <cellStyle name="_0201_4 9" xfId="308"/>
    <cellStyle name="_0201_5" xfId="309"/>
    <cellStyle name="_0201_5 10" xfId="310"/>
    <cellStyle name="_0201_5 2" xfId="311"/>
    <cellStyle name="_0201_5 3" xfId="312"/>
    <cellStyle name="_0201_5 4" xfId="313"/>
    <cellStyle name="_0201_5 5" xfId="314"/>
    <cellStyle name="_0201_5 6" xfId="315"/>
    <cellStyle name="_0201_5 7" xfId="316"/>
    <cellStyle name="_0201_5 8" xfId="317"/>
    <cellStyle name="_0201_5 9" xfId="318"/>
    <cellStyle name="_0201_6" xfId="319"/>
    <cellStyle name="_0201_6 2" xfId="320"/>
    <cellStyle name="_0201_6 3" xfId="321"/>
    <cellStyle name="_0201_7" xfId="322"/>
    <cellStyle name="_0201_7 10" xfId="323"/>
    <cellStyle name="_0201_7 2" xfId="324"/>
    <cellStyle name="_0201_7 3" xfId="325"/>
    <cellStyle name="_0201_7 4" xfId="326"/>
    <cellStyle name="_0201_7 5" xfId="327"/>
    <cellStyle name="_0201_7 6" xfId="328"/>
    <cellStyle name="_0201_7 7" xfId="329"/>
    <cellStyle name="_0201_7 8" xfId="330"/>
    <cellStyle name="_0201_7 9" xfId="331"/>
    <cellStyle name="_0201_8" xfId="332"/>
    <cellStyle name="_0201_8 10" xfId="333"/>
    <cellStyle name="_0201_8 2" xfId="334"/>
    <cellStyle name="_0201_8 3" xfId="335"/>
    <cellStyle name="_0201_8 4" xfId="336"/>
    <cellStyle name="_0201_8 5" xfId="337"/>
    <cellStyle name="_0201_8 6" xfId="338"/>
    <cellStyle name="_0201_8 7" xfId="339"/>
    <cellStyle name="_0201_8 8" xfId="340"/>
    <cellStyle name="_0201_8 9" xfId="341"/>
    <cellStyle name="_0201_9" xfId="342"/>
    <cellStyle name="_0201_A" xfId="343"/>
    <cellStyle name="_0201_B" xfId="344"/>
    <cellStyle name="_0201_C" xfId="345"/>
    <cellStyle name="_0201_C 10" xfId="346"/>
    <cellStyle name="_0201_C 2" xfId="347"/>
    <cellStyle name="_0201_C 3" xfId="348"/>
    <cellStyle name="_0201_C 4" xfId="349"/>
    <cellStyle name="_0201_C 5" xfId="350"/>
    <cellStyle name="_0201_C 6" xfId="351"/>
    <cellStyle name="_0201_C 7" xfId="352"/>
    <cellStyle name="_0201_C 8" xfId="353"/>
    <cellStyle name="_0201_C 9" xfId="354"/>
    <cellStyle name="_0201_D" xfId="355"/>
    <cellStyle name="_0201_E" xfId="356"/>
    <cellStyle name="_0201_E 2" xfId="357"/>
    <cellStyle name="_0201_E 3" xfId="358"/>
    <cellStyle name="_0201_F" xfId="359"/>
    <cellStyle name="_0201_F 10" xfId="360"/>
    <cellStyle name="_0201_F 2" xfId="361"/>
    <cellStyle name="_0201_F 3" xfId="362"/>
    <cellStyle name="_0201_F 4" xfId="363"/>
    <cellStyle name="_0201_F 5" xfId="364"/>
    <cellStyle name="_0201_F 6" xfId="365"/>
    <cellStyle name="_0201_F 7" xfId="366"/>
    <cellStyle name="_0201_F 8" xfId="367"/>
    <cellStyle name="_0201_F 9" xfId="368"/>
    <cellStyle name="_0202" xfId="369"/>
    <cellStyle name="_0202 2" xfId="370"/>
    <cellStyle name="_0202 3" xfId="371"/>
    <cellStyle name="_0202_1" xfId="372"/>
    <cellStyle name="_0202_2" xfId="373"/>
    <cellStyle name="_0202_2 10" xfId="374"/>
    <cellStyle name="_0202_2 2" xfId="375"/>
    <cellStyle name="_0202_2 3" xfId="376"/>
    <cellStyle name="_0202_2 4" xfId="377"/>
    <cellStyle name="_0202_2 5" xfId="378"/>
    <cellStyle name="_0202_2 6" xfId="379"/>
    <cellStyle name="_0202_2 7" xfId="380"/>
    <cellStyle name="_0202_2 8" xfId="381"/>
    <cellStyle name="_0202_2 9" xfId="382"/>
    <cellStyle name="_0202_3" xfId="383"/>
    <cellStyle name="_0202_4" xfId="384"/>
    <cellStyle name="_0202_4 10" xfId="385"/>
    <cellStyle name="_0202_4 2" xfId="386"/>
    <cellStyle name="_0202_4 3" xfId="387"/>
    <cellStyle name="_0202_4 4" xfId="388"/>
    <cellStyle name="_0202_4 5" xfId="389"/>
    <cellStyle name="_0202_4 6" xfId="390"/>
    <cellStyle name="_0202_4 7" xfId="391"/>
    <cellStyle name="_0202_4 8" xfId="392"/>
    <cellStyle name="_0202_4 9" xfId="393"/>
    <cellStyle name="_0202_5" xfId="394"/>
    <cellStyle name="_0202_5 2" xfId="395"/>
    <cellStyle name="_0202_5 3" xfId="396"/>
    <cellStyle name="_0202_6" xfId="397"/>
    <cellStyle name="_0202_6 10" xfId="398"/>
    <cellStyle name="_0202_6 2" xfId="399"/>
    <cellStyle name="_0202_6 3" xfId="400"/>
    <cellStyle name="_0202_6 4" xfId="401"/>
    <cellStyle name="_0202_6 5" xfId="402"/>
    <cellStyle name="_0202_6 6" xfId="403"/>
    <cellStyle name="_0202_6 7" xfId="404"/>
    <cellStyle name="_0202_6 8" xfId="405"/>
    <cellStyle name="_0202_6 9" xfId="406"/>
    <cellStyle name="_0202_7" xfId="407"/>
    <cellStyle name="_0202_7 10" xfId="408"/>
    <cellStyle name="_0202_7 2" xfId="409"/>
    <cellStyle name="_0202_7 3" xfId="410"/>
    <cellStyle name="_0202_7 4" xfId="411"/>
    <cellStyle name="_0202_7 5" xfId="412"/>
    <cellStyle name="_0202_7 6" xfId="413"/>
    <cellStyle name="_0202_7 7" xfId="414"/>
    <cellStyle name="_0202_7 8" xfId="415"/>
    <cellStyle name="_0202_7 9" xfId="416"/>
    <cellStyle name="_0202_8" xfId="417"/>
    <cellStyle name="_0202_8 10" xfId="418"/>
    <cellStyle name="_0202_8 2" xfId="419"/>
    <cellStyle name="_0202_8 3" xfId="420"/>
    <cellStyle name="_0202_8 4" xfId="421"/>
    <cellStyle name="_0202_8 5" xfId="422"/>
    <cellStyle name="_0202_8 6" xfId="423"/>
    <cellStyle name="_0202_8 7" xfId="424"/>
    <cellStyle name="_0202_8 8" xfId="425"/>
    <cellStyle name="_0202_8 9" xfId="426"/>
    <cellStyle name="_0202_9" xfId="427"/>
    <cellStyle name="_0202_9 10" xfId="428"/>
    <cellStyle name="_0202_9 2" xfId="429"/>
    <cellStyle name="_0202_9 3" xfId="430"/>
    <cellStyle name="_0202_9 4" xfId="431"/>
    <cellStyle name="_0202_9 5" xfId="432"/>
    <cellStyle name="_0202_9 6" xfId="433"/>
    <cellStyle name="_0202_9 7" xfId="434"/>
    <cellStyle name="_0202_9 8" xfId="435"/>
    <cellStyle name="_0202_9 9" xfId="436"/>
    <cellStyle name="_0202_A" xfId="437"/>
    <cellStyle name="_0202_B" xfId="438"/>
    <cellStyle name="_0202_C" xfId="439"/>
    <cellStyle name="_0202_C 10" xfId="440"/>
    <cellStyle name="_0202_C 2" xfId="441"/>
    <cellStyle name="_0202_C 3" xfId="442"/>
    <cellStyle name="_0202_C 4" xfId="443"/>
    <cellStyle name="_0202_C 5" xfId="444"/>
    <cellStyle name="_0202_C 6" xfId="445"/>
    <cellStyle name="_0202_C 7" xfId="446"/>
    <cellStyle name="_0202_C 8" xfId="447"/>
    <cellStyle name="_0202_C 9" xfId="448"/>
    <cellStyle name="_0202_D" xfId="449"/>
    <cellStyle name="_0202_D 10" xfId="450"/>
    <cellStyle name="_0202_D 2" xfId="451"/>
    <cellStyle name="_0202_D 3" xfId="452"/>
    <cellStyle name="_0202_D 4" xfId="453"/>
    <cellStyle name="_0202_D 5" xfId="454"/>
    <cellStyle name="_0202_D 6" xfId="455"/>
    <cellStyle name="_0202_D 7" xfId="456"/>
    <cellStyle name="_0202_D 8" xfId="457"/>
    <cellStyle name="_0202_D 9" xfId="458"/>
    <cellStyle name="_0202_E" xfId="459"/>
    <cellStyle name="_0202_E 10" xfId="460"/>
    <cellStyle name="_0202_E 2" xfId="461"/>
    <cellStyle name="_0202_E 3" xfId="462"/>
    <cellStyle name="_0202_E 4" xfId="463"/>
    <cellStyle name="_0202_E 5" xfId="464"/>
    <cellStyle name="_0202_E 6" xfId="465"/>
    <cellStyle name="_0202_E 7" xfId="466"/>
    <cellStyle name="_0202_E 8" xfId="467"/>
    <cellStyle name="_0202_E 9" xfId="468"/>
    <cellStyle name="_0202_F" xfId="469"/>
    <cellStyle name="_0301 Mali Tablo" xfId="470"/>
    <cellStyle name="_0301 Mali Tablo 10" xfId="471"/>
    <cellStyle name="_0301 Mali Tablo 2" xfId="472"/>
    <cellStyle name="_0301 Mali Tablo 3" xfId="473"/>
    <cellStyle name="_0301 Mali Tablo 4" xfId="474"/>
    <cellStyle name="_0301 Mali Tablo 5" xfId="475"/>
    <cellStyle name="_0301 Mali Tablo 6" xfId="476"/>
    <cellStyle name="_0301 Mali Tablo 7" xfId="477"/>
    <cellStyle name="_0301 Mali Tablo 8" xfId="478"/>
    <cellStyle name="_0301 Mali Tablo 9" xfId="479"/>
    <cellStyle name="_0301 Mali Tablo_1" xfId="480"/>
    <cellStyle name="_0301 Mali Tablo_1 10" xfId="481"/>
    <cellStyle name="_0301 Mali Tablo_1 2" xfId="482"/>
    <cellStyle name="_0301 Mali Tablo_1 3" xfId="483"/>
    <cellStyle name="_0301 Mali Tablo_1 4" xfId="484"/>
    <cellStyle name="_0301 Mali Tablo_1 5" xfId="485"/>
    <cellStyle name="_0301 Mali Tablo_1 6" xfId="486"/>
    <cellStyle name="_0301 Mali Tablo_1 7" xfId="487"/>
    <cellStyle name="_0301 Mali Tablo_1 8" xfId="488"/>
    <cellStyle name="_0301 Mali Tablo_1 9" xfId="489"/>
    <cellStyle name="_0301 Mali Tablo_2" xfId="490"/>
    <cellStyle name="_0301 Mali Tablo_2 10" xfId="491"/>
    <cellStyle name="_0301 Mali Tablo_2 2" xfId="492"/>
    <cellStyle name="_0301 Mali Tablo_2 3" xfId="493"/>
    <cellStyle name="_0301 Mali Tablo_2 4" xfId="494"/>
    <cellStyle name="_0301 Mali Tablo_2 5" xfId="495"/>
    <cellStyle name="_0301 Mali Tablo_2 6" xfId="496"/>
    <cellStyle name="_0301 Mali Tablo_2 7" xfId="497"/>
    <cellStyle name="_0301 Mali Tablo_2 8" xfId="498"/>
    <cellStyle name="_0301 Mali Tablo_2 9" xfId="499"/>
    <cellStyle name="_0301 Mali Tablo_3" xfId="500"/>
    <cellStyle name="_0301 Mali Tablo_3 10" xfId="501"/>
    <cellStyle name="_0301 Mali Tablo_3 2" xfId="502"/>
    <cellStyle name="_0301 Mali Tablo_3 3" xfId="503"/>
    <cellStyle name="_0301 Mali Tablo_3 4" xfId="504"/>
    <cellStyle name="_0301 Mali Tablo_3 5" xfId="505"/>
    <cellStyle name="_0301 Mali Tablo_3 6" xfId="506"/>
    <cellStyle name="_0301 Mali Tablo_3 7" xfId="507"/>
    <cellStyle name="_0301 Mali Tablo_3 8" xfId="508"/>
    <cellStyle name="_0301 Mali Tablo_3 9" xfId="509"/>
    <cellStyle name="_0301 Mali Tablo_4" xfId="510"/>
    <cellStyle name="_0301 Mali Tablo_4 10" xfId="511"/>
    <cellStyle name="_0301 Mali Tablo_4 2" xfId="512"/>
    <cellStyle name="_0301 Mali Tablo_4 3" xfId="513"/>
    <cellStyle name="_0301 Mali Tablo_4 4" xfId="514"/>
    <cellStyle name="_0301 Mali Tablo_4 5" xfId="515"/>
    <cellStyle name="_0301 Mali Tablo_4 6" xfId="516"/>
    <cellStyle name="_0301 Mali Tablo_4 7" xfId="517"/>
    <cellStyle name="_0301 Mali Tablo_4 8" xfId="518"/>
    <cellStyle name="_0301 Mali Tablo_4 9" xfId="519"/>
    <cellStyle name="_0301 Mali Tablo_5" xfId="520"/>
    <cellStyle name="_0301 Mali Tablo_5 10" xfId="521"/>
    <cellStyle name="_0301 Mali Tablo_5 2" xfId="522"/>
    <cellStyle name="_0301 Mali Tablo_5 3" xfId="523"/>
    <cellStyle name="_0301 Mali Tablo_5 4" xfId="524"/>
    <cellStyle name="_0301 Mali Tablo_5 5" xfId="525"/>
    <cellStyle name="_0301 Mali Tablo_5 6" xfId="526"/>
    <cellStyle name="_0301 Mali Tablo_5 7" xfId="527"/>
    <cellStyle name="_0301 Mali Tablo_5 8" xfId="528"/>
    <cellStyle name="_0301 Mali Tablo_5 9" xfId="529"/>
    <cellStyle name="_0301 Mali Tablo_6" xfId="530"/>
    <cellStyle name="_0301 Mali Tablo_7" xfId="531"/>
    <cellStyle name="_0301 Mali Tablo_8" xfId="532"/>
    <cellStyle name="_0301 Mali Tablo_8 10" xfId="533"/>
    <cellStyle name="_0301 Mali Tablo_8 2" xfId="534"/>
    <cellStyle name="_0301 Mali Tablo_8 3" xfId="535"/>
    <cellStyle name="_0301 Mali Tablo_8 4" xfId="536"/>
    <cellStyle name="_0301 Mali Tablo_8 5" xfId="537"/>
    <cellStyle name="_0301 Mali Tablo_8 6" xfId="538"/>
    <cellStyle name="_0301 Mali Tablo_8 7" xfId="539"/>
    <cellStyle name="_0301 Mali Tablo_8 8" xfId="540"/>
    <cellStyle name="_0301 Mali Tablo_8 9" xfId="541"/>
    <cellStyle name="_0301 Mali Tablo_9" xfId="542"/>
    <cellStyle name="_0301 Mali Tablo_9 10" xfId="543"/>
    <cellStyle name="_0301 Mali Tablo_9 2" xfId="544"/>
    <cellStyle name="_0301 Mali Tablo_9 3" xfId="545"/>
    <cellStyle name="_0301 Mali Tablo_9 4" xfId="546"/>
    <cellStyle name="_0301 Mali Tablo_9 5" xfId="547"/>
    <cellStyle name="_0301 Mali Tablo_9 6" xfId="548"/>
    <cellStyle name="_0301 Mali Tablo_9 7" xfId="549"/>
    <cellStyle name="_0301 Mali Tablo_9 8" xfId="550"/>
    <cellStyle name="_0301 Mali Tablo_9 9" xfId="551"/>
    <cellStyle name="_0301 Mali Tablo_A" xfId="552"/>
    <cellStyle name="_0301 Mali Tablo_B" xfId="553"/>
    <cellStyle name="_0301 Mali Tablo_C" xfId="554"/>
    <cellStyle name="_0301 Mali Tablo_D" xfId="555"/>
    <cellStyle name="_0301 Mali Tablo_D 2" xfId="556"/>
    <cellStyle name="_0301 Mali Tablo_D 3" xfId="557"/>
    <cellStyle name="_0301 Mali Tablo_E" xfId="558"/>
    <cellStyle name="_0301 Mali Tablo_E 2" xfId="559"/>
    <cellStyle name="_0301 Mali Tablo_E 3" xfId="560"/>
    <cellStyle name="_0301 Mali Tablo_F" xfId="561"/>
    <cellStyle name="_0301 Mali Tablo_F 10" xfId="562"/>
    <cellStyle name="_0301 Mali Tablo_F 2" xfId="563"/>
    <cellStyle name="_0301 Mali Tablo_F 3" xfId="564"/>
    <cellStyle name="_0301 Mali Tablo_F 4" xfId="565"/>
    <cellStyle name="_0301 Mali Tablo_F 5" xfId="566"/>
    <cellStyle name="_0301 Mali Tablo_F 6" xfId="567"/>
    <cellStyle name="_0301 Mali Tablo_F 7" xfId="568"/>
    <cellStyle name="_0301 Mali Tablo_F 8" xfId="569"/>
    <cellStyle name="_0301 Mali Tablo_F 9" xfId="570"/>
    <cellStyle name="_0302" xfId="571"/>
    <cellStyle name="_0302 10" xfId="572"/>
    <cellStyle name="_0302 2" xfId="573"/>
    <cellStyle name="_0302 3" xfId="574"/>
    <cellStyle name="_0302 4" xfId="575"/>
    <cellStyle name="_0302 5" xfId="576"/>
    <cellStyle name="_0302 6" xfId="577"/>
    <cellStyle name="_0302 7" xfId="578"/>
    <cellStyle name="_0302 8" xfId="579"/>
    <cellStyle name="_0302 9" xfId="580"/>
    <cellStyle name="_0302 Mali Tablo" xfId="581"/>
    <cellStyle name="_0302 Mali Tablo 10" xfId="582"/>
    <cellStyle name="_0302 Mali Tablo 2" xfId="583"/>
    <cellStyle name="_0302 Mali Tablo 3" xfId="584"/>
    <cellStyle name="_0302 Mali Tablo 4" xfId="585"/>
    <cellStyle name="_0302 Mali Tablo 5" xfId="586"/>
    <cellStyle name="_0302 Mali Tablo 6" xfId="587"/>
    <cellStyle name="_0302 Mali Tablo 7" xfId="588"/>
    <cellStyle name="_0302 Mali Tablo 8" xfId="589"/>
    <cellStyle name="_0302 Mali Tablo 9" xfId="590"/>
    <cellStyle name="_0302 Mali Tablo_1" xfId="591"/>
    <cellStyle name="_0302 Mali Tablo_2" xfId="592"/>
    <cellStyle name="_0302 Mali Tablo_2 10" xfId="593"/>
    <cellStyle name="_0302 Mali Tablo_2 2" xfId="594"/>
    <cellStyle name="_0302 Mali Tablo_2 3" xfId="595"/>
    <cellStyle name="_0302 Mali Tablo_2 4" xfId="596"/>
    <cellStyle name="_0302 Mali Tablo_2 5" xfId="597"/>
    <cellStyle name="_0302 Mali Tablo_2 6" xfId="598"/>
    <cellStyle name="_0302 Mali Tablo_2 7" xfId="599"/>
    <cellStyle name="_0302 Mali Tablo_2 8" xfId="600"/>
    <cellStyle name="_0302 Mali Tablo_2 9" xfId="601"/>
    <cellStyle name="_0302 Mali Tablo_3" xfId="602"/>
    <cellStyle name="_0302 Mali Tablo_3 10" xfId="603"/>
    <cellStyle name="_0302 Mali Tablo_3 2" xfId="604"/>
    <cellStyle name="_0302 Mali Tablo_3 3" xfId="605"/>
    <cellStyle name="_0302 Mali Tablo_3 4" xfId="606"/>
    <cellStyle name="_0302 Mali Tablo_3 5" xfId="607"/>
    <cellStyle name="_0302 Mali Tablo_3 6" xfId="608"/>
    <cellStyle name="_0302 Mali Tablo_3 7" xfId="609"/>
    <cellStyle name="_0302 Mali Tablo_3 8" xfId="610"/>
    <cellStyle name="_0302 Mali Tablo_3 9" xfId="611"/>
    <cellStyle name="_0302 Mali Tablo_4" xfId="612"/>
    <cellStyle name="_0302 Mali Tablo_5" xfId="613"/>
    <cellStyle name="_0302 Mali Tablo_6" xfId="614"/>
    <cellStyle name="_0302 Mali Tablo_7" xfId="615"/>
    <cellStyle name="_0302 Mali Tablo_7 10" xfId="616"/>
    <cellStyle name="_0302 Mali Tablo_7 2" xfId="617"/>
    <cellStyle name="_0302 Mali Tablo_7 3" xfId="618"/>
    <cellStyle name="_0302 Mali Tablo_7 4" xfId="619"/>
    <cellStyle name="_0302 Mali Tablo_7 5" xfId="620"/>
    <cellStyle name="_0302 Mali Tablo_7 6" xfId="621"/>
    <cellStyle name="_0302 Mali Tablo_7 7" xfId="622"/>
    <cellStyle name="_0302 Mali Tablo_7 8" xfId="623"/>
    <cellStyle name="_0302 Mali Tablo_7 9" xfId="624"/>
    <cellStyle name="_0302 Mali Tablo_8" xfId="625"/>
    <cellStyle name="_0302 Mali Tablo_8 2" xfId="626"/>
    <cellStyle name="_0302 Mali Tablo_8 3" xfId="627"/>
    <cellStyle name="_0302 Mali Tablo_9" xfId="628"/>
    <cellStyle name="_0302 Mali Tablo_A" xfId="629"/>
    <cellStyle name="_0302 Mali Tablo_A 10" xfId="630"/>
    <cellStyle name="_0302 Mali Tablo_A 2" xfId="631"/>
    <cellStyle name="_0302 Mali Tablo_A 3" xfId="632"/>
    <cellStyle name="_0302 Mali Tablo_A 4" xfId="633"/>
    <cellStyle name="_0302 Mali Tablo_A 5" xfId="634"/>
    <cellStyle name="_0302 Mali Tablo_A 6" xfId="635"/>
    <cellStyle name="_0302 Mali Tablo_A 7" xfId="636"/>
    <cellStyle name="_0302 Mali Tablo_A 8" xfId="637"/>
    <cellStyle name="_0302 Mali Tablo_A 9" xfId="638"/>
    <cellStyle name="_0302 Mali Tablo_B" xfId="639"/>
    <cellStyle name="_0302 Mali Tablo_C" xfId="640"/>
    <cellStyle name="_0302 Mali Tablo_C 10" xfId="641"/>
    <cellStyle name="_0302 Mali Tablo_C 2" xfId="642"/>
    <cellStyle name="_0302 Mali Tablo_C 3" xfId="643"/>
    <cellStyle name="_0302 Mali Tablo_C 4" xfId="644"/>
    <cellStyle name="_0302 Mali Tablo_C 5" xfId="645"/>
    <cellStyle name="_0302 Mali Tablo_C 6" xfId="646"/>
    <cellStyle name="_0302 Mali Tablo_C 7" xfId="647"/>
    <cellStyle name="_0302 Mali Tablo_C 8" xfId="648"/>
    <cellStyle name="_0302 Mali Tablo_C 9" xfId="649"/>
    <cellStyle name="_0302 Mali Tablo_D" xfId="650"/>
    <cellStyle name="_0302 Mali Tablo_D 10" xfId="651"/>
    <cellStyle name="_0302 Mali Tablo_D 2" xfId="652"/>
    <cellStyle name="_0302 Mali Tablo_D 3" xfId="653"/>
    <cellStyle name="_0302 Mali Tablo_D 4" xfId="654"/>
    <cellStyle name="_0302 Mali Tablo_D 5" xfId="655"/>
    <cellStyle name="_0302 Mali Tablo_D 6" xfId="656"/>
    <cellStyle name="_0302 Mali Tablo_D 7" xfId="657"/>
    <cellStyle name="_0302 Mali Tablo_D 8" xfId="658"/>
    <cellStyle name="_0302 Mali Tablo_D 9" xfId="659"/>
    <cellStyle name="_0302 Mali Tablo_E" xfId="660"/>
    <cellStyle name="_0302 Mali Tablo_E 10" xfId="661"/>
    <cellStyle name="_0302 Mali Tablo_E 2" xfId="662"/>
    <cellStyle name="_0302 Mali Tablo_E 3" xfId="663"/>
    <cellStyle name="_0302 Mali Tablo_E 4" xfId="664"/>
    <cellStyle name="_0302 Mali Tablo_E 5" xfId="665"/>
    <cellStyle name="_0302 Mali Tablo_E 6" xfId="666"/>
    <cellStyle name="_0302 Mali Tablo_E 7" xfId="667"/>
    <cellStyle name="_0302 Mali Tablo_E 8" xfId="668"/>
    <cellStyle name="_0302 Mali Tablo_E 9" xfId="669"/>
    <cellStyle name="_0302 Mali Tablo_F" xfId="670"/>
    <cellStyle name="_0302 Mali Tablo_F 2" xfId="671"/>
    <cellStyle name="_0302 Mali Tablo_F 3" xfId="672"/>
    <cellStyle name="_0302_1" xfId="673"/>
    <cellStyle name="_0302_1 2" xfId="674"/>
    <cellStyle name="_0302_1 3" xfId="675"/>
    <cellStyle name="_0302_2" xfId="676"/>
    <cellStyle name="_0302_2 10" xfId="677"/>
    <cellStyle name="_0302_2 2" xfId="678"/>
    <cellStyle name="_0302_2 3" xfId="679"/>
    <cellStyle name="_0302_2 4" xfId="680"/>
    <cellStyle name="_0302_2 5" xfId="681"/>
    <cellStyle name="_0302_2 6" xfId="682"/>
    <cellStyle name="_0302_2 7" xfId="683"/>
    <cellStyle name="_0302_2 8" xfId="684"/>
    <cellStyle name="_0302_2 9" xfId="685"/>
    <cellStyle name="_0302_3" xfId="686"/>
    <cellStyle name="_0302_3 10" xfId="687"/>
    <cellStyle name="_0302_3 2" xfId="688"/>
    <cellStyle name="_0302_3 3" xfId="689"/>
    <cellStyle name="_0302_3 4" xfId="690"/>
    <cellStyle name="_0302_3 5" xfId="691"/>
    <cellStyle name="_0302_3 6" xfId="692"/>
    <cellStyle name="_0302_3 7" xfId="693"/>
    <cellStyle name="_0302_3 8" xfId="694"/>
    <cellStyle name="_0302_3 9" xfId="695"/>
    <cellStyle name="_0302_4" xfId="696"/>
    <cellStyle name="_0302_4 10" xfId="697"/>
    <cellStyle name="_0302_4 2" xfId="698"/>
    <cellStyle name="_0302_4 3" xfId="699"/>
    <cellStyle name="_0302_4 4" xfId="700"/>
    <cellStyle name="_0302_4 5" xfId="701"/>
    <cellStyle name="_0302_4 6" xfId="702"/>
    <cellStyle name="_0302_4 7" xfId="703"/>
    <cellStyle name="_0302_4 8" xfId="704"/>
    <cellStyle name="_0302_4 9" xfId="705"/>
    <cellStyle name="_0302_5" xfId="706"/>
    <cellStyle name="_0302_5 2" xfId="707"/>
    <cellStyle name="_0302_5 3" xfId="708"/>
    <cellStyle name="_0302_6" xfId="709"/>
    <cellStyle name="_0302_6 10" xfId="710"/>
    <cellStyle name="_0302_6 2" xfId="711"/>
    <cellStyle name="_0302_6 3" xfId="712"/>
    <cellStyle name="_0302_6 4" xfId="713"/>
    <cellStyle name="_0302_6 5" xfId="714"/>
    <cellStyle name="_0302_6 6" xfId="715"/>
    <cellStyle name="_0302_6 7" xfId="716"/>
    <cellStyle name="_0302_6 8" xfId="717"/>
    <cellStyle name="_0302_6 9" xfId="718"/>
    <cellStyle name="_0302_7" xfId="719"/>
    <cellStyle name="_0302_7 10" xfId="720"/>
    <cellStyle name="_0302_7 2" xfId="721"/>
    <cellStyle name="_0302_7 3" xfId="722"/>
    <cellStyle name="_0302_7 4" xfId="723"/>
    <cellStyle name="_0302_7 5" xfId="724"/>
    <cellStyle name="_0302_7 6" xfId="725"/>
    <cellStyle name="_0302_7 7" xfId="726"/>
    <cellStyle name="_0302_7 8" xfId="727"/>
    <cellStyle name="_0302_7 9" xfId="728"/>
    <cellStyle name="_0302_8" xfId="729"/>
    <cellStyle name="_0302_9" xfId="730"/>
    <cellStyle name="_0302_A" xfId="731"/>
    <cellStyle name="_0302_B" xfId="732"/>
    <cellStyle name="_0302_B 10" xfId="733"/>
    <cellStyle name="_0302_B 2" xfId="734"/>
    <cellStyle name="_0302_B 3" xfId="735"/>
    <cellStyle name="_0302_B 4" xfId="736"/>
    <cellStyle name="_0302_B 5" xfId="737"/>
    <cellStyle name="_0302_B 6" xfId="738"/>
    <cellStyle name="_0302_B 7" xfId="739"/>
    <cellStyle name="_0302_B 8" xfId="740"/>
    <cellStyle name="_0302_B 9" xfId="741"/>
    <cellStyle name="_0302_C" xfId="742"/>
    <cellStyle name="_0302_C 10" xfId="743"/>
    <cellStyle name="_0302_C 2" xfId="744"/>
    <cellStyle name="_0302_C 3" xfId="745"/>
    <cellStyle name="_0302_C 4" xfId="746"/>
    <cellStyle name="_0302_C 5" xfId="747"/>
    <cellStyle name="_0302_C 6" xfId="748"/>
    <cellStyle name="_0302_C 7" xfId="749"/>
    <cellStyle name="_0302_C 8" xfId="750"/>
    <cellStyle name="_0302_C 9" xfId="751"/>
    <cellStyle name="_0302_D" xfId="752"/>
    <cellStyle name="_0302_D 10" xfId="753"/>
    <cellStyle name="_0302_D 2" xfId="754"/>
    <cellStyle name="_0302_D 3" xfId="755"/>
    <cellStyle name="_0302_D 4" xfId="756"/>
    <cellStyle name="_0302_D 5" xfId="757"/>
    <cellStyle name="_0302_D 6" xfId="758"/>
    <cellStyle name="_0302_D 7" xfId="759"/>
    <cellStyle name="_0302_D 8" xfId="760"/>
    <cellStyle name="_0302_D 9" xfId="761"/>
    <cellStyle name="_0302_E" xfId="762"/>
    <cellStyle name="_0302_F" xfId="763"/>
    <cellStyle name="_0402" xfId="764"/>
    <cellStyle name="_0402 10" xfId="765"/>
    <cellStyle name="_0402 2" xfId="766"/>
    <cellStyle name="_0402 3" xfId="767"/>
    <cellStyle name="_0402 4" xfId="768"/>
    <cellStyle name="_0402 5" xfId="769"/>
    <cellStyle name="_0402 6" xfId="770"/>
    <cellStyle name="_0402 7" xfId="771"/>
    <cellStyle name="_0402 8" xfId="772"/>
    <cellStyle name="_0402 9" xfId="773"/>
    <cellStyle name="_0402_1" xfId="774"/>
    <cellStyle name="_0402_1 2" xfId="775"/>
    <cellStyle name="_0402_1 3" xfId="776"/>
    <cellStyle name="_0402_2" xfId="777"/>
    <cellStyle name="_0402_3" xfId="778"/>
    <cellStyle name="_0402_4" xfId="779"/>
    <cellStyle name="_0402_4 10" xfId="780"/>
    <cellStyle name="_0402_4 2" xfId="781"/>
    <cellStyle name="_0402_4 3" xfId="782"/>
    <cellStyle name="_0402_4 4" xfId="783"/>
    <cellStyle name="_0402_4 5" xfId="784"/>
    <cellStyle name="_0402_4 6" xfId="785"/>
    <cellStyle name="_0402_4 7" xfId="786"/>
    <cellStyle name="_0402_4 8" xfId="787"/>
    <cellStyle name="_0402_4 9" xfId="788"/>
    <cellStyle name="_0402_5" xfId="789"/>
    <cellStyle name="_0402_5 10" xfId="790"/>
    <cellStyle name="_0402_5 2" xfId="791"/>
    <cellStyle name="_0402_5 3" xfId="792"/>
    <cellStyle name="_0402_5 4" xfId="793"/>
    <cellStyle name="_0402_5 5" xfId="794"/>
    <cellStyle name="_0402_5 6" xfId="795"/>
    <cellStyle name="_0402_5 7" xfId="796"/>
    <cellStyle name="_0402_5 8" xfId="797"/>
    <cellStyle name="_0402_5 9" xfId="798"/>
    <cellStyle name="_0402_6" xfId="799"/>
    <cellStyle name="_0402_7" xfId="800"/>
    <cellStyle name="_0402_7 10" xfId="801"/>
    <cellStyle name="_0402_7 2" xfId="802"/>
    <cellStyle name="_0402_7 3" xfId="803"/>
    <cellStyle name="_0402_7 4" xfId="804"/>
    <cellStyle name="_0402_7 5" xfId="805"/>
    <cellStyle name="_0402_7 6" xfId="806"/>
    <cellStyle name="_0402_7 7" xfId="807"/>
    <cellStyle name="_0402_7 8" xfId="808"/>
    <cellStyle name="_0402_7 9" xfId="809"/>
    <cellStyle name="_0402_8" xfId="810"/>
    <cellStyle name="_0402_8 2" xfId="811"/>
    <cellStyle name="_0402_8 3" xfId="812"/>
    <cellStyle name="_0402_9" xfId="813"/>
    <cellStyle name="_0402_9 10" xfId="814"/>
    <cellStyle name="_0402_9 2" xfId="815"/>
    <cellStyle name="_0402_9 3" xfId="816"/>
    <cellStyle name="_0402_9 4" xfId="817"/>
    <cellStyle name="_0402_9 5" xfId="818"/>
    <cellStyle name="_0402_9 6" xfId="819"/>
    <cellStyle name="_0402_9 7" xfId="820"/>
    <cellStyle name="_0402_9 8" xfId="821"/>
    <cellStyle name="_0402_9 9" xfId="822"/>
    <cellStyle name="_0402_A" xfId="823"/>
    <cellStyle name="_0402_A 10" xfId="824"/>
    <cellStyle name="_0402_A 2" xfId="825"/>
    <cellStyle name="_0402_A 3" xfId="826"/>
    <cellStyle name="_0402_A 4" xfId="827"/>
    <cellStyle name="_0402_A 5" xfId="828"/>
    <cellStyle name="_0402_A 6" xfId="829"/>
    <cellStyle name="_0402_A 7" xfId="830"/>
    <cellStyle name="_0402_A 8" xfId="831"/>
    <cellStyle name="_0402_A 9" xfId="832"/>
    <cellStyle name="_0402_B" xfId="833"/>
    <cellStyle name="_0402_B 10" xfId="834"/>
    <cellStyle name="_0402_B 2" xfId="835"/>
    <cellStyle name="_0402_B 3" xfId="836"/>
    <cellStyle name="_0402_B 4" xfId="837"/>
    <cellStyle name="_0402_B 5" xfId="838"/>
    <cellStyle name="_0402_B 6" xfId="839"/>
    <cellStyle name="_0402_B 7" xfId="840"/>
    <cellStyle name="_0402_B 8" xfId="841"/>
    <cellStyle name="_0402_B 9" xfId="842"/>
    <cellStyle name="_0402_C" xfId="843"/>
    <cellStyle name="_0402_D" xfId="844"/>
    <cellStyle name="_0402_D 10" xfId="845"/>
    <cellStyle name="_0402_D 2" xfId="846"/>
    <cellStyle name="_0402_D 3" xfId="847"/>
    <cellStyle name="_0402_D 4" xfId="848"/>
    <cellStyle name="_0402_D 5" xfId="849"/>
    <cellStyle name="_0402_D 6" xfId="850"/>
    <cellStyle name="_0402_D 7" xfId="851"/>
    <cellStyle name="_0402_D 8" xfId="852"/>
    <cellStyle name="_0402_D 9" xfId="853"/>
    <cellStyle name="_0402_E" xfId="854"/>
    <cellStyle name="_0402_E 10" xfId="855"/>
    <cellStyle name="_0402_E 2" xfId="856"/>
    <cellStyle name="_0402_E 3" xfId="857"/>
    <cellStyle name="_0402_E 4" xfId="858"/>
    <cellStyle name="_0402_E 5" xfId="859"/>
    <cellStyle name="_0402_E 6" xfId="860"/>
    <cellStyle name="_0402_E 7" xfId="861"/>
    <cellStyle name="_0402_E 8" xfId="862"/>
    <cellStyle name="_0402_E 9" xfId="863"/>
    <cellStyle name="_0402_F" xfId="864"/>
    <cellStyle name="_0502" xfId="865"/>
    <cellStyle name="_0502 10" xfId="866"/>
    <cellStyle name="_0502 2" xfId="867"/>
    <cellStyle name="_0502 3" xfId="868"/>
    <cellStyle name="_0502 4" xfId="869"/>
    <cellStyle name="_0502 5" xfId="870"/>
    <cellStyle name="_0502 6" xfId="871"/>
    <cellStyle name="_0502 7" xfId="872"/>
    <cellStyle name="_0502 8" xfId="873"/>
    <cellStyle name="_0502 9" xfId="874"/>
    <cellStyle name="_0502_1" xfId="875"/>
    <cellStyle name="_0502_2" xfId="876"/>
    <cellStyle name="_0502_2 10" xfId="877"/>
    <cellStyle name="_0502_2 2" xfId="878"/>
    <cellStyle name="_0502_2 3" xfId="879"/>
    <cellStyle name="_0502_2 4" xfId="880"/>
    <cellStyle name="_0502_2 5" xfId="881"/>
    <cellStyle name="_0502_2 6" xfId="882"/>
    <cellStyle name="_0502_2 7" xfId="883"/>
    <cellStyle name="_0502_2 8" xfId="884"/>
    <cellStyle name="_0502_2 9" xfId="885"/>
    <cellStyle name="_0502_3" xfId="886"/>
    <cellStyle name="_0502_3 10" xfId="887"/>
    <cellStyle name="_0502_3 2" xfId="888"/>
    <cellStyle name="_0502_3 3" xfId="889"/>
    <cellStyle name="_0502_3 4" xfId="890"/>
    <cellStyle name="_0502_3 5" xfId="891"/>
    <cellStyle name="_0502_3 6" xfId="892"/>
    <cellStyle name="_0502_3 7" xfId="893"/>
    <cellStyle name="_0502_3 8" xfId="894"/>
    <cellStyle name="_0502_3 9" xfId="895"/>
    <cellStyle name="_0502_4" xfId="896"/>
    <cellStyle name="_0502_4 10" xfId="897"/>
    <cellStyle name="_0502_4 2" xfId="898"/>
    <cellStyle name="_0502_4 3" xfId="899"/>
    <cellStyle name="_0502_4 4" xfId="900"/>
    <cellStyle name="_0502_4 5" xfId="901"/>
    <cellStyle name="_0502_4 6" xfId="902"/>
    <cellStyle name="_0502_4 7" xfId="903"/>
    <cellStyle name="_0502_4 8" xfId="904"/>
    <cellStyle name="_0502_4 9" xfId="905"/>
    <cellStyle name="_0502_5" xfId="906"/>
    <cellStyle name="_0502_6" xfId="907"/>
    <cellStyle name="_0502_6 2" xfId="908"/>
    <cellStyle name="_0502_6 3" xfId="909"/>
    <cellStyle name="_0502_7" xfId="910"/>
    <cellStyle name="_0502_7 10" xfId="911"/>
    <cellStyle name="_0502_7 2" xfId="912"/>
    <cellStyle name="_0502_7 3" xfId="913"/>
    <cellStyle name="_0502_7 4" xfId="914"/>
    <cellStyle name="_0502_7 5" xfId="915"/>
    <cellStyle name="_0502_7 6" xfId="916"/>
    <cellStyle name="_0502_7 7" xfId="917"/>
    <cellStyle name="_0502_7 8" xfId="918"/>
    <cellStyle name="_0502_7 9" xfId="919"/>
    <cellStyle name="_0502_8" xfId="920"/>
    <cellStyle name="_0502_9" xfId="921"/>
    <cellStyle name="_0502_9 2" xfId="922"/>
    <cellStyle name="_0502_9 3" xfId="923"/>
    <cellStyle name="_0502_A" xfId="924"/>
    <cellStyle name="_0502_A 10" xfId="925"/>
    <cellStyle name="_0502_A 2" xfId="926"/>
    <cellStyle name="_0502_A 3" xfId="927"/>
    <cellStyle name="_0502_A 4" xfId="928"/>
    <cellStyle name="_0502_A 5" xfId="929"/>
    <cellStyle name="_0502_A 6" xfId="930"/>
    <cellStyle name="_0502_A 7" xfId="931"/>
    <cellStyle name="_0502_A 8" xfId="932"/>
    <cellStyle name="_0502_A 9" xfId="933"/>
    <cellStyle name="_0502_B" xfId="934"/>
    <cellStyle name="_0502_C" xfId="935"/>
    <cellStyle name="_0502_D" xfId="936"/>
    <cellStyle name="_0502_D 10" xfId="937"/>
    <cellStyle name="_0502_D 2" xfId="938"/>
    <cellStyle name="_0502_D 3" xfId="939"/>
    <cellStyle name="_0502_D 4" xfId="940"/>
    <cellStyle name="_0502_D 5" xfId="941"/>
    <cellStyle name="_0502_D 6" xfId="942"/>
    <cellStyle name="_0502_D 7" xfId="943"/>
    <cellStyle name="_0502_D 8" xfId="944"/>
    <cellStyle name="_0502_D 9" xfId="945"/>
    <cellStyle name="_0502_E" xfId="946"/>
    <cellStyle name="_0502_F" xfId="947"/>
    <cellStyle name="_0502_F 10" xfId="948"/>
    <cellStyle name="_0502_F 2" xfId="949"/>
    <cellStyle name="_0502_F 3" xfId="950"/>
    <cellStyle name="_0502_F 4" xfId="951"/>
    <cellStyle name="_0502_F 5" xfId="952"/>
    <cellStyle name="_0502_F 6" xfId="953"/>
    <cellStyle name="_0502_F 7" xfId="954"/>
    <cellStyle name="_0502_F 8" xfId="955"/>
    <cellStyle name="_0502_F 9" xfId="956"/>
    <cellStyle name="_0601" xfId="957"/>
    <cellStyle name="_0601 10" xfId="958"/>
    <cellStyle name="_0601 2" xfId="959"/>
    <cellStyle name="_0601 3" xfId="960"/>
    <cellStyle name="_0601 4" xfId="961"/>
    <cellStyle name="_0601 5" xfId="962"/>
    <cellStyle name="_0601 6" xfId="963"/>
    <cellStyle name="_0601 7" xfId="964"/>
    <cellStyle name="_0601 8" xfId="965"/>
    <cellStyle name="_0601 9" xfId="966"/>
    <cellStyle name="_0601_1" xfId="967"/>
    <cellStyle name="_0601_2" xfId="968"/>
    <cellStyle name="_0601_2 2" xfId="969"/>
    <cellStyle name="_0601_2 3" xfId="970"/>
    <cellStyle name="_0601_3" xfId="971"/>
    <cellStyle name="_0601_3 10" xfId="972"/>
    <cellStyle name="_0601_3 2" xfId="973"/>
    <cellStyle name="_0601_3 3" xfId="974"/>
    <cellStyle name="_0601_3 4" xfId="975"/>
    <cellStyle name="_0601_3 5" xfId="976"/>
    <cellStyle name="_0601_3 6" xfId="977"/>
    <cellStyle name="_0601_3 7" xfId="978"/>
    <cellStyle name="_0601_3 8" xfId="979"/>
    <cellStyle name="_0601_3 9" xfId="980"/>
    <cellStyle name="_0601_4" xfId="981"/>
    <cellStyle name="_0601_4 2" xfId="982"/>
    <cellStyle name="_0601_4 3" xfId="983"/>
    <cellStyle name="_0601_5" xfId="984"/>
    <cellStyle name="_0601_5 10" xfId="985"/>
    <cellStyle name="_0601_5 2" xfId="986"/>
    <cellStyle name="_0601_5 3" xfId="987"/>
    <cellStyle name="_0601_5 4" xfId="988"/>
    <cellStyle name="_0601_5 5" xfId="989"/>
    <cellStyle name="_0601_5 6" xfId="990"/>
    <cellStyle name="_0601_5 7" xfId="991"/>
    <cellStyle name="_0601_5 8" xfId="992"/>
    <cellStyle name="_0601_5 9" xfId="993"/>
    <cellStyle name="_0601_6" xfId="994"/>
    <cellStyle name="_0601_6 10" xfId="995"/>
    <cellStyle name="_0601_6 2" xfId="996"/>
    <cellStyle name="_0601_6 3" xfId="997"/>
    <cellStyle name="_0601_6 4" xfId="998"/>
    <cellStyle name="_0601_6 5" xfId="999"/>
    <cellStyle name="_0601_6 6" xfId="1000"/>
    <cellStyle name="_0601_6 7" xfId="1001"/>
    <cellStyle name="_0601_6 8" xfId="1002"/>
    <cellStyle name="_0601_6 9" xfId="1003"/>
    <cellStyle name="_0601_7" xfId="1004"/>
    <cellStyle name="_0601_8" xfId="1005"/>
    <cellStyle name="_0601_8 10" xfId="1006"/>
    <cellStyle name="_0601_8 2" xfId="1007"/>
    <cellStyle name="_0601_8 3" xfId="1008"/>
    <cellStyle name="_0601_8 4" xfId="1009"/>
    <cellStyle name="_0601_8 5" xfId="1010"/>
    <cellStyle name="_0601_8 6" xfId="1011"/>
    <cellStyle name="_0601_8 7" xfId="1012"/>
    <cellStyle name="_0601_8 8" xfId="1013"/>
    <cellStyle name="_0601_8 9" xfId="1014"/>
    <cellStyle name="_0601_9" xfId="1015"/>
    <cellStyle name="_0601_A" xfId="1016"/>
    <cellStyle name="_0601_B" xfId="1017"/>
    <cellStyle name="_0601_C" xfId="1018"/>
    <cellStyle name="_0601_C 10" xfId="1019"/>
    <cellStyle name="_0601_C 2" xfId="1020"/>
    <cellStyle name="_0601_C 3" xfId="1021"/>
    <cellStyle name="_0601_C 4" xfId="1022"/>
    <cellStyle name="_0601_C 5" xfId="1023"/>
    <cellStyle name="_0601_C 6" xfId="1024"/>
    <cellStyle name="_0601_C 7" xfId="1025"/>
    <cellStyle name="_0601_C 8" xfId="1026"/>
    <cellStyle name="_0601_C 9" xfId="1027"/>
    <cellStyle name="_0601_D" xfId="1028"/>
    <cellStyle name="_0601_D 10" xfId="1029"/>
    <cellStyle name="_0601_D 2" xfId="1030"/>
    <cellStyle name="_0601_D 3" xfId="1031"/>
    <cellStyle name="_0601_D 4" xfId="1032"/>
    <cellStyle name="_0601_D 5" xfId="1033"/>
    <cellStyle name="_0601_D 6" xfId="1034"/>
    <cellStyle name="_0601_D 7" xfId="1035"/>
    <cellStyle name="_0601_D 8" xfId="1036"/>
    <cellStyle name="_0601_D 9" xfId="1037"/>
    <cellStyle name="_0601_E" xfId="1038"/>
    <cellStyle name="_0601_F" xfId="1039"/>
    <cellStyle name="_0601_F 10" xfId="1040"/>
    <cellStyle name="_0601_F 2" xfId="1041"/>
    <cellStyle name="_0601_F 3" xfId="1042"/>
    <cellStyle name="_0601_F 4" xfId="1043"/>
    <cellStyle name="_0601_F 5" xfId="1044"/>
    <cellStyle name="_0601_F 6" xfId="1045"/>
    <cellStyle name="_0601_F 7" xfId="1046"/>
    <cellStyle name="_0601_F 8" xfId="1047"/>
    <cellStyle name="_0601_F 9" xfId="1048"/>
    <cellStyle name="_0602" xfId="1049"/>
    <cellStyle name="_0602 10" xfId="1050"/>
    <cellStyle name="_0602 2" xfId="1051"/>
    <cellStyle name="_0602 3" xfId="1052"/>
    <cellStyle name="_0602 4" xfId="1053"/>
    <cellStyle name="_0602 5" xfId="1054"/>
    <cellStyle name="_0602 6" xfId="1055"/>
    <cellStyle name="_0602 7" xfId="1056"/>
    <cellStyle name="_0602 8" xfId="1057"/>
    <cellStyle name="_0602 9" xfId="1058"/>
    <cellStyle name="_0602 GV" xfId="1059"/>
    <cellStyle name="_0602 GV 2" xfId="1060"/>
    <cellStyle name="_0602 GV 3" xfId="1061"/>
    <cellStyle name="_0602 GV_1" xfId="1062"/>
    <cellStyle name="_0602 GV_2" xfId="1063"/>
    <cellStyle name="_0602 GV_2 10" xfId="1064"/>
    <cellStyle name="_0602 GV_2 2" xfId="1065"/>
    <cellStyle name="_0602 GV_2 3" xfId="1066"/>
    <cellStyle name="_0602 GV_2 4" xfId="1067"/>
    <cellStyle name="_0602 GV_2 5" xfId="1068"/>
    <cellStyle name="_0602 GV_2 6" xfId="1069"/>
    <cellStyle name="_0602 GV_2 7" xfId="1070"/>
    <cellStyle name="_0602 GV_2 8" xfId="1071"/>
    <cellStyle name="_0602 GV_2 9" xfId="1072"/>
    <cellStyle name="_0602 GV_3" xfId="1073"/>
    <cellStyle name="_0602 GV_4" xfId="1074"/>
    <cellStyle name="_0602 GV_4 10" xfId="1075"/>
    <cellStyle name="_0602 GV_4 2" xfId="1076"/>
    <cellStyle name="_0602 GV_4 3" xfId="1077"/>
    <cellStyle name="_0602 GV_4 4" xfId="1078"/>
    <cellStyle name="_0602 GV_4 5" xfId="1079"/>
    <cellStyle name="_0602 GV_4 6" xfId="1080"/>
    <cellStyle name="_0602 GV_4 7" xfId="1081"/>
    <cellStyle name="_0602 GV_4 8" xfId="1082"/>
    <cellStyle name="_0602 GV_4 9" xfId="1083"/>
    <cellStyle name="_0602 GV_4_0902 GV" xfId="1084"/>
    <cellStyle name="_0602 GV_4_0902 GV 10" xfId="1085"/>
    <cellStyle name="_0602 GV_4_0902 GV 2" xfId="1086"/>
    <cellStyle name="_0602 GV_4_0902 GV 3" xfId="1087"/>
    <cellStyle name="_0602 GV_4_0902 GV 4" xfId="1088"/>
    <cellStyle name="_0602 GV_4_0902 GV 5" xfId="1089"/>
    <cellStyle name="_0602 GV_4_0902 GV 6" xfId="1090"/>
    <cellStyle name="_0602 GV_4_0902 GV 7" xfId="1091"/>
    <cellStyle name="_0602 GV_4_0902 GV 8" xfId="1092"/>
    <cellStyle name="_0602 GV_4_0902 GV 9" xfId="1093"/>
    <cellStyle name="_0602 GV_4_KOC ALLIANZ HAYAT 31.12.2002 Monthly PL" xfId="1094"/>
    <cellStyle name="_0602 GV_4_KOC ALLIANZ HAYAT 31.12.2002 Monthly PL 10" xfId="1095"/>
    <cellStyle name="_0602 GV_4_KOC ALLIANZ HAYAT 31.12.2002 Monthly PL 2" xfId="1096"/>
    <cellStyle name="_0602 GV_4_KOC ALLIANZ HAYAT 31.12.2002 Monthly PL 3" xfId="1097"/>
    <cellStyle name="_0602 GV_4_KOC ALLIANZ HAYAT 31.12.2002 Monthly PL 4" xfId="1098"/>
    <cellStyle name="_0602 GV_4_KOC ALLIANZ HAYAT 31.12.2002 Monthly PL 5" xfId="1099"/>
    <cellStyle name="_0602 GV_4_KOC ALLIANZ HAYAT 31.12.2002 Monthly PL 6" xfId="1100"/>
    <cellStyle name="_0602 GV_4_KOC ALLIANZ HAYAT 31.12.2002 Monthly PL 7" xfId="1101"/>
    <cellStyle name="_0602 GV_4_KOC ALLIANZ HAYAT 31.12.2002 Monthly PL 8" xfId="1102"/>
    <cellStyle name="_0602 GV_4_KOC ALLIANZ HAYAT 31.12.2002 Monthly PL 9" xfId="1103"/>
    <cellStyle name="_0602 GV_4_Mali Tablolar(26-03-03) " xfId="1104"/>
    <cellStyle name="_0602 GV_4_Mali Tablolar(26-03-03)  10" xfId="1105"/>
    <cellStyle name="_0602 GV_4_Mali Tablolar(26-03-03)  2" xfId="1106"/>
    <cellStyle name="_0602 GV_4_Mali Tablolar(26-03-03)  3" xfId="1107"/>
    <cellStyle name="_0602 GV_4_Mali Tablolar(26-03-03)  4" xfId="1108"/>
    <cellStyle name="_0602 GV_4_Mali Tablolar(26-03-03)  5" xfId="1109"/>
    <cellStyle name="_0602 GV_4_Mali Tablolar(26-03-03)  6" xfId="1110"/>
    <cellStyle name="_0602 GV_4_Mali Tablolar(26-03-03)  7" xfId="1111"/>
    <cellStyle name="_0602 GV_4_Mali Tablolar(26-03-03)  8" xfId="1112"/>
    <cellStyle name="_0602 GV_4_Mali Tablolar(26-03-03)  9" xfId="1113"/>
    <cellStyle name="_0602 GV_5" xfId="1114"/>
    <cellStyle name="_0602 GV_5 10" xfId="1115"/>
    <cellStyle name="_0602 GV_5 2" xfId="1116"/>
    <cellStyle name="_0602 GV_5 3" xfId="1117"/>
    <cellStyle name="_0602 GV_5 4" xfId="1118"/>
    <cellStyle name="_0602 GV_5 5" xfId="1119"/>
    <cellStyle name="_0602 GV_5 6" xfId="1120"/>
    <cellStyle name="_0602 GV_5 7" xfId="1121"/>
    <cellStyle name="_0602 GV_5 8" xfId="1122"/>
    <cellStyle name="_0602 GV_5 9" xfId="1123"/>
    <cellStyle name="_0602 GV_5_0902 GV" xfId="1124"/>
    <cellStyle name="_0602 GV_5_0902 GV 10" xfId="1125"/>
    <cellStyle name="_0602 GV_5_0902 GV 2" xfId="1126"/>
    <cellStyle name="_0602 GV_5_0902 GV 3" xfId="1127"/>
    <cellStyle name="_0602 GV_5_0902 GV 4" xfId="1128"/>
    <cellStyle name="_0602 GV_5_0902 GV 5" xfId="1129"/>
    <cellStyle name="_0602 GV_5_0902 GV 6" xfId="1130"/>
    <cellStyle name="_0602 GV_5_0902 GV 7" xfId="1131"/>
    <cellStyle name="_0602 GV_5_0902 GV 8" xfId="1132"/>
    <cellStyle name="_0602 GV_5_0902 GV 9" xfId="1133"/>
    <cellStyle name="_0602 GV_5_KOC ALLIANZ HAYAT 31.12.2002 Monthly PL" xfId="1134"/>
    <cellStyle name="_0602 GV_5_KOC ALLIANZ HAYAT 31.12.2002 Monthly PL 2" xfId="1135"/>
    <cellStyle name="_0602 GV_5_KOC ALLIANZ HAYAT 31.12.2002 Monthly PL 3" xfId="1136"/>
    <cellStyle name="_0602 GV_5_Mali Tablolar(26-03-03) " xfId="1137"/>
    <cellStyle name="_0602 GV_5_Mali Tablolar(26-03-03)  10" xfId="1138"/>
    <cellStyle name="_0602 GV_5_Mali Tablolar(26-03-03)  2" xfId="1139"/>
    <cellStyle name="_0602 GV_5_Mali Tablolar(26-03-03)  3" xfId="1140"/>
    <cellStyle name="_0602 GV_5_Mali Tablolar(26-03-03)  4" xfId="1141"/>
    <cellStyle name="_0602 GV_5_Mali Tablolar(26-03-03)  5" xfId="1142"/>
    <cellStyle name="_0602 GV_5_Mali Tablolar(26-03-03)  6" xfId="1143"/>
    <cellStyle name="_0602 GV_5_Mali Tablolar(26-03-03)  7" xfId="1144"/>
    <cellStyle name="_0602 GV_5_Mali Tablolar(26-03-03)  8" xfId="1145"/>
    <cellStyle name="_0602 GV_5_Mali Tablolar(26-03-03)  9" xfId="1146"/>
    <cellStyle name="_0602 GV_6" xfId="1147"/>
    <cellStyle name="_0602 GV_6 2" xfId="1148"/>
    <cellStyle name="_0602 GV_6 3" xfId="1149"/>
    <cellStyle name="_0602 GV_6_0902 GV" xfId="1150"/>
    <cellStyle name="_0602 GV_6_0902 GV 2" xfId="1151"/>
    <cellStyle name="_0602 GV_6_0902 GV 3" xfId="1152"/>
    <cellStyle name="_0602 GV_6_KOC ALLIANZ HAYAT 31.12.2002 Monthly PL" xfId="1153"/>
    <cellStyle name="_0602 GV_6_KOC ALLIANZ HAYAT 31.12.2002 Monthly PL 10" xfId="1154"/>
    <cellStyle name="_0602 GV_6_KOC ALLIANZ HAYAT 31.12.2002 Monthly PL 2" xfId="1155"/>
    <cellStyle name="_0602 GV_6_KOC ALLIANZ HAYAT 31.12.2002 Monthly PL 3" xfId="1156"/>
    <cellStyle name="_0602 GV_6_KOC ALLIANZ HAYAT 31.12.2002 Monthly PL 4" xfId="1157"/>
    <cellStyle name="_0602 GV_6_KOC ALLIANZ HAYAT 31.12.2002 Monthly PL 5" xfId="1158"/>
    <cellStyle name="_0602 GV_6_KOC ALLIANZ HAYAT 31.12.2002 Monthly PL 6" xfId="1159"/>
    <cellStyle name="_0602 GV_6_KOC ALLIANZ HAYAT 31.12.2002 Monthly PL 7" xfId="1160"/>
    <cellStyle name="_0602 GV_6_KOC ALLIANZ HAYAT 31.12.2002 Monthly PL 8" xfId="1161"/>
    <cellStyle name="_0602 GV_6_KOC ALLIANZ HAYAT 31.12.2002 Monthly PL 9" xfId="1162"/>
    <cellStyle name="_0602 GV_6_Mali Tablolar(26-03-03) " xfId="1163"/>
    <cellStyle name="_0602 GV_6_Mali Tablolar(26-03-03)  2" xfId="1164"/>
    <cellStyle name="_0602 GV_6_Mali Tablolar(26-03-03)  3" xfId="1165"/>
    <cellStyle name="_0602 GV_7" xfId="1166"/>
    <cellStyle name="_0602 GV_7 10" xfId="1167"/>
    <cellStyle name="_0602 GV_7 2" xfId="1168"/>
    <cellStyle name="_0602 GV_7 3" xfId="1169"/>
    <cellStyle name="_0602 GV_7 4" xfId="1170"/>
    <cellStyle name="_0602 GV_7 5" xfId="1171"/>
    <cellStyle name="_0602 GV_7 6" xfId="1172"/>
    <cellStyle name="_0602 GV_7 7" xfId="1173"/>
    <cellStyle name="_0602 GV_7 8" xfId="1174"/>
    <cellStyle name="_0602 GV_7 9" xfId="1175"/>
    <cellStyle name="_0602 GV_7_0902 GV" xfId="1176"/>
    <cellStyle name="_0602 GV_7_0902 GV 10" xfId="1177"/>
    <cellStyle name="_0602 GV_7_0902 GV 2" xfId="1178"/>
    <cellStyle name="_0602 GV_7_0902 GV 3" xfId="1179"/>
    <cellStyle name="_0602 GV_7_0902 GV 4" xfId="1180"/>
    <cellStyle name="_0602 GV_7_0902 GV 5" xfId="1181"/>
    <cellStyle name="_0602 GV_7_0902 GV 6" xfId="1182"/>
    <cellStyle name="_0602 GV_7_0902 GV 7" xfId="1183"/>
    <cellStyle name="_0602 GV_7_0902 GV 8" xfId="1184"/>
    <cellStyle name="_0602 GV_7_0902 GV 9" xfId="1185"/>
    <cellStyle name="_0602 GV_7_KOC ALLIANZ HAYAT 31.12.2002 Monthly PL" xfId="1186"/>
    <cellStyle name="_0602 GV_7_KOC ALLIANZ HAYAT 31.12.2002 Monthly PL 10" xfId="1187"/>
    <cellStyle name="_0602 GV_7_KOC ALLIANZ HAYAT 31.12.2002 Monthly PL 2" xfId="1188"/>
    <cellStyle name="_0602 GV_7_KOC ALLIANZ HAYAT 31.12.2002 Monthly PL 3" xfId="1189"/>
    <cellStyle name="_0602 GV_7_KOC ALLIANZ HAYAT 31.12.2002 Monthly PL 4" xfId="1190"/>
    <cellStyle name="_0602 GV_7_KOC ALLIANZ HAYAT 31.12.2002 Monthly PL 5" xfId="1191"/>
    <cellStyle name="_0602 GV_7_KOC ALLIANZ HAYAT 31.12.2002 Monthly PL 6" xfId="1192"/>
    <cellStyle name="_0602 GV_7_KOC ALLIANZ HAYAT 31.12.2002 Monthly PL 7" xfId="1193"/>
    <cellStyle name="_0602 GV_7_KOC ALLIANZ HAYAT 31.12.2002 Monthly PL 8" xfId="1194"/>
    <cellStyle name="_0602 GV_7_KOC ALLIANZ HAYAT 31.12.2002 Monthly PL 9" xfId="1195"/>
    <cellStyle name="_0602 GV_7_Mali Tablolar(26-03-03) " xfId="1196"/>
    <cellStyle name="_0602 GV_7_Mali Tablolar(26-03-03)  10" xfId="1197"/>
    <cellStyle name="_0602 GV_7_Mali Tablolar(26-03-03)  2" xfId="1198"/>
    <cellStyle name="_0602 GV_7_Mali Tablolar(26-03-03)  3" xfId="1199"/>
    <cellStyle name="_0602 GV_7_Mali Tablolar(26-03-03)  4" xfId="1200"/>
    <cellStyle name="_0602 GV_7_Mali Tablolar(26-03-03)  5" xfId="1201"/>
    <cellStyle name="_0602 GV_7_Mali Tablolar(26-03-03)  6" xfId="1202"/>
    <cellStyle name="_0602 GV_7_Mali Tablolar(26-03-03)  7" xfId="1203"/>
    <cellStyle name="_0602 GV_7_Mali Tablolar(26-03-03)  8" xfId="1204"/>
    <cellStyle name="_0602 GV_7_Mali Tablolar(26-03-03)  9" xfId="1205"/>
    <cellStyle name="_0602 GV_8" xfId="1206"/>
    <cellStyle name="_0602 GV_8 10" xfId="1207"/>
    <cellStyle name="_0602 GV_8 2" xfId="1208"/>
    <cellStyle name="_0602 GV_8 3" xfId="1209"/>
    <cellStyle name="_0602 GV_8 4" xfId="1210"/>
    <cellStyle name="_0602 GV_8 5" xfId="1211"/>
    <cellStyle name="_0602 GV_8 6" xfId="1212"/>
    <cellStyle name="_0602 GV_8 7" xfId="1213"/>
    <cellStyle name="_0602 GV_8 8" xfId="1214"/>
    <cellStyle name="_0602 GV_8 9" xfId="1215"/>
    <cellStyle name="_0602 GV_8_0902 GV" xfId="1216"/>
    <cellStyle name="_0602 GV_8_0902 GV 10" xfId="1217"/>
    <cellStyle name="_0602 GV_8_0902 GV 2" xfId="1218"/>
    <cellStyle name="_0602 GV_8_0902 GV 3" xfId="1219"/>
    <cellStyle name="_0602 GV_8_0902 GV 4" xfId="1220"/>
    <cellStyle name="_0602 GV_8_0902 GV 5" xfId="1221"/>
    <cellStyle name="_0602 GV_8_0902 GV 6" xfId="1222"/>
    <cellStyle name="_0602 GV_8_0902 GV 7" xfId="1223"/>
    <cellStyle name="_0602 GV_8_0902 GV 8" xfId="1224"/>
    <cellStyle name="_0602 GV_8_0902 GV 9" xfId="1225"/>
    <cellStyle name="_0602 GV_8_KOC ALLIANZ HAYAT 31.12.2002 Monthly PL" xfId="1226"/>
    <cellStyle name="_0602 GV_8_KOC ALLIANZ HAYAT 31.12.2002 Monthly PL 10" xfId="1227"/>
    <cellStyle name="_0602 GV_8_KOC ALLIANZ HAYAT 31.12.2002 Monthly PL 2" xfId="1228"/>
    <cellStyle name="_0602 GV_8_KOC ALLIANZ HAYAT 31.12.2002 Monthly PL 3" xfId="1229"/>
    <cellStyle name="_0602 GV_8_KOC ALLIANZ HAYAT 31.12.2002 Monthly PL 4" xfId="1230"/>
    <cellStyle name="_0602 GV_8_KOC ALLIANZ HAYAT 31.12.2002 Monthly PL 5" xfId="1231"/>
    <cellStyle name="_0602 GV_8_KOC ALLIANZ HAYAT 31.12.2002 Monthly PL 6" xfId="1232"/>
    <cellStyle name="_0602 GV_8_KOC ALLIANZ HAYAT 31.12.2002 Monthly PL 7" xfId="1233"/>
    <cellStyle name="_0602 GV_8_KOC ALLIANZ HAYAT 31.12.2002 Monthly PL 8" xfId="1234"/>
    <cellStyle name="_0602 GV_8_KOC ALLIANZ HAYAT 31.12.2002 Monthly PL 9" xfId="1235"/>
    <cellStyle name="_0602 GV_8_Mali Tablolar(26-03-03) " xfId="1236"/>
    <cellStyle name="_0602 GV_8_Mali Tablolar(26-03-03)  10" xfId="1237"/>
    <cellStyle name="_0602 GV_8_Mali Tablolar(26-03-03)  2" xfId="1238"/>
    <cellStyle name="_0602 GV_8_Mali Tablolar(26-03-03)  3" xfId="1239"/>
    <cellStyle name="_0602 GV_8_Mali Tablolar(26-03-03)  4" xfId="1240"/>
    <cellStyle name="_0602 GV_8_Mali Tablolar(26-03-03)  5" xfId="1241"/>
    <cellStyle name="_0602 GV_8_Mali Tablolar(26-03-03)  6" xfId="1242"/>
    <cellStyle name="_0602 GV_8_Mali Tablolar(26-03-03)  7" xfId="1243"/>
    <cellStyle name="_0602 GV_8_Mali Tablolar(26-03-03)  8" xfId="1244"/>
    <cellStyle name="_0602 GV_8_Mali Tablolar(26-03-03)  9" xfId="1245"/>
    <cellStyle name="_0602 GV_9" xfId="1246"/>
    <cellStyle name="_0602 GV_9 10" xfId="1247"/>
    <cellStyle name="_0602 GV_9 2" xfId="1248"/>
    <cellStyle name="_0602 GV_9 3" xfId="1249"/>
    <cellStyle name="_0602 GV_9 4" xfId="1250"/>
    <cellStyle name="_0602 GV_9 5" xfId="1251"/>
    <cellStyle name="_0602 GV_9 6" xfId="1252"/>
    <cellStyle name="_0602 GV_9 7" xfId="1253"/>
    <cellStyle name="_0602 GV_9 8" xfId="1254"/>
    <cellStyle name="_0602 GV_9 9" xfId="1255"/>
    <cellStyle name="_0602 GV_9_0902 GV" xfId="1256"/>
    <cellStyle name="_0602 GV_9_0902 GV 10" xfId="1257"/>
    <cellStyle name="_0602 GV_9_0902 GV 2" xfId="1258"/>
    <cellStyle name="_0602 GV_9_0902 GV 3" xfId="1259"/>
    <cellStyle name="_0602 GV_9_0902 GV 4" xfId="1260"/>
    <cellStyle name="_0602 GV_9_0902 GV 5" xfId="1261"/>
    <cellStyle name="_0602 GV_9_0902 GV 6" xfId="1262"/>
    <cellStyle name="_0602 GV_9_0902 GV 7" xfId="1263"/>
    <cellStyle name="_0602 GV_9_0902 GV 8" xfId="1264"/>
    <cellStyle name="_0602 GV_9_0902 GV 9" xfId="1265"/>
    <cellStyle name="_0602 GV_9_KOC ALLIANZ HAYAT 31.12.2002 Monthly PL" xfId="1266"/>
    <cellStyle name="_0602 GV_9_KOC ALLIANZ HAYAT 31.12.2002 Monthly PL 10" xfId="1267"/>
    <cellStyle name="_0602 GV_9_KOC ALLIANZ HAYAT 31.12.2002 Monthly PL 2" xfId="1268"/>
    <cellStyle name="_0602 GV_9_KOC ALLIANZ HAYAT 31.12.2002 Monthly PL 3" xfId="1269"/>
    <cellStyle name="_0602 GV_9_KOC ALLIANZ HAYAT 31.12.2002 Monthly PL 4" xfId="1270"/>
    <cellStyle name="_0602 GV_9_KOC ALLIANZ HAYAT 31.12.2002 Monthly PL 5" xfId="1271"/>
    <cellStyle name="_0602 GV_9_KOC ALLIANZ HAYAT 31.12.2002 Monthly PL 6" xfId="1272"/>
    <cellStyle name="_0602 GV_9_KOC ALLIANZ HAYAT 31.12.2002 Monthly PL 7" xfId="1273"/>
    <cellStyle name="_0602 GV_9_KOC ALLIANZ HAYAT 31.12.2002 Monthly PL 8" xfId="1274"/>
    <cellStyle name="_0602 GV_9_KOC ALLIANZ HAYAT 31.12.2002 Monthly PL 9" xfId="1275"/>
    <cellStyle name="_0602 GV_9_Mali Tablolar(26-03-03) " xfId="1276"/>
    <cellStyle name="_0602 GV_9_Mali Tablolar(26-03-03)  10" xfId="1277"/>
    <cellStyle name="_0602 GV_9_Mali Tablolar(26-03-03)  2" xfId="1278"/>
    <cellStyle name="_0602 GV_9_Mali Tablolar(26-03-03)  3" xfId="1279"/>
    <cellStyle name="_0602 GV_9_Mali Tablolar(26-03-03)  4" xfId="1280"/>
    <cellStyle name="_0602 GV_9_Mali Tablolar(26-03-03)  5" xfId="1281"/>
    <cellStyle name="_0602 GV_9_Mali Tablolar(26-03-03)  6" xfId="1282"/>
    <cellStyle name="_0602 GV_9_Mali Tablolar(26-03-03)  7" xfId="1283"/>
    <cellStyle name="_0602 GV_9_Mali Tablolar(26-03-03)  8" xfId="1284"/>
    <cellStyle name="_0602 GV_9_Mali Tablolar(26-03-03)  9" xfId="1285"/>
    <cellStyle name="_0602 GV_A" xfId="1286"/>
    <cellStyle name="_0602 GV_A 10" xfId="1287"/>
    <cellStyle name="_0602 GV_A 2" xfId="1288"/>
    <cellStyle name="_0602 GV_A 3" xfId="1289"/>
    <cellStyle name="_0602 GV_A 4" xfId="1290"/>
    <cellStyle name="_0602 GV_A 5" xfId="1291"/>
    <cellStyle name="_0602 GV_A 6" xfId="1292"/>
    <cellStyle name="_0602 GV_A 7" xfId="1293"/>
    <cellStyle name="_0602 GV_A 8" xfId="1294"/>
    <cellStyle name="_0602 GV_A 9" xfId="1295"/>
    <cellStyle name="_0602 GV_A_0902 GV" xfId="1296"/>
    <cellStyle name="_0602 GV_A_0902 GV 10" xfId="1297"/>
    <cellStyle name="_0602 GV_A_0902 GV 2" xfId="1298"/>
    <cellStyle name="_0602 GV_A_0902 GV 3" xfId="1299"/>
    <cellStyle name="_0602 GV_A_0902 GV 4" xfId="1300"/>
    <cellStyle name="_0602 GV_A_0902 GV 5" xfId="1301"/>
    <cellStyle name="_0602 GV_A_0902 GV 6" xfId="1302"/>
    <cellStyle name="_0602 GV_A_0902 GV 7" xfId="1303"/>
    <cellStyle name="_0602 GV_A_0902 GV 8" xfId="1304"/>
    <cellStyle name="_0602 GV_A_0902 GV 9" xfId="1305"/>
    <cellStyle name="_0602 GV_A_KOC ALLIANZ HAYAT 31.12.2002 Monthly PL" xfId="1306"/>
    <cellStyle name="_0602 GV_A_Mali Tablolar(26-03-03) " xfId="1307"/>
    <cellStyle name="_0602 GV_A_Mali Tablolar(26-03-03)  10" xfId="1308"/>
    <cellStyle name="_0602 GV_A_Mali Tablolar(26-03-03)  2" xfId="1309"/>
    <cellStyle name="_0602 GV_A_Mali Tablolar(26-03-03)  3" xfId="1310"/>
    <cellStyle name="_0602 GV_A_Mali Tablolar(26-03-03)  4" xfId="1311"/>
    <cellStyle name="_0602 GV_A_Mali Tablolar(26-03-03)  5" xfId="1312"/>
    <cellStyle name="_0602 GV_A_Mali Tablolar(26-03-03)  6" xfId="1313"/>
    <cellStyle name="_0602 GV_A_Mali Tablolar(26-03-03)  7" xfId="1314"/>
    <cellStyle name="_0602 GV_A_Mali Tablolar(26-03-03)  8" xfId="1315"/>
    <cellStyle name="_0602 GV_A_Mali Tablolar(26-03-03)  9" xfId="1316"/>
    <cellStyle name="_0602 GV_B" xfId="1317"/>
    <cellStyle name="_0602 GV_B_0902 GV" xfId="1318"/>
    <cellStyle name="_0602 GV_B_KOC ALLIANZ HAYAT 31.12.2002 Monthly PL" xfId="1319"/>
    <cellStyle name="_0602 GV_B_Mali Tablolar(26-03-03) " xfId="1320"/>
    <cellStyle name="_0602 GV_C" xfId="1321"/>
    <cellStyle name="_0602 GV_C_0902 GV" xfId="1322"/>
    <cellStyle name="_0602 GV_C_KOC ALLIANZ HAYAT 31.12.2002 Monthly PL" xfId="1323"/>
    <cellStyle name="_0602 GV_C_KOC ALLIANZ HAYAT 31.12.2002 Monthly PL 10" xfId="1324"/>
    <cellStyle name="_0602 GV_C_KOC ALLIANZ HAYAT 31.12.2002 Monthly PL 2" xfId="1325"/>
    <cellStyle name="_0602 GV_C_KOC ALLIANZ HAYAT 31.12.2002 Monthly PL 3" xfId="1326"/>
    <cellStyle name="_0602 GV_C_KOC ALLIANZ HAYAT 31.12.2002 Monthly PL 4" xfId="1327"/>
    <cellStyle name="_0602 GV_C_KOC ALLIANZ HAYAT 31.12.2002 Monthly PL 5" xfId="1328"/>
    <cellStyle name="_0602 GV_C_KOC ALLIANZ HAYAT 31.12.2002 Monthly PL 6" xfId="1329"/>
    <cellStyle name="_0602 GV_C_KOC ALLIANZ HAYAT 31.12.2002 Monthly PL 7" xfId="1330"/>
    <cellStyle name="_0602 GV_C_KOC ALLIANZ HAYAT 31.12.2002 Monthly PL 8" xfId="1331"/>
    <cellStyle name="_0602 GV_C_KOC ALLIANZ HAYAT 31.12.2002 Monthly PL 9" xfId="1332"/>
    <cellStyle name="_0602 GV_C_Mali Tablolar(26-03-03) " xfId="1333"/>
    <cellStyle name="_0602 GV_D" xfId="1334"/>
    <cellStyle name="_0602 GV_D 10" xfId="1335"/>
    <cellStyle name="_0602 GV_D 2" xfId="1336"/>
    <cellStyle name="_0602 GV_D 3" xfId="1337"/>
    <cellStyle name="_0602 GV_D 4" xfId="1338"/>
    <cellStyle name="_0602 GV_D 5" xfId="1339"/>
    <cellStyle name="_0602 GV_D 6" xfId="1340"/>
    <cellStyle name="_0602 GV_D 7" xfId="1341"/>
    <cellStyle name="_0602 GV_D 8" xfId="1342"/>
    <cellStyle name="_0602 GV_D 9" xfId="1343"/>
    <cellStyle name="_0602 GV_D_0902 GV" xfId="1344"/>
    <cellStyle name="_0602 GV_D_0902 GV 10" xfId="1345"/>
    <cellStyle name="_0602 GV_D_0902 GV 2" xfId="1346"/>
    <cellStyle name="_0602 GV_D_0902 GV 3" xfId="1347"/>
    <cellStyle name="_0602 GV_D_0902 GV 4" xfId="1348"/>
    <cellStyle name="_0602 GV_D_0902 GV 5" xfId="1349"/>
    <cellStyle name="_0602 GV_D_0902 GV 6" xfId="1350"/>
    <cellStyle name="_0602 GV_D_0902 GV 7" xfId="1351"/>
    <cellStyle name="_0602 GV_D_0902 GV 8" xfId="1352"/>
    <cellStyle name="_0602 GV_D_0902 GV 9" xfId="1353"/>
    <cellStyle name="_0602 GV_D_KOC ALLIANZ HAYAT 31.12.2002 Monthly PL" xfId="1354"/>
    <cellStyle name="_0602 GV_D_KOC ALLIANZ HAYAT 31.12.2002 Monthly PL 10" xfId="1355"/>
    <cellStyle name="_0602 GV_D_KOC ALLIANZ HAYAT 31.12.2002 Monthly PL 2" xfId="1356"/>
    <cellStyle name="_0602 GV_D_KOC ALLIANZ HAYAT 31.12.2002 Monthly PL 3" xfId="1357"/>
    <cellStyle name="_0602 GV_D_KOC ALLIANZ HAYAT 31.12.2002 Monthly PL 4" xfId="1358"/>
    <cellStyle name="_0602 GV_D_KOC ALLIANZ HAYAT 31.12.2002 Monthly PL 5" xfId="1359"/>
    <cellStyle name="_0602 GV_D_KOC ALLIANZ HAYAT 31.12.2002 Monthly PL 6" xfId="1360"/>
    <cellStyle name="_0602 GV_D_KOC ALLIANZ HAYAT 31.12.2002 Monthly PL 7" xfId="1361"/>
    <cellStyle name="_0602 GV_D_KOC ALLIANZ HAYAT 31.12.2002 Monthly PL 8" xfId="1362"/>
    <cellStyle name="_0602 GV_D_KOC ALLIANZ HAYAT 31.12.2002 Monthly PL 9" xfId="1363"/>
    <cellStyle name="_0602 GV_D_Mali Tablolar(26-03-03) " xfId="1364"/>
    <cellStyle name="_0602 GV_D_Mali Tablolar(26-03-03)  10" xfId="1365"/>
    <cellStyle name="_0602 GV_D_Mali Tablolar(26-03-03)  2" xfId="1366"/>
    <cellStyle name="_0602 GV_D_Mali Tablolar(26-03-03)  3" xfId="1367"/>
    <cellStyle name="_0602 GV_D_Mali Tablolar(26-03-03)  4" xfId="1368"/>
    <cellStyle name="_0602 GV_D_Mali Tablolar(26-03-03)  5" xfId="1369"/>
    <cellStyle name="_0602 GV_D_Mali Tablolar(26-03-03)  6" xfId="1370"/>
    <cellStyle name="_0602 GV_D_Mali Tablolar(26-03-03)  7" xfId="1371"/>
    <cellStyle name="_0602 GV_D_Mali Tablolar(26-03-03)  8" xfId="1372"/>
    <cellStyle name="_0602 GV_D_Mali Tablolar(26-03-03)  9" xfId="1373"/>
    <cellStyle name="_0602 GV_E" xfId="1374"/>
    <cellStyle name="_0602 GV_E 10" xfId="1375"/>
    <cellStyle name="_0602 GV_E 2" xfId="1376"/>
    <cellStyle name="_0602 GV_E 3" xfId="1377"/>
    <cellStyle name="_0602 GV_E 4" xfId="1378"/>
    <cellStyle name="_0602 GV_E 5" xfId="1379"/>
    <cellStyle name="_0602 GV_E 6" xfId="1380"/>
    <cellStyle name="_0602 GV_E 7" xfId="1381"/>
    <cellStyle name="_0602 GV_E 8" xfId="1382"/>
    <cellStyle name="_0602 GV_E 9" xfId="1383"/>
    <cellStyle name="_0602 GV_E_0902 GV" xfId="1384"/>
    <cellStyle name="_0602 GV_E_0902 GV 10" xfId="1385"/>
    <cellStyle name="_0602 GV_E_0902 GV 2" xfId="1386"/>
    <cellStyle name="_0602 GV_E_0902 GV 3" xfId="1387"/>
    <cellStyle name="_0602 GV_E_0902 GV 4" xfId="1388"/>
    <cellStyle name="_0602 GV_E_0902 GV 5" xfId="1389"/>
    <cellStyle name="_0602 GV_E_0902 GV 6" xfId="1390"/>
    <cellStyle name="_0602 GV_E_0902 GV 7" xfId="1391"/>
    <cellStyle name="_0602 GV_E_0902 GV 8" xfId="1392"/>
    <cellStyle name="_0602 GV_E_0902 GV 9" xfId="1393"/>
    <cellStyle name="_0602 GV_E_KOC ALLIANZ HAYAT 31.12.2002 Monthly PL" xfId="1394"/>
    <cellStyle name="_0602 GV_E_KOC ALLIANZ HAYAT 31.12.2002 Monthly PL 10" xfId="1395"/>
    <cellStyle name="_0602 GV_E_KOC ALLIANZ HAYAT 31.12.2002 Monthly PL 2" xfId="1396"/>
    <cellStyle name="_0602 GV_E_KOC ALLIANZ HAYAT 31.12.2002 Monthly PL 3" xfId="1397"/>
    <cellStyle name="_0602 GV_E_KOC ALLIANZ HAYAT 31.12.2002 Monthly PL 4" xfId="1398"/>
    <cellStyle name="_0602 GV_E_KOC ALLIANZ HAYAT 31.12.2002 Monthly PL 5" xfId="1399"/>
    <cellStyle name="_0602 GV_E_KOC ALLIANZ HAYAT 31.12.2002 Monthly PL 6" xfId="1400"/>
    <cellStyle name="_0602 GV_E_KOC ALLIANZ HAYAT 31.12.2002 Monthly PL 7" xfId="1401"/>
    <cellStyle name="_0602 GV_E_KOC ALLIANZ HAYAT 31.12.2002 Monthly PL 8" xfId="1402"/>
    <cellStyle name="_0602 GV_E_KOC ALLIANZ HAYAT 31.12.2002 Monthly PL 9" xfId="1403"/>
    <cellStyle name="_0602 GV_E_Mali Tablolar(26-03-03) " xfId="1404"/>
    <cellStyle name="_0602 GV_E_Mali Tablolar(26-03-03)  10" xfId="1405"/>
    <cellStyle name="_0602 GV_E_Mali Tablolar(26-03-03)  2" xfId="1406"/>
    <cellStyle name="_0602 GV_E_Mali Tablolar(26-03-03)  3" xfId="1407"/>
    <cellStyle name="_0602 GV_E_Mali Tablolar(26-03-03)  4" xfId="1408"/>
    <cellStyle name="_0602 GV_E_Mali Tablolar(26-03-03)  5" xfId="1409"/>
    <cellStyle name="_0602 GV_E_Mali Tablolar(26-03-03)  6" xfId="1410"/>
    <cellStyle name="_0602 GV_E_Mali Tablolar(26-03-03)  7" xfId="1411"/>
    <cellStyle name="_0602 GV_E_Mali Tablolar(26-03-03)  8" xfId="1412"/>
    <cellStyle name="_0602 GV_E_Mali Tablolar(26-03-03)  9" xfId="1413"/>
    <cellStyle name="_0602 GV_F" xfId="1414"/>
    <cellStyle name="_0602 GV_G" xfId="1415"/>
    <cellStyle name="_0602 GV_G 10" xfId="1416"/>
    <cellStyle name="_0602 GV_G 2" xfId="1417"/>
    <cellStyle name="_0602 GV_G 3" xfId="1418"/>
    <cellStyle name="_0602 GV_G 4" xfId="1419"/>
    <cellStyle name="_0602 GV_G 5" xfId="1420"/>
    <cellStyle name="_0602 GV_G 6" xfId="1421"/>
    <cellStyle name="_0602 GV_G 7" xfId="1422"/>
    <cellStyle name="_0602 GV_G 8" xfId="1423"/>
    <cellStyle name="_0602 GV_G 9" xfId="1424"/>
    <cellStyle name="_0602_1" xfId="1425"/>
    <cellStyle name="_0602_2" xfId="1426"/>
    <cellStyle name="_0602_2 2" xfId="1427"/>
    <cellStyle name="_0602_2 3" xfId="1428"/>
    <cellStyle name="_0602_3" xfId="1429"/>
    <cellStyle name="_0602_3 10" xfId="1430"/>
    <cellStyle name="_0602_3 2" xfId="1431"/>
    <cellStyle name="_0602_3 3" xfId="1432"/>
    <cellStyle name="_0602_3 4" xfId="1433"/>
    <cellStyle name="_0602_3 5" xfId="1434"/>
    <cellStyle name="_0602_3 6" xfId="1435"/>
    <cellStyle name="_0602_3 7" xfId="1436"/>
    <cellStyle name="_0602_3 8" xfId="1437"/>
    <cellStyle name="_0602_3 9" xfId="1438"/>
    <cellStyle name="_0602_4" xfId="1439"/>
    <cellStyle name="_0602_4 10" xfId="1440"/>
    <cellStyle name="_0602_4 2" xfId="1441"/>
    <cellStyle name="_0602_4 3" xfId="1442"/>
    <cellStyle name="_0602_4 4" xfId="1443"/>
    <cellStyle name="_0602_4 5" xfId="1444"/>
    <cellStyle name="_0602_4 6" xfId="1445"/>
    <cellStyle name="_0602_4 7" xfId="1446"/>
    <cellStyle name="_0602_4 8" xfId="1447"/>
    <cellStyle name="_0602_4 9" xfId="1448"/>
    <cellStyle name="_0602_5" xfId="1449"/>
    <cellStyle name="_0602_5 10" xfId="1450"/>
    <cellStyle name="_0602_5 2" xfId="1451"/>
    <cellStyle name="_0602_5 3" xfId="1452"/>
    <cellStyle name="_0602_5 4" xfId="1453"/>
    <cellStyle name="_0602_5 5" xfId="1454"/>
    <cellStyle name="_0602_5 6" xfId="1455"/>
    <cellStyle name="_0602_5 7" xfId="1456"/>
    <cellStyle name="_0602_5 8" xfId="1457"/>
    <cellStyle name="_0602_5 9" xfId="1458"/>
    <cellStyle name="_0602_6" xfId="1459"/>
    <cellStyle name="_0602_6 10" xfId="1460"/>
    <cellStyle name="_0602_6 2" xfId="1461"/>
    <cellStyle name="_0602_6 3" xfId="1462"/>
    <cellStyle name="_0602_6 4" xfId="1463"/>
    <cellStyle name="_0602_6 5" xfId="1464"/>
    <cellStyle name="_0602_6 6" xfId="1465"/>
    <cellStyle name="_0602_6 7" xfId="1466"/>
    <cellStyle name="_0602_6 8" xfId="1467"/>
    <cellStyle name="_0602_6 9" xfId="1468"/>
    <cellStyle name="_0602_7" xfId="1469"/>
    <cellStyle name="_0602_7 2" xfId="1470"/>
    <cellStyle name="_0602_7 3" xfId="1471"/>
    <cellStyle name="_0602_8" xfId="1472"/>
    <cellStyle name="_0602_8 10" xfId="1473"/>
    <cellStyle name="_0602_8 2" xfId="1474"/>
    <cellStyle name="_0602_8 3" xfId="1475"/>
    <cellStyle name="_0602_8 4" xfId="1476"/>
    <cellStyle name="_0602_8 5" xfId="1477"/>
    <cellStyle name="_0602_8 6" xfId="1478"/>
    <cellStyle name="_0602_8 7" xfId="1479"/>
    <cellStyle name="_0602_8 8" xfId="1480"/>
    <cellStyle name="_0602_8 9" xfId="1481"/>
    <cellStyle name="_0602_9" xfId="1482"/>
    <cellStyle name="_0602_9 10" xfId="1483"/>
    <cellStyle name="_0602_9 2" xfId="1484"/>
    <cellStyle name="_0602_9 3" xfId="1485"/>
    <cellStyle name="_0602_9 4" xfId="1486"/>
    <cellStyle name="_0602_9 5" xfId="1487"/>
    <cellStyle name="_0602_9 6" xfId="1488"/>
    <cellStyle name="_0602_9 7" xfId="1489"/>
    <cellStyle name="_0602_9 8" xfId="1490"/>
    <cellStyle name="_0602_9 9" xfId="1491"/>
    <cellStyle name="_0602_A" xfId="1492"/>
    <cellStyle name="_0602_B" xfId="1493"/>
    <cellStyle name="_0602_C" xfId="1494"/>
    <cellStyle name="_0602_D" xfId="1495"/>
    <cellStyle name="_0602_E" xfId="1496"/>
    <cellStyle name="_0602_F" xfId="1497"/>
    <cellStyle name="_0602_F 10" xfId="1498"/>
    <cellStyle name="_0602_F 2" xfId="1499"/>
    <cellStyle name="_0602_F 3" xfId="1500"/>
    <cellStyle name="_0602_F 4" xfId="1501"/>
    <cellStyle name="_0602_F 5" xfId="1502"/>
    <cellStyle name="_0602_F 6" xfId="1503"/>
    <cellStyle name="_0602_F 7" xfId="1504"/>
    <cellStyle name="_0602_F 8" xfId="1505"/>
    <cellStyle name="_0602_F 9" xfId="1506"/>
    <cellStyle name="_0702" xfId="1507"/>
    <cellStyle name="_0702_1" xfId="1508"/>
    <cellStyle name="_0702_1 10" xfId="1509"/>
    <cellStyle name="_0702_1 2" xfId="1510"/>
    <cellStyle name="_0702_1 3" xfId="1511"/>
    <cellStyle name="_0702_1 4" xfId="1512"/>
    <cellStyle name="_0702_1 5" xfId="1513"/>
    <cellStyle name="_0702_1 6" xfId="1514"/>
    <cellStyle name="_0702_1 7" xfId="1515"/>
    <cellStyle name="_0702_1 8" xfId="1516"/>
    <cellStyle name="_0702_1 9" xfId="1517"/>
    <cellStyle name="_0702_2" xfId="1518"/>
    <cellStyle name="_0702_2 10" xfId="1519"/>
    <cellStyle name="_0702_2 2" xfId="1520"/>
    <cellStyle name="_0702_2 3" xfId="1521"/>
    <cellStyle name="_0702_2 4" xfId="1522"/>
    <cellStyle name="_0702_2 5" xfId="1523"/>
    <cellStyle name="_0702_2 6" xfId="1524"/>
    <cellStyle name="_0702_2 7" xfId="1525"/>
    <cellStyle name="_0702_2 8" xfId="1526"/>
    <cellStyle name="_0702_2 9" xfId="1527"/>
    <cellStyle name="_0702_3" xfId="1528"/>
    <cellStyle name="_0702_3 10" xfId="1529"/>
    <cellStyle name="_0702_3 2" xfId="1530"/>
    <cellStyle name="_0702_3 3" xfId="1531"/>
    <cellStyle name="_0702_3 4" xfId="1532"/>
    <cellStyle name="_0702_3 5" xfId="1533"/>
    <cellStyle name="_0702_3 6" xfId="1534"/>
    <cellStyle name="_0702_3 7" xfId="1535"/>
    <cellStyle name="_0702_3 8" xfId="1536"/>
    <cellStyle name="_0702_3 9" xfId="1537"/>
    <cellStyle name="_0702_4" xfId="1538"/>
    <cellStyle name="_0702_4 2" xfId="1539"/>
    <cellStyle name="_0702_4 3" xfId="1540"/>
    <cellStyle name="_0702_5" xfId="1541"/>
    <cellStyle name="_0702_5 10" xfId="1542"/>
    <cellStyle name="_0702_5 2" xfId="1543"/>
    <cellStyle name="_0702_5 3" xfId="1544"/>
    <cellStyle name="_0702_5 4" xfId="1545"/>
    <cellStyle name="_0702_5 5" xfId="1546"/>
    <cellStyle name="_0702_5 6" xfId="1547"/>
    <cellStyle name="_0702_5 7" xfId="1548"/>
    <cellStyle name="_0702_5 8" xfId="1549"/>
    <cellStyle name="_0702_5 9" xfId="1550"/>
    <cellStyle name="_0702_6" xfId="1551"/>
    <cellStyle name="_0702_7" xfId="1552"/>
    <cellStyle name="_0702_7 10" xfId="1553"/>
    <cellStyle name="_0702_7 2" xfId="1554"/>
    <cellStyle name="_0702_7 3" xfId="1555"/>
    <cellStyle name="_0702_7 4" xfId="1556"/>
    <cellStyle name="_0702_7 5" xfId="1557"/>
    <cellStyle name="_0702_7 6" xfId="1558"/>
    <cellStyle name="_0702_7 7" xfId="1559"/>
    <cellStyle name="_0702_7 8" xfId="1560"/>
    <cellStyle name="_0702_7 9" xfId="1561"/>
    <cellStyle name="_0702_8" xfId="1562"/>
    <cellStyle name="_0702_8 10" xfId="1563"/>
    <cellStyle name="_0702_8 2" xfId="1564"/>
    <cellStyle name="_0702_8 3" xfId="1565"/>
    <cellStyle name="_0702_8 4" xfId="1566"/>
    <cellStyle name="_0702_8 5" xfId="1567"/>
    <cellStyle name="_0702_8 6" xfId="1568"/>
    <cellStyle name="_0702_8 7" xfId="1569"/>
    <cellStyle name="_0702_8 8" xfId="1570"/>
    <cellStyle name="_0702_8 9" xfId="1571"/>
    <cellStyle name="_0702_9" xfId="1572"/>
    <cellStyle name="_0702_A" xfId="1573"/>
    <cellStyle name="_0702_A 2" xfId="1574"/>
    <cellStyle name="_0702_A 3" xfId="1575"/>
    <cellStyle name="_0702_B" xfId="1576"/>
    <cellStyle name="_0702_C" xfId="1577"/>
    <cellStyle name="_0702_C 10" xfId="1578"/>
    <cellStyle name="_0702_C 2" xfId="1579"/>
    <cellStyle name="_0702_C 3" xfId="1580"/>
    <cellStyle name="_0702_C 4" xfId="1581"/>
    <cellStyle name="_0702_C 5" xfId="1582"/>
    <cellStyle name="_0702_C 6" xfId="1583"/>
    <cellStyle name="_0702_C 7" xfId="1584"/>
    <cellStyle name="_0702_C 8" xfId="1585"/>
    <cellStyle name="_0702_C 9" xfId="1586"/>
    <cellStyle name="_0702_D" xfId="1587"/>
    <cellStyle name="_0702_D 10" xfId="1588"/>
    <cellStyle name="_0702_D 2" xfId="1589"/>
    <cellStyle name="_0702_D 3" xfId="1590"/>
    <cellStyle name="_0702_D 4" xfId="1591"/>
    <cellStyle name="_0702_D 5" xfId="1592"/>
    <cellStyle name="_0702_D 6" xfId="1593"/>
    <cellStyle name="_0702_D 7" xfId="1594"/>
    <cellStyle name="_0702_D 8" xfId="1595"/>
    <cellStyle name="_0702_D 9" xfId="1596"/>
    <cellStyle name="_0702_E" xfId="1597"/>
    <cellStyle name="_0702_E 10" xfId="1598"/>
    <cellStyle name="_0702_E 2" xfId="1599"/>
    <cellStyle name="_0702_E 3" xfId="1600"/>
    <cellStyle name="_0702_E 4" xfId="1601"/>
    <cellStyle name="_0702_E 5" xfId="1602"/>
    <cellStyle name="_0702_E 6" xfId="1603"/>
    <cellStyle name="_0702_E 7" xfId="1604"/>
    <cellStyle name="_0702_E 8" xfId="1605"/>
    <cellStyle name="_0702_E 9" xfId="1606"/>
    <cellStyle name="_0702_F" xfId="1607"/>
    <cellStyle name="_0802" xfId="1608"/>
    <cellStyle name="_0802 10" xfId="1609"/>
    <cellStyle name="_0802 2" xfId="1610"/>
    <cellStyle name="_0802 3" xfId="1611"/>
    <cellStyle name="_0802 4" xfId="1612"/>
    <cellStyle name="_0802 5" xfId="1613"/>
    <cellStyle name="_0802 6" xfId="1614"/>
    <cellStyle name="_0802 7" xfId="1615"/>
    <cellStyle name="_0802 8" xfId="1616"/>
    <cellStyle name="_0802 9" xfId="1617"/>
    <cellStyle name="_0802_1" xfId="1618"/>
    <cellStyle name="_0802_1 2" xfId="1619"/>
    <cellStyle name="_0802_1 3" xfId="1620"/>
    <cellStyle name="_0802_2" xfId="1621"/>
    <cellStyle name="_0802_2 10" xfId="1622"/>
    <cellStyle name="_0802_2 2" xfId="1623"/>
    <cellStyle name="_0802_2 3" xfId="1624"/>
    <cellStyle name="_0802_2 4" xfId="1625"/>
    <cellStyle name="_0802_2 5" xfId="1626"/>
    <cellStyle name="_0802_2 6" xfId="1627"/>
    <cellStyle name="_0802_2 7" xfId="1628"/>
    <cellStyle name="_0802_2 8" xfId="1629"/>
    <cellStyle name="_0802_2 9" xfId="1630"/>
    <cellStyle name="_0802_3" xfId="1631"/>
    <cellStyle name="_0802_3 10" xfId="1632"/>
    <cellStyle name="_0802_3 2" xfId="1633"/>
    <cellStyle name="_0802_3 3" xfId="1634"/>
    <cellStyle name="_0802_3 4" xfId="1635"/>
    <cellStyle name="_0802_3 5" xfId="1636"/>
    <cellStyle name="_0802_3 6" xfId="1637"/>
    <cellStyle name="_0802_3 7" xfId="1638"/>
    <cellStyle name="_0802_3 8" xfId="1639"/>
    <cellStyle name="_0802_3 9" xfId="1640"/>
    <cellStyle name="_0802_4" xfId="1641"/>
    <cellStyle name="_0802_4 10" xfId="1642"/>
    <cellStyle name="_0802_4 2" xfId="1643"/>
    <cellStyle name="_0802_4 3" xfId="1644"/>
    <cellStyle name="_0802_4 4" xfId="1645"/>
    <cellStyle name="_0802_4 5" xfId="1646"/>
    <cellStyle name="_0802_4 6" xfId="1647"/>
    <cellStyle name="_0802_4 7" xfId="1648"/>
    <cellStyle name="_0802_4 8" xfId="1649"/>
    <cellStyle name="_0802_4 9" xfId="1650"/>
    <cellStyle name="_0802_5" xfId="1651"/>
    <cellStyle name="_0802_6" xfId="1652"/>
    <cellStyle name="_0802_6 10" xfId="1653"/>
    <cellStyle name="_0802_6 2" xfId="1654"/>
    <cellStyle name="_0802_6 3" xfId="1655"/>
    <cellStyle name="_0802_6 4" xfId="1656"/>
    <cellStyle name="_0802_6 5" xfId="1657"/>
    <cellStyle name="_0802_6 6" xfId="1658"/>
    <cellStyle name="_0802_6 7" xfId="1659"/>
    <cellStyle name="_0802_6 8" xfId="1660"/>
    <cellStyle name="_0802_6 9" xfId="1661"/>
    <cellStyle name="_0802_7" xfId="1662"/>
    <cellStyle name="_0802_7 2" xfId="1663"/>
    <cellStyle name="_0802_7 3" xfId="1664"/>
    <cellStyle name="_0802_8" xfId="1665"/>
    <cellStyle name="_0802_9" xfId="1666"/>
    <cellStyle name="_0802_9 10" xfId="1667"/>
    <cellStyle name="_0802_9 2" xfId="1668"/>
    <cellStyle name="_0802_9 3" xfId="1669"/>
    <cellStyle name="_0802_9 4" xfId="1670"/>
    <cellStyle name="_0802_9 5" xfId="1671"/>
    <cellStyle name="_0802_9 6" xfId="1672"/>
    <cellStyle name="_0802_9 7" xfId="1673"/>
    <cellStyle name="_0802_9 8" xfId="1674"/>
    <cellStyle name="_0802_9 9" xfId="1675"/>
    <cellStyle name="_0802_A" xfId="1676"/>
    <cellStyle name="_0802_A 10" xfId="1677"/>
    <cellStyle name="_0802_A 2" xfId="1678"/>
    <cellStyle name="_0802_A 3" xfId="1679"/>
    <cellStyle name="_0802_A 4" xfId="1680"/>
    <cellStyle name="_0802_A 5" xfId="1681"/>
    <cellStyle name="_0802_A 6" xfId="1682"/>
    <cellStyle name="_0802_A 7" xfId="1683"/>
    <cellStyle name="_0802_A 8" xfId="1684"/>
    <cellStyle name="_0802_A 9" xfId="1685"/>
    <cellStyle name="_0802_B" xfId="1686"/>
    <cellStyle name="_0802_C" xfId="1687"/>
    <cellStyle name="_0802_D" xfId="1688"/>
    <cellStyle name="_0802_E" xfId="1689"/>
    <cellStyle name="_0802_E 10" xfId="1690"/>
    <cellStyle name="_0802_E 2" xfId="1691"/>
    <cellStyle name="_0802_E 3" xfId="1692"/>
    <cellStyle name="_0802_E 4" xfId="1693"/>
    <cellStyle name="_0802_E 5" xfId="1694"/>
    <cellStyle name="_0802_E 6" xfId="1695"/>
    <cellStyle name="_0802_E 7" xfId="1696"/>
    <cellStyle name="_0802_E 8" xfId="1697"/>
    <cellStyle name="_0802_E 9" xfId="1698"/>
    <cellStyle name="_0802_F" xfId="1699"/>
    <cellStyle name="_08Q1 losses" xfId="1700"/>
    <cellStyle name="_0902 GV" xfId="1701"/>
    <cellStyle name="_0902 GV 10" xfId="1702"/>
    <cellStyle name="_0902 GV 2" xfId="1703"/>
    <cellStyle name="_0902 GV 3" xfId="1704"/>
    <cellStyle name="_0902 GV 4" xfId="1705"/>
    <cellStyle name="_0902 GV 5" xfId="1706"/>
    <cellStyle name="_0902 GV 6" xfId="1707"/>
    <cellStyle name="_0902 GV 7" xfId="1708"/>
    <cellStyle name="_0902 GV 8" xfId="1709"/>
    <cellStyle name="_0902 GV 9" xfId="1710"/>
    <cellStyle name="_0902 GV_1" xfId="1711"/>
    <cellStyle name="_0902 GV_1 10" xfId="1712"/>
    <cellStyle name="_0902 GV_1 2" xfId="1713"/>
    <cellStyle name="_0902 GV_1 3" xfId="1714"/>
    <cellStyle name="_0902 GV_1 4" xfId="1715"/>
    <cellStyle name="_0902 GV_1 5" xfId="1716"/>
    <cellStyle name="_0902 GV_1 6" xfId="1717"/>
    <cellStyle name="_0902 GV_1 7" xfId="1718"/>
    <cellStyle name="_0902 GV_1 8" xfId="1719"/>
    <cellStyle name="_0902 GV_1 9" xfId="1720"/>
    <cellStyle name="_0902 GV_1_KOC ALLIANZ HAYAT 31.12.2002 Monthly PL" xfId="1721"/>
    <cellStyle name="_0902 GV_1_Mali Tablolar(26-03-03) " xfId="1722"/>
    <cellStyle name="_0902 GV_1_Mali Tablolar(26-03-03)  10" xfId="1723"/>
    <cellStyle name="_0902 GV_1_Mali Tablolar(26-03-03)  2" xfId="1724"/>
    <cellStyle name="_0902 GV_1_Mali Tablolar(26-03-03)  3" xfId="1725"/>
    <cellStyle name="_0902 GV_1_Mali Tablolar(26-03-03)  4" xfId="1726"/>
    <cellStyle name="_0902 GV_1_Mali Tablolar(26-03-03)  5" xfId="1727"/>
    <cellStyle name="_0902 GV_1_Mali Tablolar(26-03-03)  6" xfId="1728"/>
    <cellStyle name="_0902 GV_1_Mali Tablolar(26-03-03)  7" xfId="1729"/>
    <cellStyle name="_0902 GV_1_Mali Tablolar(26-03-03)  8" xfId="1730"/>
    <cellStyle name="_0902 GV_1_Mali Tablolar(26-03-03)  9" xfId="1731"/>
    <cellStyle name="_0902 GV_2" xfId="1732"/>
    <cellStyle name="_0902 GV_2 10" xfId="1733"/>
    <cellStyle name="_0902 GV_2 2" xfId="1734"/>
    <cellStyle name="_0902 GV_2 3" xfId="1735"/>
    <cellStyle name="_0902 GV_2 4" xfId="1736"/>
    <cellStyle name="_0902 GV_2 5" xfId="1737"/>
    <cellStyle name="_0902 GV_2 6" xfId="1738"/>
    <cellStyle name="_0902 GV_2 7" xfId="1739"/>
    <cellStyle name="_0902 GV_2 8" xfId="1740"/>
    <cellStyle name="_0902 GV_2 9" xfId="1741"/>
    <cellStyle name="_0902 GV_2_KOC ALLIANZ HAYAT 31.12.2002 Monthly PL" xfId="1742"/>
    <cellStyle name="_0902 GV_2_KOC ALLIANZ HAYAT 31.12.2002 Monthly PL 10" xfId="1743"/>
    <cellStyle name="_0902 GV_2_KOC ALLIANZ HAYAT 31.12.2002 Monthly PL 2" xfId="1744"/>
    <cellStyle name="_0902 GV_2_KOC ALLIANZ HAYAT 31.12.2002 Monthly PL 3" xfId="1745"/>
    <cellStyle name="_0902 GV_2_KOC ALLIANZ HAYAT 31.12.2002 Monthly PL 4" xfId="1746"/>
    <cellStyle name="_0902 GV_2_KOC ALLIANZ HAYAT 31.12.2002 Monthly PL 5" xfId="1747"/>
    <cellStyle name="_0902 GV_2_KOC ALLIANZ HAYAT 31.12.2002 Monthly PL 6" xfId="1748"/>
    <cellStyle name="_0902 GV_2_KOC ALLIANZ HAYAT 31.12.2002 Monthly PL 7" xfId="1749"/>
    <cellStyle name="_0902 GV_2_KOC ALLIANZ HAYAT 31.12.2002 Monthly PL 8" xfId="1750"/>
    <cellStyle name="_0902 GV_2_KOC ALLIANZ HAYAT 31.12.2002 Monthly PL 9" xfId="1751"/>
    <cellStyle name="_0902 GV_2_Mali Tablolar(26-03-03) " xfId="1752"/>
    <cellStyle name="_0902 GV_2_Mali Tablolar(26-03-03)  10" xfId="1753"/>
    <cellStyle name="_0902 GV_2_Mali Tablolar(26-03-03)  2" xfId="1754"/>
    <cellStyle name="_0902 GV_2_Mali Tablolar(26-03-03)  3" xfId="1755"/>
    <cellStyle name="_0902 GV_2_Mali Tablolar(26-03-03)  4" xfId="1756"/>
    <cellStyle name="_0902 GV_2_Mali Tablolar(26-03-03)  5" xfId="1757"/>
    <cellStyle name="_0902 GV_2_Mali Tablolar(26-03-03)  6" xfId="1758"/>
    <cellStyle name="_0902 GV_2_Mali Tablolar(26-03-03)  7" xfId="1759"/>
    <cellStyle name="_0902 GV_2_Mali Tablolar(26-03-03)  8" xfId="1760"/>
    <cellStyle name="_0902 GV_2_Mali Tablolar(26-03-03)  9" xfId="1761"/>
    <cellStyle name="_0902 GV_3" xfId="1762"/>
    <cellStyle name="_0902 GV_3_KOC ALLIANZ HAYAT 31.12.2002 Monthly PL" xfId="1763"/>
    <cellStyle name="_0902 GV_3_Mali Tablolar(26-03-03) " xfId="1764"/>
    <cellStyle name="_0902 GV_4" xfId="1765"/>
    <cellStyle name="_0902 GV_4_KOC ALLIANZ HAYAT 31.12.2002 Monthly PL" xfId="1766"/>
    <cellStyle name="_0902 GV_4_KOC ALLIANZ HAYAT 31.12.2002 Monthly PL 10" xfId="1767"/>
    <cellStyle name="_0902 GV_4_KOC ALLIANZ HAYAT 31.12.2002 Monthly PL 2" xfId="1768"/>
    <cellStyle name="_0902 GV_4_KOC ALLIANZ HAYAT 31.12.2002 Monthly PL 3" xfId="1769"/>
    <cellStyle name="_0902 GV_4_KOC ALLIANZ HAYAT 31.12.2002 Monthly PL 4" xfId="1770"/>
    <cellStyle name="_0902 GV_4_KOC ALLIANZ HAYAT 31.12.2002 Monthly PL 5" xfId="1771"/>
    <cellStyle name="_0902 GV_4_KOC ALLIANZ HAYAT 31.12.2002 Monthly PL 6" xfId="1772"/>
    <cellStyle name="_0902 GV_4_KOC ALLIANZ HAYAT 31.12.2002 Monthly PL 7" xfId="1773"/>
    <cellStyle name="_0902 GV_4_KOC ALLIANZ HAYAT 31.12.2002 Monthly PL 8" xfId="1774"/>
    <cellStyle name="_0902 GV_4_KOC ALLIANZ HAYAT 31.12.2002 Monthly PL 9" xfId="1775"/>
    <cellStyle name="_0902 GV_4_Mali Tablolar(26-03-03) " xfId="1776"/>
    <cellStyle name="_0902 GV_5" xfId="1777"/>
    <cellStyle name="_0902 GV_5_KOC ALLIANZ HAYAT 31.12.2002 Monthly PL" xfId="1778"/>
    <cellStyle name="_0902 GV_5_Mali Tablolar(26-03-03) " xfId="1779"/>
    <cellStyle name="_0902 GV_6" xfId="1780"/>
    <cellStyle name="_0902 GV_6 10" xfId="1781"/>
    <cellStyle name="_0902 GV_6 2" xfId="1782"/>
    <cellStyle name="_0902 GV_6 3" xfId="1783"/>
    <cellStyle name="_0902 GV_6 4" xfId="1784"/>
    <cellStyle name="_0902 GV_6 5" xfId="1785"/>
    <cellStyle name="_0902 GV_6 6" xfId="1786"/>
    <cellStyle name="_0902 GV_6 7" xfId="1787"/>
    <cellStyle name="_0902 GV_6 8" xfId="1788"/>
    <cellStyle name="_0902 GV_6 9" xfId="1789"/>
    <cellStyle name="_0902 GV_6_KOC ALLIANZ HAYAT 31.12.2002 Monthly PL" xfId="1790"/>
    <cellStyle name="_0902 GV_6_KOC ALLIANZ HAYAT 31.12.2002 Monthly PL 10" xfId="1791"/>
    <cellStyle name="_0902 GV_6_KOC ALLIANZ HAYAT 31.12.2002 Monthly PL 2" xfId="1792"/>
    <cellStyle name="_0902 GV_6_KOC ALLIANZ HAYAT 31.12.2002 Monthly PL 3" xfId="1793"/>
    <cellStyle name="_0902 GV_6_KOC ALLIANZ HAYAT 31.12.2002 Monthly PL 4" xfId="1794"/>
    <cellStyle name="_0902 GV_6_KOC ALLIANZ HAYAT 31.12.2002 Monthly PL 5" xfId="1795"/>
    <cellStyle name="_0902 GV_6_KOC ALLIANZ HAYAT 31.12.2002 Monthly PL 6" xfId="1796"/>
    <cellStyle name="_0902 GV_6_KOC ALLIANZ HAYAT 31.12.2002 Monthly PL 7" xfId="1797"/>
    <cellStyle name="_0902 GV_6_KOC ALLIANZ HAYAT 31.12.2002 Monthly PL 8" xfId="1798"/>
    <cellStyle name="_0902 GV_6_KOC ALLIANZ HAYAT 31.12.2002 Monthly PL 9" xfId="1799"/>
    <cellStyle name="_0902 GV_6_Mali Tablolar(26-03-03) " xfId="1800"/>
    <cellStyle name="_0902 GV_6_Mali Tablolar(26-03-03)  10" xfId="1801"/>
    <cellStyle name="_0902 GV_6_Mali Tablolar(26-03-03)  2" xfId="1802"/>
    <cellStyle name="_0902 GV_6_Mali Tablolar(26-03-03)  3" xfId="1803"/>
    <cellStyle name="_0902 GV_6_Mali Tablolar(26-03-03)  4" xfId="1804"/>
    <cellStyle name="_0902 GV_6_Mali Tablolar(26-03-03)  5" xfId="1805"/>
    <cellStyle name="_0902 GV_6_Mali Tablolar(26-03-03)  6" xfId="1806"/>
    <cellStyle name="_0902 GV_6_Mali Tablolar(26-03-03)  7" xfId="1807"/>
    <cellStyle name="_0902 GV_6_Mali Tablolar(26-03-03)  8" xfId="1808"/>
    <cellStyle name="_0902 GV_6_Mali Tablolar(26-03-03)  9" xfId="1809"/>
    <cellStyle name="_0902 GV_7" xfId="1810"/>
    <cellStyle name="_0902 GV_7 2" xfId="1811"/>
    <cellStyle name="_0902 GV_7 3" xfId="1812"/>
    <cellStyle name="_0902 GV_7_KOC ALLIANZ HAYAT 31.12.2002 Monthly PL" xfId="1813"/>
    <cellStyle name="_0902 GV_7_KOC ALLIANZ HAYAT 31.12.2002 Monthly PL 10" xfId="1814"/>
    <cellStyle name="_0902 GV_7_KOC ALLIANZ HAYAT 31.12.2002 Monthly PL 2" xfId="1815"/>
    <cellStyle name="_0902 GV_7_KOC ALLIANZ HAYAT 31.12.2002 Monthly PL 3" xfId="1816"/>
    <cellStyle name="_0902 GV_7_KOC ALLIANZ HAYAT 31.12.2002 Monthly PL 4" xfId="1817"/>
    <cellStyle name="_0902 GV_7_KOC ALLIANZ HAYAT 31.12.2002 Monthly PL 5" xfId="1818"/>
    <cellStyle name="_0902 GV_7_KOC ALLIANZ HAYAT 31.12.2002 Monthly PL 6" xfId="1819"/>
    <cellStyle name="_0902 GV_7_KOC ALLIANZ HAYAT 31.12.2002 Monthly PL 7" xfId="1820"/>
    <cellStyle name="_0902 GV_7_KOC ALLIANZ HAYAT 31.12.2002 Monthly PL 8" xfId="1821"/>
    <cellStyle name="_0902 GV_7_KOC ALLIANZ HAYAT 31.12.2002 Monthly PL 9" xfId="1822"/>
    <cellStyle name="_0902 GV_7_Mali Tablolar(26-03-03) " xfId="1823"/>
    <cellStyle name="_0902 GV_7_Mali Tablolar(26-03-03)  2" xfId="1824"/>
    <cellStyle name="_0902 GV_7_Mali Tablolar(26-03-03)  3" xfId="1825"/>
    <cellStyle name="_0902 GV_8" xfId="1826"/>
    <cellStyle name="_0902 GV_8 10" xfId="1827"/>
    <cellStyle name="_0902 GV_8 2" xfId="1828"/>
    <cellStyle name="_0902 GV_8 3" xfId="1829"/>
    <cellStyle name="_0902 GV_8 4" xfId="1830"/>
    <cellStyle name="_0902 GV_8 5" xfId="1831"/>
    <cellStyle name="_0902 GV_8 6" xfId="1832"/>
    <cellStyle name="_0902 GV_8 7" xfId="1833"/>
    <cellStyle name="_0902 GV_8 8" xfId="1834"/>
    <cellStyle name="_0902 GV_8 9" xfId="1835"/>
    <cellStyle name="_0902 GV_8_KOC ALLIANZ HAYAT 31.12.2002 Monthly PL" xfId="1836"/>
    <cellStyle name="_0902 GV_8_KOC ALLIANZ HAYAT 31.12.2002 Monthly PL 10" xfId="1837"/>
    <cellStyle name="_0902 GV_8_KOC ALLIANZ HAYAT 31.12.2002 Monthly PL 2" xfId="1838"/>
    <cellStyle name="_0902 GV_8_KOC ALLIANZ HAYAT 31.12.2002 Monthly PL 3" xfId="1839"/>
    <cellStyle name="_0902 GV_8_KOC ALLIANZ HAYAT 31.12.2002 Monthly PL 4" xfId="1840"/>
    <cellStyle name="_0902 GV_8_KOC ALLIANZ HAYAT 31.12.2002 Monthly PL 5" xfId="1841"/>
    <cellStyle name="_0902 GV_8_KOC ALLIANZ HAYAT 31.12.2002 Monthly PL 6" xfId="1842"/>
    <cellStyle name="_0902 GV_8_KOC ALLIANZ HAYAT 31.12.2002 Monthly PL 7" xfId="1843"/>
    <cellStyle name="_0902 GV_8_KOC ALLIANZ HAYAT 31.12.2002 Monthly PL 8" xfId="1844"/>
    <cellStyle name="_0902 GV_8_KOC ALLIANZ HAYAT 31.12.2002 Monthly PL 9" xfId="1845"/>
    <cellStyle name="_0902 GV_8_Mali Tablolar(26-03-03) " xfId="1846"/>
    <cellStyle name="_0902 GV_8_Mali Tablolar(26-03-03)  10" xfId="1847"/>
    <cellStyle name="_0902 GV_8_Mali Tablolar(26-03-03)  2" xfId="1848"/>
    <cellStyle name="_0902 GV_8_Mali Tablolar(26-03-03)  3" xfId="1849"/>
    <cellStyle name="_0902 GV_8_Mali Tablolar(26-03-03)  4" xfId="1850"/>
    <cellStyle name="_0902 GV_8_Mali Tablolar(26-03-03)  5" xfId="1851"/>
    <cellStyle name="_0902 GV_8_Mali Tablolar(26-03-03)  6" xfId="1852"/>
    <cellStyle name="_0902 GV_8_Mali Tablolar(26-03-03)  7" xfId="1853"/>
    <cellStyle name="_0902 GV_8_Mali Tablolar(26-03-03)  8" xfId="1854"/>
    <cellStyle name="_0902 GV_8_Mali Tablolar(26-03-03)  9" xfId="1855"/>
    <cellStyle name="_0902 GV_9" xfId="1856"/>
    <cellStyle name="_0902 GV_9 10" xfId="1857"/>
    <cellStyle name="_0902 GV_9 2" xfId="1858"/>
    <cellStyle name="_0902 GV_9 3" xfId="1859"/>
    <cellStyle name="_0902 GV_9 4" xfId="1860"/>
    <cellStyle name="_0902 GV_9 5" xfId="1861"/>
    <cellStyle name="_0902 GV_9 6" xfId="1862"/>
    <cellStyle name="_0902 GV_9 7" xfId="1863"/>
    <cellStyle name="_0902 GV_9 8" xfId="1864"/>
    <cellStyle name="_0902 GV_9 9" xfId="1865"/>
    <cellStyle name="_0902 GV_9_KOC ALLIANZ HAYAT 31.12.2002 Monthly PL" xfId="1866"/>
    <cellStyle name="_0902 GV_9_KOC ALLIANZ HAYAT 31.12.2002 Monthly PL 2" xfId="1867"/>
    <cellStyle name="_0902 GV_9_KOC ALLIANZ HAYAT 31.12.2002 Monthly PL 3" xfId="1868"/>
    <cellStyle name="_0902 GV_9_Mali Tablolar(26-03-03) " xfId="1869"/>
    <cellStyle name="_0902 GV_9_Mali Tablolar(26-03-03)  10" xfId="1870"/>
    <cellStyle name="_0902 GV_9_Mali Tablolar(26-03-03)  2" xfId="1871"/>
    <cellStyle name="_0902 GV_9_Mali Tablolar(26-03-03)  3" xfId="1872"/>
    <cellStyle name="_0902 GV_9_Mali Tablolar(26-03-03)  4" xfId="1873"/>
    <cellStyle name="_0902 GV_9_Mali Tablolar(26-03-03)  5" xfId="1874"/>
    <cellStyle name="_0902 GV_9_Mali Tablolar(26-03-03)  6" xfId="1875"/>
    <cellStyle name="_0902 GV_9_Mali Tablolar(26-03-03)  7" xfId="1876"/>
    <cellStyle name="_0902 GV_9_Mali Tablolar(26-03-03)  8" xfId="1877"/>
    <cellStyle name="_0902 GV_9_Mali Tablolar(26-03-03)  9" xfId="1878"/>
    <cellStyle name="_0902 GV_A" xfId="1879"/>
    <cellStyle name="_0902 GV_A 2" xfId="1880"/>
    <cellStyle name="_0902 GV_A 3" xfId="1881"/>
    <cellStyle name="_0902 GV_A_KOC ALLIANZ HAYAT 31.12.2002 Monthly PL" xfId="1882"/>
    <cellStyle name="_0902 GV_A_KOC ALLIANZ HAYAT 31.12.2002 Monthly PL 10" xfId="1883"/>
    <cellStyle name="_0902 GV_A_KOC ALLIANZ HAYAT 31.12.2002 Monthly PL 2" xfId="1884"/>
    <cellStyle name="_0902 GV_A_KOC ALLIANZ HAYAT 31.12.2002 Monthly PL 3" xfId="1885"/>
    <cellStyle name="_0902 GV_A_KOC ALLIANZ HAYAT 31.12.2002 Monthly PL 4" xfId="1886"/>
    <cellStyle name="_0902 GV_A_KOC ALLIANZ HAYAT 31.12.2002 Monthly PL 5" xfId="1887"/>
    <cellStyle name="_0902 GV_A_KOC ALLIANZ HAYAT 31.12.2002 Monthly PL 6" xfId="1888"/>
    <cellStyle name="_0902 GV_A_KOC ALLIANZ HAYAT 31.12.2002 Monthly PL 7" xfId="1889"/>
    <cellStyle name="_0902 GV_A_KOC ALLIANZ HAYAT 31.12.2002 Monthly PL 8" xfId="1890"/>
    <cellStyle name="_0902 GV_A_KOC ALLIANZ HAYAT 31.12.2002 Monthly PL 9" xfId="1891"/>
    <cellStyle name="_0902 GV_A_Mali Tablolar(26-03-03) " xfId="1892"/>
    <cellStyle name="_0902 GV_A_Mali Tablolar(26-03-03)  2" xfId="1893"/>
    <cellStyle name="_0902 GV_A_Mali Tablolar(26-03-03)  3" xfId="1894"/>
    <cellStyle name="_0902 GV_B" xfId="1895"/>
    <cellStyle name="_0902 GV_B 10" xfId="1896"/>
    <cellStyle name="_0902 GV_B 2" xfId="1897"/>
    <cellStyle name="_0902 GV_B 3" xfId="1898"/>
    <cellStyle name="_0902 GV_B 4" xfId="1899"/>
    <cellStyle name="_0902 GV_B 5" xfId="1900"/>
    <cellStyle name="_0902 GV_B 6" xfId="1901"/>
    <cellStyle name="_0902 GV_B 7" xfId="1902"/>
    <cellStyle name="_0902 GV_B 8" xfId="1903"/>
    <cellStyle name="_0902 GV_B 9" xfId="1904"/>
    <cellStyle name="_0902 GV_B_KOC ALLIANZ HAYAT 31.12.2002 Monthly PL" xfId="1905"/>
    <cellStyle name="_0902 GV_B_KOC ALLIANZ HAYAT 31.12.2002 Monthly PL 2" xfId="1906"/>
    <cellStyle name="_0902 GV_B_KOC ALLIANZ HAYAT 31.12.2002 Monthly PL 3" xfId="1907"/>
    <cellStyle name="_0902 GV_B_Mali Tablolar(26-03-03) " xfId="1908"/>
    <cellStyle name="_0902 GV_B_Mali Tablolar(26-03-03)  10" xfId="1909"/>
    <cellStyle name="_0902 GV_B_Mali Tablolar(26-03-03)  2" xfId="1910"/>
    <cellStyle name="_0902 GV_B_Mali Tablolar(26-03-03)  3" xfId="1911"/>
    <cellStyle name="_0902 GV_B_Mali Tablolar(26-03-03)  4" xfId="1912"/>
    <cellStyle name="_0902 GV_B_Mali Tablolar(26-03-03)  5" xfId="1913"/>
    <cellStyle name="_0902 GV_B_Mali Tablolar(26-03-03)  6" xfId="1914"/>
    <cellStyle name="_0902 GV_B_Mali Tablolar(26-03-03)  7" xfId="1915"/>
    <cellStyle name="_0902 GV_B_Mali Tablolar(26-03-03)  8" xfId="1916"/>
    <cellStyle name="_0902 GV_B_Mali Tablolar(26-03-03)  9" xfId="1917"/>
    <cellStyle name="_0902 GV_C" xfId="1918"/>
    <cellStyle name="_0902 GV_C 10" xfId="1919"/>
    <cellStyle name="_0902 GV_C 2" xfId="1920"/>
    <cellStyle name="_0902 GV_C 3" xfId="1921"/>
    <cellStyle name="_0902 GV_C 4" xfId="1922"/>
    <cellStyle name="_0902 GV_C 5" xfId="1923"/>
    <cellStyle name="_0902 GV_C 6" xfId="1924"/>
    <cellStyle name="_0902 GV_C 7" xfId="1925"/>
    <cellStyle name="_0902 GV_C 8" xfId="1926"/>
    <cellStyle name="_0902 GV_C 9" xfId="1927"/>
    <cellStyle name="_0902 GV_C_KOC ALLIANZ HAYAT 31.12.2002 Monthly PL" xfId="1928"/>
    <cellStyle name="_0902 GV_C_KOC ALLIANZ HAYAT 31.12.2002 Monthly PL 10" xfId="1929"/>
    <cellStyle name="_0902 GV_C_KOC ALLIANZ HAYAT 31.12.2002 Monthly PL 2" xfId="1930"/>
    <cellStyle name="_0902 GV_C_KOC ALLIANZ HAYAT 31.12.2002 Monthly PL 3" xfId="1931"/>
    <cellStyle name="_0902 GV_C_KOC ALLIANZ HAYAT 31.12.2002 Monthly PL 4" xfId="1932"/>
    <cellStyle name="_0902 GV_C_KOC ALLIANZ HAYAT 31.12.2002 Monthly PL 5" xfId="1933"/>
    <cellStyle name="_0902 GV_C_KOC ALLIANZ HAYAT 31.12.2002 Monthly PL 6" xfId="1934"/>
    <cellStyle name="_0902 GV_C_KOC ALLIANZ HAYAT 31.12.2002 Monthly PL 7" xfId="1935"/>
    <cellStyle name="_0902 GV_C_KOC ALLIANZ HAYAT 31.12.2002 Monthly PL 8" xfId="1936"/>
    <cellStyle name="_0902 GV_C_KOC ALLIANZ HAYAT 31.12.2002 Monthly PL 9" xfId="1937"/>
    <cellStyle name="_0902 GV_C_Mali Tablolar(26-03-03) " xfId="1938"/>
    <cellStyle name="_0902 GV_C_Mali Tablolar(26-03-03)  10" xfId="1939"/>
    <cellStyle name="_0902 GV_C_Mali Tablolar(26-03-03)  2" xfId="1940"/>
    <cellStyle name="_0902 GV_C_Mali Tablolar(26-03-03)  3" xfId="1941"/>
    <cellStyle name="_0902 GV_C_Mali Tablolar(26-03-03)  4" xfId="1942"/>
    <cellStyle name="_0902 GV_C_Mali Tablolar(26-03-03)  5" xfId="1943"/>
    <cellStyle name="_0902 GV_C_Mali Tablolar(26-03-03)  6" xfId="1944"/>
    <cellStyle name="_0902 GV_C_Mali Tablolar(26-03-03)  7" xfId="1945"/>
    <cellStyle name="_0902 GV_C_Mali Tablolar(26-03-03)  8" xfId="1946"/>
    <cellStyle name="_0902 GV_C_Mali Tablolar(26-03-03)  9" xfId="1947"/>
    <cellStyle name="_0902 GV_D" xfId="1948"/>
    <cellStyle name="_0902 GV_D_KOC ALLIANZ HAYAT 31.12.2002 Monthly PL" xfId="1949"/>
    <cellStyle name="_0902 GV_D_KOC ALLIANZ HAYAT 31.12.2002 Monthly PL 10" xfId="1950"/>
    <cellStyle name="_0902 GV_D_KOC ALLIANZ HAYAT 31.12.2002 Monthly PL 2" xfId="1951"/>
    <cellStyle name="_0902 GV_D_KOC ALLIANZ HAYAT 31.12.2002 Monthly PL 3" xfId="1952"/>
    <cellStyle name="_0902 GV_D_KOC ALLIANZ HAYAT 31.12.2002 Monthly PL 4" xfId="1953"/>
    <cellStyle name="_0902 GV_D_KOC ALLIANZ HAYAT 31.12.2002 Monthly PL 5" xfId="1954"/>
    <cellStyle name="_0902 GV_D_KOC ALLIANZ HAYAT 31.12.2002 Monthly PL 6" xfId="1955"/>
    <cellStyle name="_0902 GV_D_KOC ALLIANZ HAYAT 31.12.2002 Monthly PL 7" xfId="1956"/>
    <cellStyle name="_0902 GV_D_KOC ALLIANZ HAYAT 31.12.2002 Monthly PL 8" xfId="1957"/>
    <cellStyle name="_0902 GV_D_KOC ALLIANZ HAYAT 31.12.2002 Monthly PL 9" xfId="1958"/>
    <cellStyle name="_0902 GV_D_Mali Tablolar(26-03-03) " xfId="1959"/>
    <cellStyle name="_0902 GV_E" xfId="1960"/>
    <cellStyle name="_0902 GV_E_KOC ALLIANZ HAYAT 31.12.2002 Monthly PL" xfId="1961"/>
    <cellStyle name="_0902 GV_E_Mali Tablolar(26-03-03) " xfId="1962"/>
    <cellStyle name="_0902 GV_F" xfId="1963"/>
    <cellStyle name="_0902 GV_F_KOC ALLIANZ HAYAT 31.12.2002 Monthly PL" xfId="1964"/>
    <cellStyle name="_0902 GV_F_Mali Tablolar(26-03-03) " xfId="1965"/>
    <cellStyle name="_0902 GV_KOC ALLIANZ HAYAT 31.12.2002 Monthly PL" xfId="1966"/>
    <cellStyle name="_0902 GV_Mali Tablolar(26-03-03) " xfId="1967"/>
    <cellStyle name="_0902 GV_Mali Tablolar(26-03-03)  10" xfId="1968"/>
    <cellStyle name="_0902 GV_Mali Tablolar(26-03-03)  2" xfId="1969"/>
    <cellStyle name="_0902 GV_Mali Tablolar(26-03-03)  3" xfId="1970"/>
    <cellStyle name="_0902 GV_Mali Tablolar(26-03-03)  4" xfId="1971"/>
    <cellStyle name="_0902 GV_Mali Tablolar(26-03-03)  5" xfId="1972"/>
    <cellStyle name="_0902 GV_Mali Tablolar(26-03-03)  6" xfId="1973"/>
    <cellStyle name="_0902 GV_Mali Tablolar(26-03-03)  7" xfId="1974"/>
    <cellStyle name="_0902 GV_Mali Tablolar(26-03-03)  8" xfId="1975"/>
    <cellStyle name="_0902 GV_Mali Tablolar(26-03-03)  9" xfId="1976"/>
    <cellStyle name="_10-12 98 mali tablolar" xfId="1977"/>
    <cellStyle name="_10-12 98 mali tablolar_1" xfId="1978"/>
    <cellStyle name="_10-12 98 mali tablolar_2" xfId="1979"/>
    <cellStyle name="_10-12 98 mali tablolar_2 10" xfId="1980"/>
    <cellStyle name="_10-12 98 mali tablolar_2 2" xfId="1981"/>
    <cellStyle name="_10-12 98 mali tablolar_2 3" xfId="1982"/>
    <cellStyle name="_10-12 98 mali tablolar_2 4" xfId="1983"/>
    <cellStyle name="_10-12 98 mali tablolar_2 5" xfId="1984"/>
    <cellStyle name="_10-12 98 mali tablolar_2 6" xfId="1985"/>
    <cellStyle name="_10-12 98 mali tablolar_2 7" xfId="1986"/>
    <cellStyle name="_10-12 98 mali tablolar_2 8" xfId="1987"/>
    <cellStyle name="_10-12 98 mali tablolar_2 9" xfId="1988"/>
    <cellStyle name="_10-12 98 mali tablolar_3" xfId="1989"/>
    <cellStyle name="_10-12 98 mali tablolar_4" xfId="1990"/>
    <cellStyle name="_10-12 98 mali tablolar_5" xfId="1991"/>
    <cellStyle name="_10-12 98 mali tablolar_6" xfId="1992"/>
    <cellStyle name="_10-12 98 mali tablolar_6 10" xfId="1993"/>
    <cellStyle name="_10-12 98 mali tablolar_6 2" xfId="1994"/>
    <cellStyle name="_10-12 98 mali tablolar_6 3" xfId="1995"/>
    <cellStyle name="_10-12 98 mali tablolar_6 4" xfId="1996"/>
    <cellStyle name="_10-12 98 mali tablolar_6 5" xfId="1997"/>
    <cellStyle name="_10-12 98 mali tablolar_6 6" xfId="1998"/>
    <cellStyle name="_10-12 98 mali tablolar_6 7" xfId="1999"/>
    <cellStyle name="_10-12 98 mali tablolar_6 8" xfId="2000"/>
    <cellStyle name="_10-12 98 mali tablolar_6 9" xfId="2001"/>
    <cellStyle name="_10-12 98 mali tablolar_7" xfId="2002"/>
    <cellStyle name="_10-12 98 mali tablolar_7 2" xfId="2003"/>
    <cellStyle name="_10-12 98 mali tablolar_7 3" xfId="2004"/>
    <cellStyle name="_10-12 98 mali tablolar_8" xfId="2005"/>
    <cellStyle name="_10-12 98 mali tablolar_8 10" xfId="2006"/>
    <cellStyle name="_10-12 98 mali tablolar_8 2" xfId="2007"/>
    <cellStyle name="_10-12 98 mali tablolar_8 3" xfId="2008"/>
    <cellStyle name="_10-12 98 mali tablolar_8 4" xfId="2009"/>
    <cellStyle name="_10-12 98 mali tablolar_8 5" xfId="2010"/>
    <cellStyle name="_10-12 98 mali tablolar_8 6" xfId="2011"/>
    <cellStyle name="_10-12 98 mali tablolar_8 7" xfId="2012"/>
    <cellStyle name="_10-12 98 mali tablolar_8 8" xfId="2013"/>
    <cellStyle name="_10-12 98 mali tablolar_8 9" xfId="2014"/>
    <cellStyle name="_10-12 98 mali tablolar_9" xfId="2015"/>
    <cellStyle name="_10-12 98 mali tablolar_9 10" xfId="2016"/>
    <cellStyle name="_10-12 98 mali tablolar_9 2" xfId="2017"/>
    <cellStyle name="_10-12 98 mali tablolar_9 3" xfId="2018"/>
    <cellStyle name="_10-12 98 mali tablolar_9 4" xfId="2019"/>
    <cellStyle name="_10-12 98 mali tablolar_9 5" xfId="2020"/>
    <cellStyle name="_10-12 98 mali tablolar_9 6" xfId="2021"/>
    <cellStyle name="_10-12 98 mali tablolar_9 7" xfId="2022"/>
    <cellStyle name="_10-12 98 mali tablolar_9 8" xfId="2023"/>
    <cellStyle name="_10-12 98 mali tablolar_9 9" xfId="2024"/>
    <cellStyle name="_10-12 98 mali tablolar_A" xfId="2025"/>
    <cellStyle name="_10-12 98 mali tablolar_B" xfId="2026"/>
    <cellStyle name="_10-12 98 mali tablolar_B 10" xfId="2027"/>
    <cellStyle name="_10-12 98 mali tablolar_B 2" xfId="2028"/>
    <cellStyle name="_10-12 98 mali tablolar_B 3" xfId="2029"/>
    <cellStyle name="_10-12 98 mali tablolar_B 4" xfId="2030"/>
    <cellStyle name="_10-12 98 mali tablolar_B 5" xfId="2031"/>
    <cellStyle name="_10-12 98 mali tablolar_B 6" xfId="2032"/>
    <cellStyle name="_10-12 98 mali tablolar_B 7" xfId="2033"/>
    <cellStyle name="_10-12 98 mali tablolar_B 8" xfId="2034"/>
    <cellStyle name="_10-12 98 mali tablolar_B 9" xfId="2035"/>
    <cellStyle name="_10-12 98 mali tablolar_C" xfId="2036"/>
    <cellStyle name="_10-12 98 mali tablolar_C 10" xfId="2037"/>
    <cellStyle name="_10-12 98 mali tablolar_C 2" xfId="2038"/>
    <cellStyle name="_10-12 98 mali tablolar_C 3" xfId="2039"/>
    <cellStyle name="_10-12 98 mali tablolar_C 4" xfId="2040"/>
    <cellStyle name="_10-12 98 mali tablolar_C 5" xfId="2041"/>
    <cellStyle name="_10-12 98 mali tablolar_C 6" xfId="2042"/>
    <cellStyle name="_10-12 98 mali tablolar_C 7" xfId="2043"/>
    <cellStyle name="_10-12 98 mali tablolar_C 8" xfId="2044"/>
    <cellStyle name="_10-12 98 mali tablolar_C 9" xfId="2045"/>
    <cellStyle name="_10-12 98 mali tablolar_D" xfId="2046"/>
    <cellStyle name="_10-12 98 mali tablolar_D 10" xfId="2047"/>
    <cellStyle name="_10-12 98 mali tablolar_D 2" xfId="2048"/>
    <cellStyle name="_10-12 98 mali tablolar_D 2 2" xfId="2049"/>
    <cellStyle name="_10-12 98 mali tablolar_D 3" xfId="2050"/>
    <cellStyle name="_10-12 98 mali tablolar_D 3 2" xfId="2051"/>
    <cellStyle name="_10-12 98 mali tablolar_D 4" xfId="2052"/>
    <cellStyle name="_10-12 98 mali tablolar_D 4 2" xfId="2053"/>
    <cellStyle name="_10-12 98 mali tablolar_D 5" xfId="2054"/>
    <cellStyle name="_10-12 98 mali tablolar_D 5 2" xfId="2055"/>
    <cellStyle name="_10-12 98 mali tablolar_D 6" xfId="2056"/>
    <cellStyle name="_10-12 98 mali tablolar_D 6 2" xfId="2057"/>
    <cellStyle name="_10-12 98 mali tablolar_D 7" xfId="2058"/>
    <cellStyle name="_10-12 98 mali tablolar_D 7 2" xfId="2059"/>
    <cellStyle name="_10-12 98 mali tablolar_D 8" xfId="2060"/>
    <cellStyle name="_10-12 98 mali tablolar_D 8 2" xfId="2061"/>
    <cellStyle name="_10-12 98 mali tablolar_D 9" xfId="2062"/>
    <cellStyle name="_10-12 98 mali tablolar_D 9 2" xfId="2063"/>
    <cellStyle name="_10-12 98 mali tablolar_E" xfId="2064"/>
    <cellStyle name="_10-12 98 mali tablolar_F" xfId="2065"/>
    <cellStyle name="_10-12 98 mali tablolar_F 2" xfId="2066"/>
    <cellStyle name="_10-12 98 mali tablolar_F 3" xfId="2067"/>
    <cellStyle name="_1099" xfId="2068"/>
    <cellStyle name="_1099 10" xfId="2069"/>
    <cellStyle name="_1099 2" xfId="2070"/>
    <cellStyle name="_1099 3" xfId="2071"/>
    <cellStyle name="_1099 4" xfId="2072"/>
    <cellStyle name="_1099 5" xfId="2073"/>
    <cellStyle name="_1099 6" xfId="2074"/>
    <cellStyle name="_1099 7" xfId="2075"/>
    <cellStyle name="_1099 8" xfId="2076"/>
    <cellStyle name="_1099 9" xfId="2077"/>
    <cellStyle name="_1099_1" xfId="2078"/>
    <cellStyle name="_1099_1 10" xfId="2079"/>
    <cellStyle name="_1099_1 2" xfId="2080"/>
    <cellStyle name="_1099_1 3" xfId="2081"/>
    <cellStyle name="_1099_1 4" xfId="2082"/>
    <cellStyle name="_1099_1 5" xfId="2083"/>
    <cellStyle name="_1099_1 6" xfId="2084"/>
    <cellStyle name="_1099_1 7" xfId="2085"/>
    <cellStyle name="_1099_1 8" xfId="2086"/>
    <cellStyle name="_1099_1 9" xfId="2087"/>
    <cellStyle name="_1099_2" xfId="2088"/>
    <cellStyle name="_1099_2 10" xfId="2089"/>
    <cellStyle name="_1099_2 2" xfId="2090"/>
    <cellStyle name="_1099_2 3" xfId="2091"/>
    <cellStyle name="_1099_2 4" xfId="2092"/>
    <cellStyle name="_1099_2 5" xfId="2093"/>
    <cellStyle name="_1099_2 6" xfId="2094"/>
    <cellStyle name="_1099_2 7" xfId="2095"/>
    <cellStyle name="_1099_2 8" xfId="2096"/>
    <cellStyle name="_1099_2 9" xfId="2097"/>
    <cellStyle name="_1099_3" xfId="2098"/>
    <cellStyle name="_1099_3 10" xfId="2099"/>
    <cellStyle name="_1099_3 2" xfId="2100"/>
    <cellStyle name="_1099_3 3" xfId="2101"/>
    <cellStyle name="_1099_3 4" xfId="2102"/>
    <cellStyle name="_1099_3 5" xfId="2103"/>
    <cellStyle name="_1099_3 6" xfId="2104"/>
    <cellStyle name="_1099_3 7" xfId="2105"/>
    <cellStyle name="_1099_3 8" xfId="2106"/>
    <cellStyle name="_1099_3 9" xfId="2107"/>
    <cellStyle name="_1099_4" xfId="2108"/>
    <cellStyle name="_1099_5" xfId="2109"/>
    <cellStyle name="_1099_5 10" xfId="2110"/>
    <cellStyle name="_1099_5 2" xfId="2111"/>
    <cellStyle name="_1099_5 3" xfId="2112"/>
    <cellStyle name="_1099_5 4" xfId="2113"/>
    <cellStyle name="_1099_5 5" xfId="2114"/>
    <cellStyle name="_1099_5 6" xfId="2115"/>
    <cellStyle name="_1099_5 7" xfId="2116"/>
    <cellStyle name="_1099_5 8" xfId="2117"/>
    <cellStyle name="_1099_5 9" xfId="2118"/>
    <cellStyle name="_1099_6" xfId="2119"/>
    <cellStyle name="_1099_6 2" xfId="2120"/>
    <cellStyle name="_1099_6 3" xfId="2121"/>
    <cellStyle name="_1099_7" xfId="2122"/>
    <cellStyle name="_1099_7 10" xfId="2123"/>
    <cellStyle name="_1099_7 2" xfId="2124"/>
    <cellStyle name="_1099_7 3" xfId="2125"/>
    <cellStyle name="_1099_7 4" xfId="2126"/>
    <cellStyle name="_1099_7 5" xfId="2127"/>
    <cellStyle name="_1099_7 6" xfId="2128"/>
    <cellStyle name="_1099_7 7" xfId="2129"/>
    <cellStyle name="_1099_7 8" xfId="2130"/>
    <cellStyle name="_1099_7 9" xfId="2131"/>
    <cellStyle name="_1099_8" xfId="2132"/>
    <cellStyle name="_1099_9" xfId="2133"/>
    <cellStyle name="_1099_9 10" xfId="2134"/>
    <cellStyle name="_1099_9 2" xfId="2135"/>
    <cellStyle name="_1099_9 3" xfId="2136"/>
    <cellStyle name="_1099_9 4" xfId="2137"/>
    <cellStyle name="_1099_9 5" xfId="2138"/>
    <cellStyle name="_1099_9 6" xfId="2139"/>
    <cellStyle name="_1099_9 7" xfId="2140"/>
    <cellStyle name="_1099_9 8" xfId="2141"/>
    <cellStyle name="_1099_9 9" xfId="2142"/>
    <cellStyle name="_1099_A" xfId="2143"/>
    <cellStyle name="_1099_B" xfId="2144"/>
    <cellStyle name="_1099_B 10" xfId="2145"/>
    <cellStyle name="_1099_B 2" xfId="2146"/>
    <cellStyle name="_1099_B 3" xfId="2147"/>
    <cellStyle name="_1099_B 4" xfId="2148"/>
    <cellStyle name="_1099_B 5" xfId="2149"/>
    <cellStyle name="_1099_B 6" xfId="2150"/>
    <cellStyle name="_1099_B 7" xfId="2151"/>
    <cellStyle name="_1099_B 8" xfId="2152"/>
    <cellStyle name="_1099_B 9" xfId="2153"/>
    <cellStyle name="_1099_C" xfId="2154"/>
    <cellStyle name="_1099_C 2" xfId="2155"/>
    <cellStyle name="_1099_C 3" xfId="2156"/>
    <cellStyle name="_1099_D" xfId="2157"/>
    <cellStyle name="_1099_E" xfId="2158"/>
    <cellStyle name="_1099_F" xfId="2159"/>
    <cellStyle name="_1099_F 10" xfId="2160"/>
    <cellStyle name="_1099_F 2" xfId="2161"/>
    <cellStyle name="_1099_F 3" xfId="2162"/>
    <cellStyle name="_1099_F 4" xfId="2163"/>
    <cellStyle name="_1099_F 5" xfId="2164"/>
    <cellStyle name="_1099_F 6" xfId="2165"/>
    <cellStyle name="_1099_F 7" xfId="2166"/>
    <cellStyle name="_1099_F 8" xfId="2167"/>
    <cellStyle name="_1099_F 9" xfId="2168"/>
    <cellStyle name="_1099_G" xfId="2169"/>
    <cellStyle name="_1099_G 10" xfId="2170"/>
    <cellStyle name="_1099_G 2" xfId="2171"/>
    <cellStyle name="_1099_G 3" xfId="2172"/>
    <cellStyle name="_1099_G 4" xfId="2173"/>
    <cellStyle name="_1099_G 5" xfId="2174"/>
    <cellStyle name="_1099_G 6" xfId="2175"/>
    <cellStyle name="_1099_G 7" xfId="2176"/>
    <cellStyle name="_1099_G 8" xfId="2177"/>
    <cellStyle name="_1099_G 9" xfId="2178"/>
    <cellStyle name="_1100 Gün Esaslı Reeskontlu" xfId="2179"/>
    <cellStyle name="_1100 Gün Esaslı Reeskontlu 2" xfId="2180"/>
    <cellStyle name="_1100 Gün Esaslı Reeskontlu 3" xfId="2181"/>
    <cellStyle name="_1100 Gün Esaslı Reeskontlu_1" xfId="2182"/>
    <cellStyle name="_1100 Gün Esaslı Reeskontlu_2" xfId="2183"/>
    <cellStyle name="_1100 Gün Esaslı Reeskontlu_2 10" xfId="2184"/>
    <cellStyle name="_1100 Gün Esaslı Reeskontlu_2 2" xfId="2185"/>
    <cellStyle name="_1100 Gün Esaslı Reeskontlu_2 3" xfId="2186"/>
    <cellStyle name="_1100 Gün Esaslı Reeskontlu_2 4" xfId="2187"/>
    <cellStyle name="_1100 Gün Esaslı Reeskontlu_2 5" xfId="2188"/>
    <cellStyle name="_1100 Gün Esaslı Reeskontlu_2 6" xfId="2189"/>
    <cellStyle name="_1100 Gün Esaslı Reeskontlu_2 7" xfId="2190"/>
    <cellStyle name="_1100 Gün Esaslı Reeskontlu_2 8" xfId="2191"/>
    <cellStyle name="_1100 Gün Esaslı Reeskontlu_2 9" xfId="2192"/>
    <cellStyle name="_1100 Gün Esaslı Reeskontlu_3" xfId="2193"/>
    <cellStyle name="_1100 Gün Esaslı Reeskontlu_4" xfId="2194"/>
    <cellStyle name="_1100 Gün Esaslı Reeskontlu_4 10" xfId="2195"/>
    <cellStyle name="_1100 Gün Esaslı Reeskontlu_4 2" xfId="2196"/>
    <cellStyle name="_1100 Gün Esaslı Reeskontlu_4 3" xfId="2197"/>
    <cellStyle name="_1100 Gün Esaslı Reeskontlu_4 4" xfId="2198"/>
    <cellStyle name="_1100 Gün Esaslı Reeskontlu_4 5" xfId="2199"/>
    <cellStyle name="_1100 Gün Esaslı Reeskontlu_4 6" xfId="2200"/>
    <cellStyle name="_1100 Gün Esaslı Reeskontlu_4 7" xfId="2201"/>
    <cellStyle name="_1100 Gün Esaslı Reeskontlu_4 8" xfId="2202"/>
    <cellStyle name="_1100 Gün Esaslı Reeskontlu_4 9" xfId="2203"/>
    <cellStyle name="_1100 Gün Esaslı Reeskontlu_5" xfId="2204"/>
    <cellStyle name="_1100 Gün Esaslı Reeskontlu_5 10" xfId="2205"/>
    <cellStyle name="_1100 Gün Esaslı Reeskontlu_5 2" xfId="2206"/>
    <cellStyle name="_1100 Gün Esaslı Reeskontlu_5 3" xfId="2207"/>
    <cellStyle name="_1100 Gün Esaslı Reeskontlu_5 4" xfId="2208"/>
    <cellStyle name="_1100 Gün Esaslı Reeskontlu_5 5" xfId="2209"/>
    <cellStyle name="_1100 Gün Esaslı Reeskontlu_5 6" xfId="2210"/>
    <cellStyle name="_1100 Gün Esaslı Reeskontlu_5 7" xfId="2211"/>
    <cellStyle name="_1100 Gün Esaslı Reeskontlu_5 8" xfId="2212"/>
    <cellStyle name="_1100 Gün Esaslı Reeskontlu_5 9" xfId="2213"/>
    <cellStyle name="_1100 Gün Esaslı Reeskontlu_6" xfId="2214"/>
    <cellStyle name="_1100 Gün Esaslı Reeskontlu_6 2" xfId="2215"/>
    <cellStyle name="_1100 Gün Esaslı Reeskontlu_6 3" xfId="2216"/>
    <cellStyle name="_1100 Gün Esaslı Reeskontlu_7" xfId="2217"/>
    <cellStyle name="_1100 Gün Esaslı Reeskontlu_7 10" xfId="2218"/>
    <cellStyle name="_1100 Gün Esaslı Reeskontlu_7 2" xfId="2219"/>
    <cellStyle name="_1100 Gün Esaslı Reeskontlu_7 3" xfId="2220"/>
    <cellStyle name="_1100 Gün Esaslı Reeskontlu_7 4" xfId="2221"/>
    <cellStyle name="_1100 Gün Esaslı Reeskontlu_7 5" xfId="2222"/>
    <cellStyle name="_1100 Gün Esaslı Reeskontlu_7 6" xfId="2223"/>
    <cellStyle name="_1100 Gün Esaslı Reeskontlu_7 7" xfId="2224"/>
    <cellStyle name="_1100 Gün Esaslı Reeskontlu_7 8" xfId="2225"/>
    <cellStyle name="_1100 Gün Esaslı Reeskontlu_7 9" xfId="2226"/>
    <cellStyle name="_1100 Gün Esaslı Reeskontlu_8" xfId="2227"/>
    <cellStyle name="_1100 Gün Esaslı Reeskontlu_8 10" xfId="2228"/>
    <cellStyle name="_1100 Gün Esaslı Reeskontlu_8 2" xfId="2229"/>
    <cellStyle name="_1100 Gün Esaslı Reeskontlu_8 3" xfId="2230"/>
    <cellStyle name="_1100 Gün Esaslı Reeskontlu_8 4" xfId="2231"/>
    <cellStyle name="_1100 Gün Esaslı Reeskontlu_8 5" xfId="2232"/>
    <cellStyle name="_1100 Gün Esaslı Reeskontlu_8 6" xfId="2233"/>
    <cellStyle name="_1100 Gün Esaslı Reeskontlu_8 7" xfId="2234"/>
    <cellStyle name="_1100 Gün Esaslı Reeskontlu_8 8" xfId="2235"/>
    <cellStyle name="_1100 Gün Esaslı Reeskontlu_8 9" xfId="2236"/>
    <cellStyle name="_1100 Gün Esaslı Reeskontlu_9" xfId="2237"/>
    <cellStyle name="_1100 Gün Esaslı Reeskontlu_9 10" xfId="2238"/>
    <cellStyle name="_1100 Gün Esaslı Reeskontlu_9 2" xfId="2239"/>
    <cellStyle name="_1100 Gün Esaslı Reeskontlu_9 3" xfId="2240"/>
    <cellStyle name="_1100 Gün Esaslı Reeskontlu_9 4" xfId="2241"/>
    <cellStyle name="_1100 Gün Esaslı Reeskontlu_9 5" xfId="2242"/>
    <cellStyle name="_1100 Gün Esaslı Reeskontlu_9 6" xfId="2243"/>
    <cellStyle name="_1100 Gün Esaslı Reeskontlu_9 7" xfId="2244"/>
    <cellStyle name="_1100 Gün Esaslı Reeskontlu_9 8" xfId="2245"/>
    <cellStyle name="_1100 Gün Esaslı Reeskontlu_9 9" xfId="2246"/>
    <cellStyle name="_1100 Gün Esaslı Reeskontlu_A" xfId="2247"/>
    <cellStyle name="_1100 Gün Esaslı Reeskontlu_A 10" xfId="2248"/>
    <cellStyle name="_1100 Gün Esaslı Reeskontlu_A 2" xfId="2249"/>
    <cellStyle name="_1100 Gün Esaslı Reeskontlu_A 3" xfId="2250"/>
    <cellStyle name="_1100 Gün Esaslı Reeskontlu_A 4" xfId="2251"/>
    <cellStyle name="_1100 Gün Esaslı Reeskontlu_A 5" xfId="2252"/>
    <cellStyle name="_1100 Gün Esaslı Reeskontlu_A 6" xfId="2253"/>
    <cellStyle name="_1100 Gün Esaslı Reeskontlu_A 7" xfId="2254"/>
    <cellStyle name="_1100 Gün Esaslı Reeskontlu_A 8" xfId="2255"/>
    <cellStyle name="_1100 Gün Esaslı Reeskontlu_A 9" xfId="2256"/>
    <cellStyle name="_1100 Gün Esaslı Reeskontlu_B" xfId="2257"/>
    <cellStyle name="_1100 Gün Esaslı Reeskontlu_C" xfId="2258"/>
    <cellStyle name="_1100 Gün Esaslı Reeskontlu_D" xfId="2259"/>
    <cellStyle name="_1100 Gün Esaslı Reeskontlu_D 10" xfId="2260"/>
    <cellStyle name="_1100 Gün Esaslı Reeskontlu_D 2" xfId="2261"/>
    <cellStyle name="_1100 Gün Esaslı Reeskontlu_D 3" xfId="2262"/>
    <cellStyle name="_1100 Gün Esaslı Reeskontlu_D 4" xfId="2263"/>
    <cellStyle name="_1100 Gün Esaslı Reeskontlu_D 5" xfId="2264"/>
    <cellStyle name="_1100 Gün Esaslı Reeskontlu_D 6" xfId="2265"/>
    <cellStyle name="_1100 Gün Esaslı Reeskontlu_D 7" xfId="2266"/>
    <cellStyle name="_1100 Gün Esaslı Reeskontlu_D 8" xfId="2267"/>
    <cellStyle name="_1100 Gün Esaslı Reeskontlu_D 9" xfId="2268"/>
    <cellStyle name="_1100 Gün Esaslı Reeskontlu_E" xfId="2269"/>
    <cellStyle name="_1100 Gün Esaslı Reeskontlu_E 10" xfId="2270"/>
    <cellStyle name="_1100 Gün Esaslı Reeskontlu_E 2" xfId="2271"/>
    <cellStyle name="_1100 Gün Esaslı Reeskontlu_E 3" xfId="2272"/>
    <cellStyle name="_1100 Gün Esaslı Reeskontlu_E 4" xfId="2273"/>
    <cellStyle name="_1100 Gün Esaslı Reeskontlu_E 5" xfId="2274"/>
    <cellStyle name="_1100 Gün Esaslı Reeskontlu_E 6" xfId="2275"/>
    <cellStyle name="_1100 Gün Esaslı Reeskontlu_E 7" xfId="2276"/>
    <cellStyle name="_1100 Gün Esaslı Reeskontlu_E 8" xfId="2277"/>
    <cellStyle name="_1100 Gün Esaslı Reeskontlu_E 9" xfId="2278"/>
    <cellStyle name="_1100 Gün Esaslı Reeskontlu_F" xfId="2279"/>
    <cellStyle name="_1200 Devir Öncesi" xfId="2280"/>
    <cellStyle name="_1200 Devir Öncesi 10" xfId="2281"/>
    <cellStyle name="_1200 Devir Öncesi 2" xfId="2282"/>
    <cellStyle name="_1200 Devir Öncesi 3" xfId="2283"/>
    <cellStyle name="_1200 Devir Öncesi 4" xfId="2284"/>
    <cellStyle name="_1200 Devir Öncesi 5" xfId="2285"/>
    <cellStyle name="_1200 Devir Öncesi 6" xfId="2286"/>
    <cellStyle name="_1200 Devir Öncesi 7" xfId="2287"/>
    <cellStyle name="_1200 Devir Öncesi 8" xfId="2288"/>
    <cellStyle name="_1200 Devir Öncesi 9" xfId="2289"/>
    <cellStyle name="_1200 Devir Öncesi_1" xfId="2290"/>
    <cellStyle name="_1200 Devir Öncesi_1 2" xfId="2291"/>
    <cellStyle name="_1200 Devir Öncesi_1 3" xfId="2292"/>
    <cellStyle name="_1200 Devir Öncesi_2" xfId="2293"/>
    <cellStyle name="_1200 Devir Öncesi_2 10" xfId="2294"/>
    <cellStyle name="_1200 Devir Öncesi_2 2" xfId="2295"/>
    <cellStyle name="_1200 Devir Öncesi_2 3" xfId="2296"/>
    <cellStyle name="_1200 Devir Öncesi_2 4" xfId="2297"/>
    <cellStyle name="_1200 Devir Öncesi_2 5" xfId="2298"/>
    <cellStyle name="_1200 Devir Öncesi_2 6" xfId="2299"/>
    <cellStyle name="_1200 Devir Öncesi_2 7" xfId="2300"/>
    <cellStyle name="_1200 Devir Öncesi_2 8" xfId="2301"/>
    <cellStyle name="_1200 Devir Öncesi_2 9" xfId="2302"/>
    <cellStyle name="_1200 Devir Öncesi_3" xfId="2303"/>
    <cellStyle name="_1200 Devir Öncesi_3 10" xfId="2304"/>
    <cellStyle name="_1200 Devir Öncesi_3 2" xfId="2305"/>
    <cellStyle name="_1200 Devir Öncesi_3 3" xfId="2306"/>
    <cellStyle name="_1200 Devir Öncesi_3 4" xfId="2307"/>
    <cellStyle name="_1200 Devir Öncesi_3 5" xfId="2308"/>
    <cellStyle name="_1200 Devir Öncesi_3 6" xfId="2309"/>
    <cellStyle name="_1200 Devir Öncesi_3 7" xfId="2310"/>
    <cellStyle name="_1200 Devir Öncesi_3 8" xfId="2311"/>
    <cellStyle name="_1200 Devir Öncesi_3 9" xfId="2312"/>
    <cellStyle name="_1200 Devir Öncesi_4" xfId="2313"/>
    <cellStyle name="_1200 Devir Öncesi_4 10" xfId="2314"/>
    <cellStyle name="_1200 Devir Öncesi_4 2" xfId="2315"/>
    <cellStyle name="_1200 Devir Öncesi_4 3" xfId="2316"/>
    <cellStyle name="_1200 Devir Öncesi_4 4" xfId="2317"/>
    <cellStyle name="_1200 Devir Öncesi_4 5" xfId="2318"/>
    <cellStyle name="_1200 Devir Öncesi_4 6" xfId="2319"/>
    <cellStyle name="_1200 Devir Öncesi_4 7" xfId="2320"/>
    <cellStyle name="_1200 Devir Öncesi_4 8" xfId="2321"/>
    <cellStyle name="_1200 Devir Öncesi_4 9" xfId="2322"/>
    <cellStyle name="_1200 Devir Öncesi_5" xfId="2323"/>
    <cellStyle name="_1200 Devir Öncesi_5 2" xfId="2324"/>
    <cellStyle name="_1200 Devir Öncesi_5 3" xfId="2325"/>
    <cellStyle name="_1200 Devir Öncesi_6" xfId="2326"/>
    <cellStyle name="_1200 Devir Öncesi_6 10" xfId="2327"/>
    <cellStyle name="_1200 Devir Öncesi_6 2" xfId="2328"/>
    <cellStyle name="_1200 Devir Öncesi_6 3" xfId="2329"/>
    <cellStyle name="_1200 Devir Öncesi_6 4" xfId="2330"/>
    <cellStyle name="_1200 Devir Öncesi_6 5" xfId="2331"/>
    <cellStyle name="_1200 Devir Öncesi_6 6" xfId="2332"/>
    <cellStyle name="_1200 Devir Öncesi_6 7" xfId="2333"/>
    <cellStyle name="_1200 Devir Öncesi_6 8" xfId="2334"/>
    <cellStyle name="_1200 Devir Öncesi_6 9" xfId="2335"/>
    <cellStyle name="_1200 Devir Öncesi_7" xfId="2336"/>
    <cellStyle name="_1200 Devir Öncesi_7 10" xfId="2337"/>
    <cellStyle name="_1200 Devir Öncesi_7 2" xfId="2338"/>
    <cellStyle name="_1200 Devir Öncesi_7 3" xfId="2339"/>
    <cellStyle name="_1200 Devir Öncesi_7 4" xfId="2340"/>
    <cellStyle name="_1200 Devir Öncesi_7 5" xfId="2341"/>
    <cellStyle name="_1200 Devir Öncesi_7 6" xfId="2342"/>
    <cellStyle name="_1200 Devir Öncesi_7 7" xfId="2343"/>
    <cellStyle name="_1200 Devir Öncesi_7 8" xfId="2344"/>
    <cellStyle name="_1200 Devir Öncesi_7 9" xfId="2345"/>
    <cellStyle name="_1200 Devir Öncesi_8" xfId="2346"/>
    <cellStyle name="_1200 Devir Öncesi_9" xfId="2347"/>
    <cellStyle name="_1200 Devir Öncesi_9 10" xfId="2348"/>
    <cellStyle name="_1200 Devir Öncesi_9 2" xfId="2349"/>
    <cellStyle name="_1200 Devir Öncesi_9 3" xfId="2350"/>
    <cellStyle name="_1200 Devir Öncesi_9 4" xfId="2351"/>
    <cellStyle name="_1200 Devir Öncesi_9 5" xfId="2352"/>
    <cellStyle name="_1200 Devir Öncesi_9 6" xfId="2353"/>
    <cellStyle name="_1200 Devir Öncesi_9 7" xfId="2354"/>
    <cellStyle name="_1200 Devir Öncesi_9 8" xfId="2355"/>
    <cellStyle name="_1200 Devir Öncesi_9 9" xfId="2356"/>
    <cellStyle name="_1200 Devir Öncesi_A" xfId="2357"/>
    <cellStyle name="_1200 Devir Öncesi_B" xfId="2358"/>
    <cellStyle name="_1200 Devir Öncesi_C" xfId="2359"/>
    <cellStyle name="_1200 Devir Öncesi_C 10" xfId="2360"/>
    <cellStyle name="_1200 Devir Öncesi_C 2" xfId="2361"/>
    <cellStyle name="_1200 Devir Öncesi_C 3" xfId="2362"/>
    <cellStyle name="_1200 Devir Öncesi_C 4" xfId="2363"/>
    <cellStyle name="_1200 Devir Öncesi_C 5" xfId="2364"/>
    <cellStyle name="_1200 Devir Öncesi_C 6" xfId="2365"/>
    <cellStyle name="_1200 Devir Öncesi_C 7" xfId="2366"/>
    <cellStyle name="_1200 Devir Öncesi_C 8" xfId="2367"/>
    <cellStyle name="_1200 Devir Öncesi_C 9" xfId="2368"/>
    <cellStyle name="_1200 Devir Öncesi_D" xfId="2369"/>
    <cellStyle name="_1200 Devir Öncesi_D 10" xfId="2370"/>
    <cellStyle name="_1200 Devir Öncesi_D 2" xfId="2371"/>
    <cellStyle name="_1200 Devir Öncesi_D 3" xfId="2372"/>
    <cellStyle name="_1200 Devir Öncesi_D 4" xfId="2373"/>
    <cellStyle name="_1200 Devir Öncesi_D 5" xfId="2374"/>
    <cellStyle name="_1200 Devir Öncesi_D 6" xfId="2375"/>
    <cellStyle name="_1200 Devir Öncesi_D 7" xfId="2376"/>
    <cellStyle name="_1200 Devir Öncesi_D 8" xfId="2377"/>
    <cellStyle name="_1200 Devir Öncesi_D 9" xfId="2378"/>
    <cellStyle name="_1200 Devir Öncesi_E" xfId="2379"/>
    <cellStyle name="_1200 Devir Öncesi_F" xfId="2380"/>
    <cellStyle name="_1202 (03-03-26)" xfId="2381"/>
    <cellStyle name="_1202 (03-03-26) 10" xfId="2382"/>
    <cellStyle name="_1202 (03-03-26) 2" xfId="2383"/>
    <cellStyle name="_1202 (03-03-26) 3" xfId="2384"/>
    <cellStyle name="_1202 (03-03-26) 4" xfId="2385"/>
    <cellStyle name="_1202 (03-03-26) 5" xfId="2386"/>
    <cellStyle name="_1202 (03-03-26) 6" xfId="2387"/>
    <cellStyle name="_1202 (03-03-26) 7" xfId="2388"/>
    <cellStyle name="_1202 (03-03-26) 8" xfId="2389"/>
    <cellStyle name="_1202 (03-03-26) 9" xfId="2390"/>
    <cellStyle name="_1202 (03-03-26)_1" xfId="2391"/>
    <cellStyle name="_1202 (03-03-26)_1 10" xfId="2392"/>
    <cellStyle name="_1202 (03-03-26)_1 2" xfId="2393"/>
    <cellStyle name="_1202 (03-03-26)_1 3" xfId="2394"/>
    <cellStyle name="_1202 (03-03-26)_1 4" xfId="2395"/>
    <cellStyle name="_1202 (03-03-26)_1 5" xfId="2396"/>
    <cellStyle name="_1202 (03-03-26)_1 6" xfId="2397"/>
    <cellStyle name="_1202 (03-03-26)_1 7" xfId="2398"/>
    <cellStyle name="_1202 (03-03-26)_1 8" xfId="2399"/>
    <cellStyle name="_1202 (03-03-26)_1 9" xfId="2400"/>
    <cellStyle name="_1202 (03-03-26)_2" xfId="2401"/>
    <cellStyle name="_1202 (03-03-26)_2 10" xfId="2402"/>
    <cellStyle name="_1202 (03-03-26)_2 2" xfId="2403"/>
    <cellStyle name="_1202 (03-03-26)_2 3" xfId="2404"/>
    <cellStyle name="_1202 (03-03-26)_2 4" xfId="2405"/>
    <cellStyle name="_1202 (03-03-26)_2 5" xfId="2406"/>
    <cellStyle name="_1202 (03-03-26)_2 6" xfId="2407"/>
    <cellStyle name="_1202 (03-03-26)_2 7" xfId="2408"/>
    <cellStyle name="_1202 (03-03-26)_2 8" xfId="2409"/>
    <cellStyle name="_1202 (03-03-26)_2 9" xfId="2410"/>
    <cellStyle name="_1202 (03-03-26)_3" xfId="2411"/>
    <cellStyle name="_1202 (03-03-26)_3 10" xfId="2412"/>
    <cellStyle name="_1202 (03-03-26)_3 2" xfId="2413"/>
    <cellStyle name="_1202 (03-03-26)_3 3" xfId="2414"/>
    <cellStyle name="_1202 (03-03-26)_3 4" xfId="2415"/>
    <cellStyle name="_1202 (03-03-26)_3 5" xfId="2416"/>
    <cellStyle name="_1202 (03-03-26)_3 6" xfId="2417"/>
    <cellStyle name="_1202 (03-03-26)_3 7" xfId="2418"/>
    <cellStyle name="_1202 (03-03-26)_3 8" xfId="2419"/>
    <cellStyle name="_1202 (03-03-26)_3 9" xfId="2420"/>
    <cellStyle name="_1202 (03-03-26)_4" xfId="2421"/>
    <cellStyle name="_1202 (03-03-26)_5" xfId="2422"/>
    <cellStyle name="_1202 (03-03-26)_5 10" xfId="2423"/>
    <cellStyle name="_1202 (03-03-26)_5 2" xfId="2424"/>
    <cellStyle name="_1202 (03-03-26)_5 3" xfId="2425"/>
    <cellStyle name="_1202 (03-03-26)_5 4" xfId="2426"/>
    <cellStyle name="_1202 (03-03-26)_5 5" xfId="2427"/>
    <cellStyle name="_1202 (03-03-26)_5 6" xfId="2428"/>
    <cellStyle name="_1202 (03-03-26)_5 7" xfId="2429"/>
    <cellStyle name="_1202 (03-03-26)_5 8" xfId="2430"/>
    <cellStyle name="_1202 (03-03-26)_5 9" xfId="2431"/>
    <cellStyle name="_1202 (03-03-26)_6" xfId="2432"/>
    <cellStyle name="_1202 (03-03-26)_6 2" xfId="2433"/>
    <cellStyle name="_1202 (03-03-26)_6 3" xfId="2434"/>
    <cellStyle name="_1202 (03-03-26)_7" xfId="2435"/>
    <cellStyle name="_1202 (03-03-26)_7 10" xfId="2436"/>
    <cellStyle name="_1202 (03-03-26)_7 2" xfId="2437"/>
    <cellStyle name="_1202 (03-03-26)_7 3" xfId="2438"/>
    <cellStyle name="_1202 (03-03-26)_7 4" xfId="2439"/>
    <cellStyle name="_1202 (03-03-26)_7 5" xfId="2440"/>
    <cellStyle name="_1202 (03-03-26)_7 6" xfId="2441"/>
    <cellStyle name="_1202 (03-03-26)_7 7" xfId="2442"/>
    <cellStyle name="_1202 (03-03-26)_7 8" xfId="2443"/>
    <cellStyle name="_1202 (03-03-26)_7 9" xfId="2444"/>
    <cellStyle name="_1202 (03-03-26)_8" xfId="2445"/>
    <cellStyle name="_1202 (03-03-26)_8 10" xfId="2446"/>
    <cellStyle name="_1202 (03-03-26)_8 2" xfId="2447"/>
    <cellStyle name="_1202 (03-03-26)_8 3" xfId="2448"/>
    <cellStyle name="_1202 (03-03-26)_8 4" xfId="2449"/>
    <cellStyle name="_1202 (03-03-26)_8 5" xfId="2450"/>
    <cellStyle name="_1202 (03-03-26)_8 6" xfId="2451"/>
    <cellStyle name="_1202 (03-03-26)_8 7" xfId="2452"/>
    <cellStyle name="_1202 (03-03-26)_8 8" xfId="2453"/>
    <cellStyle name="_1202 (03-03-26)_8 9" xfId="2454"/>
    <cellStyle name="_1202 (03-03-26)_9" xfId="2455"/>
    <cellStyle name="_1202 (03-03-26)_A" xfId="2456"/>
    <cellStyle name="_1202 (03-03-26)_B" xfId="2457"/>
    <cellStyle name="_1202 (03-03-26)_B 10" xfId="2458"/>
    <cellStyle name="_1202 (03-03-26)_B 2" xfId="2459"/>
    <cellStyle name="_1202 (03-03-26)_B 3" xfId="2460"/>
    <cellStyle name="_1202 (03-03-26)_B 4" xfId="2461"/>
    <cellStyle name="_1202 (03-03-26)_B 5" xfId="2462"/>
    <cellStyle name="_1202 (03-03-26)_B 6" xfId="2463"/>
    <cellStyle name="_1202 (03-03-26)_B 7" xfId="2464"/>
    <cellStyle name="_1202 (03-03-26)_B 8" xfId="2465"/>
    <cellStyle name="_1202 (03-03-26)_B 9" xfId="2466"/>
    <cellStyle name="_1202 (03-03-26)_C" xfId="2467"/>
    <cellStyle name="_1202 (03-03-26)_C 2" xfId="2468"/>
    <cellStyle name="_1202 (03-03-26)_C 3" xfId="2469"/>
    <cellStyle name="_1202 (03-03-26)_D" xfId="2470"/>
    <cellStyle name="_1202 (03-03-26)_E" xfId="2471"/>
    <cellStyle name="_1202 (03-03-26)_F" xfId="2472"/>
    <cellStyle name="_1202 (03-03-26)_F 10" xfId="2473"/>
    <cellStyle name="_1202 (03-03-26)_F 2" xfId="2474"/>
    <cellStyle name="_1202 (03-03-26)_F 3" xfId="2475"/>
    <cellStyle name="_1202 (03-03-26)_F 4" xfId="2476"/>
    <cellStyle name="_1202 (03-03-26)_F 5" xfId="2477"/>
    <cellStyle name="_1202 (03-03-26)_F 6" xfId="2478"/>
    <cellStyle name="_1202 (03-03-26)_F 7" xfId="2479"/>
    <cellStyle name="_1202 (03-03-26)_F 8" xfId="2480"/>
    <cellStyle name="_1202 (03-03-26)_F 9" xfId="2481"/>
    <cellStyle name="_1202 (12-3-03)" xfId="2482"/>
    <cellStyle name="_1202 (12-3-03) 10" xfId="2483"/>
    <cellStyle name="_1202 (12-3-03) 2" xfId="2484"/>
    <cellStyle name="_1202 (12-3-03) 3" xfId="2485"/>
    <cellStyle name="_1202 (12-3-03) 4" xfId="2486"/>
    <cellStyle name="_1202 (12-3-03) 5" xfId="2487"/>
    <cellStyle name="_1202 (12-3-03) 6" xfId="2488"/>
    <cellStyle name="_1202 (12-3-03) 7" xfId="2489"/>
    <cellStyle name="_1202 (12-3-03) 8" xfId="2490"/>
    <cellStyle name="_1202 (12-3-03) 9" xfId="2491"/>
    <cellStyle name="_1202 (12-3-03)_1" xfId="2492"/>
    <cellStyle name="_1202 (12-3-03)_2" xfId="2493"/>
    <cellStyle name="_1202 (12-3-03)_2 10" xfId="2494"/>
    <cellStyle name="_1202 (12-3-03)_2 2" xfId="2495"/>
    <cellStyle name="_1202 (12-3-03)_2 3" xfId="2496"/>
    <cellStyle name="_1202 (12-3-03)_2 4" xfId="2497"/>
    <cellStyle name="_1202 (12-3-03)_2 5" xfId="2498"/>
    <cellStyle name="_1202 (12-3-03)_2 6" xfId="2499"/>
    <cellStyle name="_1202 (12-3-03)_2 7" xfId="2500"/>
    <cellStyle name="_1202 (12-3-03)_2 8" xfId="2501"/>
    <cellStyle name="_1202 (12-3-03)_2 9" xfId="2502"/>
    <cellStyle name="_1202 (12-3-03)_3" xfId="2503"/>
    <cellStyle name="_1202 (12-3-03)_3 10" xfId="2504"/>
    <cellStyle name="_1202 (12-3-03)_3 2" xfId="2505"/>
    <cellStyle name="_1202 (12-3-03)_3 3" xfId="2506"/>
    <cellStyle name="_1202 (12-3-03)_3 4" xfId="2507"/>
    <cellStyle name="_1202 (12-3-03)_3 5" xfId="2508"/>
    <cellStyle name="_1202 (12-3-03)_3 6" xfId="2509"/>
    <cellStyle name="_1202 (12-3-03)_3 7" xfId="2510"/>
    <cellStyle name="_1202 (12-3-03)_3 8" xfId="2511"/>
    <cellStyle name="_1202 (12-3-03)_3 9" xfId="2512"/>
    <cellStyle name="_1202 (12-3-03)_4" xfId="2513"/>
    <cellStyle name="_1202 (12-3-03)_4 10" xfId="2514"/>
    <cellStyle name="_1202 (12-3-03)_4 2" xfId="2515"/>
    <cellStyle name="_1202 (12-3-03)_4 3" xfId="2516"/>
    <cellStyle name="_1202 (12-3-03)_4 4" xfId="2517"/>
    <cellStyle name="_1202 (12-3-03)_4 5" xfId="2518"/>
    <cellStyle name="_1202 (12-3-03)_4 6" xfId="2519"/>
    <cellStyle name="_1202 (12-3-03)_4 7" xfId="2520"/>
    <cellStyle name="_1202 (12-3-03)_4 8" xfId="2521"/>
    <cellStyle name="_1202 (12-3-03)_4 9" xfId="2522"/>
    <cellStyle name="_1202 (12-3-03)_5" xfId="2523"/>
    <cellStyle name="_1202 (12-3-03)_6" xfId="2524"/>
    <cellStyle name="_1202 (12-3-03)_6 2" xfId="2525"/>
    <cellStyle name="_1202 (12-3-03)_6 3" xfId="2526"/>
    <cellStyle name="_1202 (12-3-03)_7" xfId="2527"/>
    <cellStyle name="_1202 (12-3-03)_7 10" xfId="2528"/>
    <cellStyle name="_1202 (12-3-03)_7 2" xfId="2529"/>
    <cellStyle name="_1202 (12-3-03)_7 3" xfId="2530"/>
    <cellStyle name="_1202 (12-3-03)_7 4" xfId="2531"/>
    <cellStyle name="_1202 (12-3-03)_7 5" xfId="2532"/>
    <cellStyle name="_1202 (12-3-03)_7 6" xfId="2533"/>
    <cellStyle name="_1202 (12-3-03)_7 7" xfId="2534"/>
    <cellStyle name="_1202 (12-3-03)_7 8" xfId="2535"/>
    <cellStyle name="_1202 (12-3-03)_7 9" xfId="2536"/>
    <cellStyle name="_1202 (12-3-03)_8" xfId="2537"/>
    <cellStyle name="_1202 (12-3-03)_9" xfId="2538"/>
    <cellStyle name="_1202 (12-3-03)_9 2" xfId="2539"/>
    <cellStyle name="_1202 (12-3-03)_9 3" xfId="2540"/>
    <cellStyle name="_1202 (12-3-03)_A" xfId="2541"/>
    <cellStyle name="_1202 (12-3-03)_A 10" xfId="2542"/>
    <cellStyle name="_1202 (12-3-03)_A 2" xfId="2543"/>
    <cellStyle name="_1202 (12-3-03)_A 3" xfId="2544"/>
    <cellStyle name="_1202 (12-3-03)_A 4" xfId="2545"/>
    <cellStyle name="_1202 (12-3-03)_A 5" xfId="2546"/>
    <cellStyle name="_1202 (12-3-03)_A 6" xfId="2547"/>
    <cellStyle name="_1202 (12-3-03)_A 7" xfId="2548"/>
    <cellStyle name="_1202 (12-3-03)_A 8" xfId="2549"/>
    <cellStyle name="_1202 (12-3-03)_A 9" xfId="2550"/>
    <cellStyle name="_1202 (12-3-03)_B" xfId="2551"/>
    <cellStyle name="_1202 (12-3-03)_C" xfId="2552"/>
    <cellStyle name="_1202 (12-3-03)_D" xfId="2553"/>
    <cellStyle name="_1202 (12-3-03)_D 10" xfId="2554"/>
    <cellStyle name="_1202 (12-3-03)_D 2" xfId="2555"/>
    <cellStyle name="_1202 (12-3-03)_D 3" xfId="2556"/>
    <cellStyle name="_1202 (12-3-03)_D 4" xfId="2557"/>
    <cellStyle name="_1202 (12-3-03)_D 5" xfId="2558"/>
    <cellStyle name="_1202 (12-3-03)_D 6" xfId="2559"/>
    <cellStyle name="_1202 (12-3-03)_D 7" xfId="2560"/>
    <cellStyle name="_1202 (12-3-03)_D 8" xfId="2561"/>
    <cellStyle name="_1202 (12-3-03)_D 9" xfId="2562"/>
    <cellStyle name="_1202 (12-3-03)_E" xfId="2563"/>
    <cellStyle name="_1202 (12-3-03)_F" xfId="2564"/>
    <cellStyle name="_1202 (12-3-03)_F 10" xfId="2565"/>
    <cellStyle name="_1202 (12-3-03)_F 2" xfId="2566"/>
    <cellStyle name="_1202 (12-3-03)_F 3" xfId="2567"/>
    <cellStyle name="_1202 (12-3-03)_F 4" xfId="2568"/>
    <cellStyle name="_1202 (12-3-03)_F 5" xfId="2569"/>
    <cellStyle name="_1202 (12-3-03)_F 6" xfId="2570"/>
    <cellStyle name="_1202 (12-3-03)_F 7" xfId="2571"/>
    <cellStyle name="_1202 (12-3-03)_F 8" xfId="2572"/>
    <cellStyle name="_1202 (12-3-03)_F 9" xfId="2573"/>
    <cellStyle name="_1202 (5-3-03)" xfId="2574"/>
    <cellStyle name="_1202 (5-3-03) 10" xfId="2575"/>
    <cellStyle name="_1202 (5-3-03) 2" xfId="2576"/>
    <cellStyle name="_1202 (5-3-03) 3" xfId="2577"/>
    <cellStyle name="_1202 (5-3-03) 4" xfId="2578"/>
    <cellStyle name="_1202 (5-3-03) 5" xfId="2579"/>
    <cellStyle name="_1202 (5-3-03) 6" xfId="2580"/>
    <cellStyle name="_1202 (5-3-03) 7" xfId="2581"/>
    <cellStyle name="_1202 (5-3-03) 8" xfId="2582"/>
    <cellStyle name="_1202 (5-3-03) 9" xfId="2583"/>
    <cellStyle name="_1202 (5-3-03)_1" xfId="2584"/>
    <cellStyle name="_1202 (5-3-03)_2" xfId="2585"/>
    <cellStyle name="_1202 (5-3-03)_2 10" xfId="2586"/>
    <cellStyle name="_1202 (5-3-03)_2 2" xfId="2587"/>
    <cellStyle name="_1202 (5-3-03)_2 3" xfId="2588"/>
    <cellStyle name="_1202 (5-3-03)_2 4" xfId="2589"/>
    <cellStyle name="_1202 (5-3-03)_2 5" xfId="2590"/>
    <cellStyle name="_1202 (5-3-03)_2 6" xfId="2591"/>
    <cellStyle name="_1202 (5-3-03)_2 7" xfId="2592"/>
    <cellStyle name="_1202 (5-3-03)_2 8" xfId="2593"/>
    <cellStyle name="_1202 (5-3-03)_2 9" xfId="2594"/>
    <cellStyle name="_1202 (5-3-03)_3" xfId="2595"/>
    <cellStyle name="_1202 (5-3-03)_4" xfId="2596"/>
    <cellStyle name="_1202 (5-3-03)_5" xfId="2597"/>
    <cellStyle name="_1202 (5-3-03)_5 10" xfId="2598"/>
    <cellStyle name="_1202 (5-3-03)_5 2" xfId="2599"/>
    <cellStyle name="_1202 (5-3-03)_5 3" xfId="2600"/>
    <cellStyle name="_1202 (5-3-03)_5 4" xfId="2601"/>
    <cellStyle name="_1202 (5-3-03)_5 5" xfId="2602"/>
    <cellStyle name="_1202 (5-3-03)_5 6" xfId="2603"/>
    <cellStyle name="_1202 (5-3-03)_5 7" xfId="2604"/>
    <cellStyle name="_1202 (5-3-03)_5 8" xfId="2605"/>
    <cellStyle name="_1202 (5-3-03)_5 9" xfId="2606"/>
    <cellStyle name="_1202 (5-3-03)_6" xfId="2607"/>
    <cellStyle name="_1202 (5-3-03)_6 10" xfId="2608"/>
    <cellStyle name="_1202 (5-3-03)_6 2" xfId="2609"/>
    <cellStyle name="_1202 (5-3-03)_6 3" xfId="2610"/>
    <cellStyle name="_1202 (5-3-03)_6 4" xfId="2611"/>
    <cellStyle name="_1202 (5-3-03)_6 5" xfId="2612"/>
    <cellStyle name="_1202 (5-3-03)_6 6" xfId="2613"/>
    <cellStyle name="_1202 (5-3-03)_6 7" xfId="2614"/>
    <cellStyle name="_1202 (5-3-03)_6 8" xfId="2615"/>
    <cellStyle name="_1202 (5-3-03)_6 9" xfId="2616"/>
    <cellStyle name="_1202 (5-3-03)_7" xfId="2617"/>
    <cellStyle name="_1202 (5-3-03)_7 10" xfId="2618"/>
    <cellStyle name="_1202 (5-3-03)_7 2" xfId="2619"/>
    <cellStyle name="_1202 (5-3-03)_7 3" xfId="2620"/>
    <cellStyle name="_1202 (5-3-03)_7 4" xfId="2621"/>
    <cellStyle name="_1202 (5-3-03)_7 5" xfId="2622"/>
    <cellStyle name="_1202 (5-3-03)_7 6" xfId="2623"/>
    <cellStyle name="_1202 (5-3-03)_7 7" xfId="2624"/>
    <cellStyle name="_1202 (5-3-03)_7 8" xfId="2625"/>
    <cellStyle name="_1202 (5-3-03)_7 9" xfId="2626"/>
    <cellStyle name="_1202 (5-3-03)_8" xfId="2627"/>
    <cellStyle name="_1202 (5-3-03)_8 2" xfId="2628"/>
    <cellStyle name="_1202 (5-3-03)_8 3" xfId="2629"/>
    <cellStyle name="_1202 (5-3-03)_9" xfId="2630"/>
    <cellStyle name="_1202 (5-3-03)_A" xfId="2631"/>
    <cellStyle name="_1202 (5-3-03)_A 10" xfId="2632"/>
    <cellStyle name="_1202 (5-3-03)_A 2" xfId="2633"/>
    <cellStyle name="_1202 (5-3-03)_A 3" xfId="2634"/>
    <cellStyle name="_1202 (5-3-03)_A 4" xfId="2635"/>
    <cellStyle name="_1202 (5-3-03)_A 5" xfId="2636"/>
    <cellStyle name="_1202 (5-3-03)_A 6" xfId="2637"/>
    <cellStyle name="_1202 (5-3-03)_A 7" xfId="2638"/>
    <cellStyle name="_1202 (5-3-03)_A 8" xfId="2639"/>
    <cellStyle name="_1202 (5-3-03)_A 9" xfId="2640"/>
    <cellStyle name="_1202 (5-3-03)_B" xfId="2641"/>
    <cellStyle name="_1202 (5-3-03)_C" xfId="2642"/>
    <cellStyle name="_1202 (5-3-03)_C 10" xfId="2643"/>
    <cellStyle name="_1202 (5-3-03)_C 2" xfId="2644"/>
    <cellStyle name="_1202 (5-3-03)_C 3" xfId="2645"/>
    <cellStyle name="_1202 (5-3-03)_C 4" xfId="2646"/>
    <cellStyle name="_1202 (5-3-03)_C 5" xfId="2647"/>
    <cellStyle name="_1202 (5-3-03)_C 6" xfId="2648"/>
    <cellStyle name="_1202 (5-3-03)_C 7" xfId="2649"/>
    <cellStyle name="_1202 (5-3-03)_C 8" xfId="2650"/>
    <cellStyle name="_1202 (5-3-03)_C 9" xfId="2651"/>
    <cellStyle name="_1202 (5-3-03)_D" xfId="2652"/>
    <cellStyle name="_1202 (5-3-03)_E" xfId="2653"/>
    <cellStyle name="_1202 (5-3-03)_F" xfId="2654"/>
    <cellStyle name="_1202 (5-3-03)_F 2" xfId="2655"/>
    <cellStyle name="_1202 (5-3-03)_F 3" xfId="2656"/>
    <cellStyle name="_2-P&amp;L Inkomen Totaal" xfId="2657"/>
    <cellStyle name="_3.1 P&amp;L Totaal P&amp;C" xfId="2658"/>
    <cellStyle name="_3.2 P&amp;L Totaal IIS" xfId="2659"/>
    <cellStyle name="_31DEC08 ASIA ABS Summary" xfId="2660"/>
    <cellStyle name="_31DEC08 ASIA ABS Summary 2" xfId="2661"/>
    <cellStyle name="_31DEC08 ASIA CDO &amp; CLO Summary" xfId="2662"/>
    <cellStyle name="_31DEC08 ASIA CDO &amp; CLO Summary 2" xfId="2663"/>
    <cellStyle name="_31DEC08 ASIA Credit Derivatives" xfId="2664"/>
    <cellStyle name="_31DEC08 ASIA Credit Derivatives 2" xfId="2665"/>
    <cellStyle name="_31DEC08 ASIA MONOLINERS Summary" xfId="2666"/>
    <cellStyle name="_31DEC08 ASIA MONOLINERS Summary 2" xfId="2667"/>
    <cellStyle name="_31DEC08 ASIASUBPRIME SUMMARY" xfId="2668"/>
    <cellStyle name="_31DEC08 ASIASUBPRIME SUMMARY 2" xfId="2669"/>
    <cellStyle name="_Aanvragen data2" xfId="2670"/>
    <cellStyle name="_ABS snapshot 080930 linked" xfId="2671"/>
    <cellStyle name="_ABS snapshot 080930 linked_ING LK Template Subprime Alt-A CDO Exposure 31-10-08" xfId="2672"/>
    <cellStyle name="_ABS snapshot 080930 linked_JAPAN Template Subprime Alt-A CDO Exposure 31-10-08" xfId="2673"/>
    <cellStyle name="_ABS Summary" xfId="2674"/>
    <cellStyle name="_ABS Summary_Copy of Americas Quarterly Risk Disclosures - Exposures per Q1_2010 _ING INSURANCE Chile" xfId="2675"/>
    <cellStyle name="_Allocatie convenanten obv volumes&amp;prijs 2008 V0.1 kopie 13-7-7 08.01 uur" xfId="2676"/>
    <cellStyle name="_Allocatie convenanten obv volumes&amp;prijs 2008 V0.1 kopie 13-7-7 08.01 uur_Change" xfId="2677"/>
    <cellStyle name="_allocatie overview toen en nu v4" xfId="2678"/>
    <cellStyle name="_AP" xfId="2679"/>
    <cellStyle name="_AUSTRALIA Template Subprime Alt-A CDO etc Exposure 30-09-08 Insurance" xfId="2680"/>
    <cellStyle name="_AUSTRALIA Template Subprime Alt-A CDO etc Exposure 30-09-08 Insurance (rev 22Oct08)" xfId="2681"/>
    <cellStyle name="_AUSTRALIA Template Subprime Alt-A CDO etc Exposure 30-09-08 Insurance_ING LK Template Subprime Alt-A CDO Exposure 31-10-08" xfId="2682"/>
    <cellStyle name="_AUSTRALIA Template Subprime Alt-A CDO etc Exposure 30-09-08 Insurance_JAPAN Template Subprime Alt-A CDO Exposure 31-10-08" xfId="2683"/>
    <cellStyle name="_Benelux" xfId="2684"/>
    <cellStyle name="_Bilanço Deneme" xfId="2685"/>
    <cellStyle name="_Bilanço Deneme 10" xfId="2686"/>
    <cellStyle name="_Bilanço Deneme 2" xfId="2687"/>
    <cellStyle name="_Bilanço Deneme 3" xfId="2688"/>
    <cellStyle name="_Bilanço Deneme 4" xfId="2689"/>
    <cellStyle name="_Bilanço Deneme 5" xfId="2690"/>
    <cellStyle name="_Bilanço Deneme 6" xfId="2691"/>
    <cellStyle name="_Bilanço Deneme 7" xfId="2692"/>
    <cellStyle name="_Bilanço Deneme 8" xfId="2693"/>
    <cellStyle name="_Bilanço Deneme 9" xfId="2694"/>
    <cellStyle name="_Bilanço Deneme_1" xfId="2695"/>
    <cellStyle name="_Bilanço Deneme_1 10" xfId="2696"/>
    <cellStyle name="_Bilanço Deneme_1 2" xfId="2697"/>
    <cellStyle name="_Bilanço Deneme_1 3" xfId="2698"/>
    <cellStyle name="_Bilanço Deneme_1 4" xfId="2699"/>
    <cellStyle name="_Bilanço Deneme_1 5" xfId="2700"/>
    <cellStyle name="_Bilanço Deneme_1 6" xfId="2701"/>
    <cellStyle name="_Bilanço Deneme_1 7" xfId="2702"/>
    <cellStyle name="_Bilanço Deneme_1 8" xfId="2703"/>
    <cellStyle name="_Bilanço Deneme_1 9" xfId="2704"/>
    <cellStyle name="_Bilanço Deneme_2" xfId="2705"/>
    <cellStyle name="_Bilanço Deneme_2 10" xfId="2706"/>
    <cellStyle name="_Bilanço Deneme_2 2" xfId="2707"/>
    <cellStyle name="_Bilanço Deneme_2 3" xfId="2708"/>
    <cellStyle name="_Bilanço Deneme_2 4" xfId="2709"/>
    <cellStyle name="_Bilanço Deneme_2 5" xfId="2710"/>
    <cellStyle name="_Bilanço Deneme_2 6" xfId="2711"/>
    <cellStyle name="_Bilanço Deneme_2 7" xfId="2712"/>
    <cellStyle name="_Bilanço Deneme_2 8" xfId="2713"/>
    <cellStyle name="_Bilanço Deneme_2 9" xfId="2714"/>
    <cellStyle name="_Bilanço Deneme_3" xfId="2715"/>
    <cellStyle name="_Bilanço Deneme_3 10" xfId="2716"/>
    <cellStyle name="_Bilanço Deneme_3 2" xfId="2717"/>
    <cellStyle name="_Bilanço Deneme_3 3" xfId="2718"/>
    <cellStyle name="_Bilanço Deneme_3 4" xfId="2719"/>
    <cellStyle name="_Bilanço Deneme_3 5" xfId="2720"/>
    <cellStyle name="_Bilanço Deneme_3 6" xfId="2721"/>
    <cellStyle name="_Bilanço Deneme_3 7" xfId="2722"/>
    <cellStyle name="_Bilanço Deneme_3 8" xfId="2723"/>
    <cellStyle name="_Bilanço Deneme_3 9" xfId="2724"/>
    <cellStyle name="_Bilanço Deneme_4" xfId="2725"/>
    <cellStyle name="_Bilanço Deneme_4 2" xfId="2726"/>
    <cellStyle name="_Bilanço Deneme_4 3" xfId="2727"/>
    <cellStyle name="_Bilanço Deneme_5" xfId="2728"/>
    <cellStyle name="_Bilanço Deneme_5 10" xfId="2729"/>
    <cellStyle name="_Bilanço Deneme_5 2" xfId="2730"/>
    <cellStyle name="_Bilanço Deneme_5 3" xfId="2731"/>
    <cellStyle name="_Bilanço Deneme_5 4" xfId="2732"/>
    <cellStyle name="_Bilanço Deneme_5 5" xfId="2733"/>
    <cellStyle name="_Bilanço Deneme_5 6" xfId="2734"/>
    <cellStyle name="_Bilanço Deneme_5 7" xfId="2735"/>
    <cellStyle name="_Bilanço Deneme_5 8" xfId="2736"/>
    <cellStyle name="_Bilanço Deneme_5 9" xfId="2737"/>
    <cellStyle name="_Bilanço Deneme_6" xfId="2738"/>
    <cellStyle name="_Bilanço Deneme_7" xfId="2739"/>
    <cellStyle name="_Bilanço Deneme_7 10" xfId="2740"/>
    <cellStyle name="_Bilanço Deneme_7 2" xfId="2741"/>
    <cellStyle name="_Bilanço Deneme_7 3" xfId="2742"/>
    <cellStyle name="_Bilanço Deneme_7 4" xfId="2743"/>
    <cellStyle name="_Bilanço Deneme_7 5" xfId="2744"/>
    <cellStyle name="_Bilanço Deneme_7 6" xfId="2745"/>
    <cellStyle name="_Bilanço Deneme_7 7" xfId="2746"/>
    <cellStyle name="_Bilanço Deneme_7 8" xfId="2747"/>
    <cellStyle name="_Bilanço Deneme_7 9" xfId="2748"/>
    <cellStyle name="_Bilanço Deneme_8" xfId="2749"/>
    <cellStyle name="_Bilanço Deneme_9" xfId="2750"/>
    <cellStyle name="_Bilanço Deneme_9 10" xfId="2751"/>
    <cellStyle name="_Bilanço Deneme_9 2" xfId="2752"/>
    <cellStyle name="_Bilanço Deneme_9 3" xfId="2753"/>
    <cellStyle name="_Bilanço Deneme_9 4" xfId="2754"/>
    <cellStyle name="_Bilanço Deneme_9 5" xfId="2755"/>
    <cellStyle name="_Bilanço Deneme_9 6" xfId="2756"/>
    <cellStyle name="_Bilanço Deneme_9 7" xfId="2757"/>
    <cellStyle name="_Bilanço Deneme_9 8" xfId="2758"/>
    <cellStyle name="_Bilanço Deneme_9 9" xfId="2759"/>
    <cellStyle name="_Bilanço Deneme_A" xfId="2760"/>
    <cellStyle name="_Bilanço Deneme_A 2" xfId="2761"/>
    <cellStyle name="_Bilanço Deneme_A 3" xfId="2762"/>
    <cellStyle name="_Bilanço Deneme_B" xfId="2763"/>
    <cellStyle name="_Bilanço Deneme_B 10" xfId="2764"/>
    <cellStyle name="_Bilanço Deneme_B 2" xfId="2765"/>
    <cellStyle name="_Bilanço Deneme_B 3" xfId="2766"/>
    <cellStyle name="_Bilanço Deneme_B 4" xfId="2767"/>
    <cellStyle name="_Bilanço Deneme_B 5" xfId="2768"/>
    <cellStyle name="_Bilanço Deneme_B 6" xfId="2769"/>
    <cellStyle name="_Bilanço Deneme_B 7" xfId="2770"/>
    <cellStyle name="_Bilanço Deneme_B 8" xfId="2771"/>
    <cellStyle name="_Bilanço Deneme_B 9" xfId="2772"/>
    <cellStyle name="_Bilanço Deneme_C" xfId="2773"/>
    <cellStyle name="_Bilanço Deneme_C 10" xfId="2774"/>
    <cellStyle name="_Bilanço Deneme_C 2" xfId="2775"/>
    <cellStyle name="_Bilanço Deneme_C 3" xfId="2776"/>
    <cellStyle name="_Bilanço Deneme_C 4" xfId="2777"/>
    <cellStyle name="_Bilanço Deneme_C 5" xfId="2778"/>
    <cellStyle name="_Bilanço Deneme_C 6" xfId="2779"/>
    <cellStyle name="_Bilanço Deneme_C 7" xfId="2780"/>
    <cellStyle name="_Bilanço Deneme_C 8" xfId="2781"/>
    <cellStyle name="_Bilanço Deneme_C 9" xfId="2782"/>
    <cellStyle name="_Bilanço Deneme_D" xfId="2783"/>
    <cellStyle name="_Bilanço Deneme_E" xfId="2784"/>
    <cellStyle name="_Bilanço Deneme_F" xfId="2785"/>
    <cellStyle name="_Blad1" xfId="2786"/>
    <cellStyle name="_BLX_Total" xfId="2787"/>
    <cellStyle name="_Book3" xfId="2788"/>
    <cellStyle name="_Book6" xfId="2789"/>
    <cellStyle name="_BPI rapportage BPI 2008-05 D1.1" xfId="2790"/>
    <cellStyle name="_BPI rapportage BPI 2008-06 D1.1" xfId="2791"/>
    <cellStyle name="_Cap. Sec" xfId="2792"/>
    <cellStyle name="_Cap. Sec 2" xfId="2793"/>
    <cellStyle name="_CDO &amp; CLO Details" xfId="2794"/>
    <cellStyle name="_CDO &amp; CLO Details_Copy of Americas Quarterly Risk Disclosures - Exposures per Q1_2010 _ING INSURANCE Chile" xfId="2795"/>
    <cellStyle name="_CL" xfId="2796"/>
    <cellStyle name="_CL_Total" xfId="2797"/>
    <cellStyle name="_CMRM" xfId="2798"/>
    <cellStyle name="_CMRM 2" xfId="2799"/>
    <cellStyle name="_Comma" xfId="2800"/>
    <cellStyle name="_Cover" xfId="2801"/>
    <cellStyle name="_CRE" xfId="2802"/>
    <cellStyle name="_CRE_GAUDI_MTP_tabellen presentatie_DS 15112011" xfId="2803"/>
    <cellStyle name="_CRE_May_2011_Pens_vs_Life" xfId="2804"/>
    <cellStyle name="_CRE_Total" xfId="2805"/>
    <cellStyle name="_cum-jan" xfId="2806"/>
    <cellStyle name="_Currency" xfId="2807"/>
    <cellStyle name="_Currency_MTP 2013-2017 Europe - key financial metrics template (GAUDI) - draft" xfId="2808"/>
    <cellStyle name="_Currency_MTP 2013-2017 Europe - key financial metrics template (GAUDI) - draft 2" xfId="2809"/>
    <cellStyle name="_Currency_MTP LIFE AND PENSIONS" xfId="2810"/>
    <cellStyle name="_Currency_MTP LIFE AND PENSIONS 2" xfId="2811"/>
    <cellStyle name="_Currency_Presentatie Rating Agenciesvalued" xfId="2812"/>
    <cellStyle name="_Currency_Presentatie Rating Agenciesvalued 2" xfId="2813"/>
    <cellStyle name="_CurrencySpace" xfId="2814"/>
    <cellStyle name="_Data_Funds_Q32009" xfId="2815"/>
    <cellStyle name="_Data_Funds_Q32009 2" xfId="2816"/>
    <cellStyle name="_Data_Funds_Q42009" xfId="2817"/>
    <cellStyle name="_Data_Funds_Q42009 2" xfId="2818"/>
    <cellStyle name="_Data_Insurance_Q12010" xfId="2819"/>
    <cellStyle name="_Data_Insurance_Q12010 2" xfId="2820"/>
    <cellStyle name="_Derisking Financials" xfId="2821"/>
    <cellStyle name="_Derisking Financials (2)" xfId="2822"/>
    <cellStyle name="_DI Life" xfId="2823"/>
    <cellStyle name="_DI Non Life" xfId="2824"/>
    <cellStyle name="_Distressed Report_FINAL_7" xfId="2825"/>
    <cellStyle name="_Distressed Report_FINAL_7 2" xfId="2826"/>
    <cellStyle name="_Downgrades &amp; Watch List" xfId="2827"/>
    <cellStyle name="_Downgrades &amp; Watch List " xfId="2828"/>
    <cellStyle name="_Downgrades &amp; Watch List_Copy of Americas Quarterly Risk Disclosures - Exposures per Q1_2010 _ING INSURANCE Chile" xfId="2829"/>
    <cellStyle name="_Draft pivot table_sept 12 submission_v3" xfId="2830"/>
    <cellStyle name="_Draft pivot table_sept 12 submission_v5" xfId="2831"/>
    <cellStyle name="_Euro" xfId="2832"/>
    <cellStyle name="_EXT LTV June 30 2008" xfId="2833"/>
    <cellStyle name="_EXT LTV June 30 2008 2" xfId="2834"/>
    <cellStyle name="_EXT overview SIV Prime ABCP US CMBS Derivatives" xfId="2835"/>
    <cellStyle name="_EXT overview SIV Prime ABCP US CMBS Derivatives Jun 30 2008_part II" xfId="2836"/>
    <cellStyle name="_EXT Watchlist and Downgrades June 30, 2008" xfId="2837"/>
    <cellStyle name="_EXT Watchlist and Downgrades June 30, 2008 2" xfId="2838"/>
    <cellStyle name="_FA Non life 1st draft" xfId="2839"/>
    <cellStyle name="_FA Non life 1st draft 2" xfId="2840"/>
    <cellStyle name="_FA Non life 1st draft_PazarTahmini_2009BE_6+6" xfId="2841"/>
    <cellStyle name="_FA Non life 1st draft_PazarTahmini_2009BE_6+6 2" xfId="2842"/>
    <cellStyle name="_FC apr 2008 v4" xfId="2843"/>
    <cellStyle name="_Gaudi retrieval Roll Forward" xfId="2844"/>
    <cellStyle name="_General Account 3Q2010" xfId="2845"/>
    <cellStyle name="_General Account 3Q2010 2" xfId="2846"/>
    <cellStyle name="_GIM" xfId="2847"/>
    <cellStyle name="_Heading" xfId="2848"/>
    <cellStyle name="_Heading_Benelux_Management Information Template filing Mistral" xfId="2849"/>
    <cellStyle name="_Heading_Central Europe _ Total" xfId="2850"/>
    <cellStyle name="_Heading_IIM_Consolidated_MIT_20100322" xfId="2851"/>
    <cellStyle name="_Heading_LA Management Information Template 03-18-2010" xfId="2852"/>
    <cellStyle name="_Heading_Management Information Template CR_adjusted" xfId="2853"/>
    <cellStyle name="_Heading_Management Information Template Greece_adjusted" xfId="2854"/>
    <cellStyle name="_Heading_Management Information Template_Spain_adjusted" xfId="2855"/>
    <cellStyle name="_Heading_Management Information Template_TURKEY" xfId="2856"/>
    <cellStyle name="_Heading_MTP 2013-2017 Europe - key financial metrics template (GAUDI) - draft" xfId="2857"/>
    <cellStyle name="_Heading_MTP LIFE AND PENSIONS" xfId="2858"/>
    <cellStyle name="_Heading_Presentatie Rating Agenciesvalued" xfId="2859"/>
    <cellStyle name="_Heading_Revised Corporate Line 2010-2014 (May 2010)" xfId="2860"/>
    <cellStyle name="_Heading_Revised Corporate Line 2010-2014 (May 2010) 2" xfId="2861"/>
    <cellStyle name="_Heading_Total Insurance &amp; IM_Distribution_Final" xfId="2862"/>
    <cellStyle name="_Heading_Total Insurance &amp; IM_Distribution_Final 2" xfId="2863"/>
    <cellStyle name="_Heading_US_2010-2014 MTP_Management Information Template" xfId="2864"/>
    <cellStyle name="_Highlight" xfId="2865"/>
    <cellStyle name="_HONG KONG Q4 Template Subprime Alt-A CDO etc Exposure 31-12-08 ING Insurance" xfId="2866"/>
    <cellStyle name="_HONG KONG Q4 Template Subprime Alt-A CDO etc Exposure 31-12-08 ING Insurance 2" xfId="2867"/>
    <cellStyle name="_HONG KONG Template Subprime Alt-A CDO Exposure 31-10-08" xfId="2868"/>
    <cellStyle name="_HONG KONG Template Subprime Alt-A CDO Exposure 31-10-08 2" xfId="2869"/>
    <cellStyle name="_IAP_Total" xfId="2870"/>
    <cellStyle name="_II. 31DEC08 ASIA ALTA SUMMARY" xfId="2871"/>
    <cellStyle name="_II. 31DEC08 ASIA ALTA SUMMARY 2" xfId="2872"/>
    <cellStyle name="_II. US Alt A Summary" xfId="2873"/>
    <cellStyle name="_IIM_Total" xfId="2874"/>
    <cellStyle name="_ING NZ Template Subprime Alt-A CDO Exposure 31-10-08" xfId="2875"/>
    <cellStyle name="_ING NZ Template Subprime Alt-A CDO Exposure 31-10-08 2" xfId="2876"/>
    <cellStyle name="_Inv Cap Securities Other" xfId="2877"/>
    <cellStyle name="_Inv Cap Securities Other_Copy of Americas Quarterly Risk Disclosures - Exposures per Q1_2010 _ING INSURANCE Chile" xfId="2878"/>
    <cellStyle name="_IV. CDO &amp; CLO Summary" xfId="2879"/>
    <cellStyle name="_JAPAN Q4 Template Subprime Alt-A CDO etc Exposure 31-12-08 ING Insurance" xfId="2880"/>
    <cellStyle name="_JAPAN Q4 Template Subprime Alt-A CDO etc Exposure 31-12-08 ING Insurance 2" xfId="2881"/>
    <cellStyle name="_JAPAN Template Subprime Alt-A CDO etc Exposure 30-09-08 Insurance" xfId="2882"/>
    <cellStyle name="_JAPAN Template Subprime Alt-A CDO etc Exposure 30-09-08 Insurance 2" xfId="2883"/>
    <cellStyle name="_JAPAN Template Subprime Alt-A CDO Exposure 31-10-08" xfId="2884"/>
    <cellStyle name="_JAPAN Template Subprime Alt-A CDO Exposure 31-10-08 2" xfId="2885"/>
    <cellStyle name="_Kar Tevzi 00" xfId="2886"/>
    <cellStyle name="_Kar Tevzi 00 10" xfId="2887"/>
    <cellStyle name="_Kar Tevzi 00 2" xfId="2888"/>
    <cellStyle name="_Kar Tevzi 00 3" xfId="2889"/>
    <cellStyle name="_Kar Tevzi 00 4" xfId="2890"/>
    <cellStyle name="_Kar Tevzi 00 5" xfId="2891"/>
    <cellStyle name="_Kar Tevzi 00 6" xfId="2892"/>
    <cellStyle name="_Kar Tevzi 00 7" xfId="2893"/>
    <cellStyle name="_Kar Tevzi 00 8" xfId="2894"/>
    <cellStyle name="_Kar Tevzi 00 9" xfId="2895"/>
    <cellStyle name="_KAR ZARAR" xfId="2896"/>
    <cellStyle name="_Kar Zarar 31.12.01" xfId="2897"/>
    <cellStyle name="_Kar Zarar 31.12.01 10" xfId="2898"/>
    <cellStyle name="_Kar Zarar 31.12.01 2" xfId="2899"/>
    <cellStyle name="_Kar Zarar 31.12.01 3" xfId="2900"/>
    <cellStyle name="_Kar Zarar 31.12.01 4" xfId="2901"/>
    <cellStyle name="_Kar Zarar 31.12.01 5" xfId="2902"/>
    <cellStyle name="_Kar Zarar 31.12.01 6" xfId="2903"/>
    <cellStyle name="_Kar Zarar 31.12.01 7" xfId="2904"/>
    <cellStyle name="_Kar Zarar 31.12.01 8" xfId="2905"/>
    <cellStyle name="_Kar Zarar 31.12.01 9" xfId="2906"/>
    <cellStyle name="_KAR ZARAR_1" xfId="2907"/>
    <cellStyle name="_KAR ZARAR_1 10" xfId="2908"/>
    <cellStyle name="_KAR ZARAR_1 2" xfId="2909"/>
    <cellStyle name="_KAR ZARAR_1 3" xfId="2910"/>
    <cellStyle name="_KAR ZARAR_1 4" xfId="2911"/>
    <cellStyle name="_KAR ZARAR_1 5" xfId="2912"/>
    <cellStyle name="_KAR ZARAR_1 6" xfId="2913"/>
    <cellStyle name="_KAR ZARAR_1 7" xfId="2914"/>
    <cellStyle name="_KAR ZARAR_1 8" xfId="2915"/>
    <cellStyle name="_KAR ZARAR_1 9" xfId="2916"/>
    <cellStyle name="_KAR ZARAR_2" xfId="2917"/>
    <cellStyle name="_KAR ZARAR_2 10" xfId="2918"/>
    <cellStyle name="_KAR ZARAR_2 2" xfId="2919"/>
    <cellStyle name="_KAR ZARAR_2 3" xfId="2920"/>
    <cellStyle name="_KAR ZARAR_2 4" xfId="2921"/>
    <cellStyle name="_KAR ZARAR_2 5" xfId="2922"/>
    <cellStyle name="_KAR ZARAR_2 6" xfId="2923"/>
    <cellStyle name="_KAR ZARAR_2 7" xfId="2924"/>
    <cellStyle name="_KAR ZARAR_2 8" xfId="2925"/>
    <cellStyle name="_KAR ZARAR_2 9" xfId="2926"/>
    <cellStyle name="_KAR ZARAR_3" xfId="2927"/>
    <cellStyle name="_KAR ZARAR_3 10" xfId="2928"/>
    <cellStyle name="_KAR ZARAR_3 2" xfId="2929"/>
    <cellStyle name="_KAR ZARAR_3 3" xfId="2930"/>
    <cellStyle name="_KAR ZARAR_3 4" xfId="2931"/>
    <cellStyle name="_KAR ZARAR_3 5" xfId="2932"/>
    <cellStyle name="_KAR ZARAR_3 6" xfId="2933"/>
    <cellStyle name="_KAR ZARAR_3 7" xfId="2934"/>
    <cellStyle name="_KAR ZARAR_3 8" xfId="2935"/>
    <cellStyle name="_KAR ZARAR_3 9" xfId="2936"/>
    <cellStyle name="_KAR ZARAR_4" xfId="2937"/>
    <cellStyle name="_KAR ZARAR_4 10" xfId="2938"/>
    <cellStyle name="_KAR ZARAR_4 2" xfId="2939"/>
    <cellStyle name="_KAR ZARAR_4 3" xfId="2940"/>
    <cellStyle name="_KAR ZARAR_4 4" xfId="2941"/>
    <cellStyle name="_KAR ZARAR_4 5" xfId="2942"/>
    <cellStyle name="_KAR ZARAR_4 6" xfId="2943"/>
    <cellStyle name="_KAR ZARAR_4 7" xfId="2944"/>
    <cellStyle name="_KAR ZARAR_4 8" xfId="2945"/>
    <cellStyle name="_KAR ZARAR_4 9" xfId="2946"/>
    <cellStyle name="_KAR ZARAR_5" xfId="2947"/>
    <cellStyle name="_KAR ZARAR_5 10" xfId="2948"/>
    <cellStyle name="_KAR ZARAR_5 2" xfId="2949"/>
    <cellStyle name="_KAR ZARAR_5 3" xfId="2950"/>
    <cellStyle name="_KAR ZARAR_5 4" xfId="2951"/>
    <cellStyle name="_KAR ZARAR_5 5" xfId="2952"/>
    <cellStyle name="_KAR ZARAR_5 6" xfId="2953"/>
    <cellStyle name="_KAR ZARAR_5 7" xfId="2954"/>
    <cellStyle name="_KAR ZARAR_5 8" xfId="2955"/>
    <cellStyle name="_KAR ZARAR_5 9" xfId="2956"/>
    <cellStyle name="_KAR ZARAR_6" xfId="2957"/>
    <cellStyle name="_KAR ZARAR_7" xfId="2958"/>
    <cellStyle name="_KAR ZARAR_8" xfId="2959"/>
    <cellStyle name="_KAR ZARAR_8 10" xfId="2960"/>
    <cellStyle name="_KAR ZARAR_8 2" xfId="2961"/>
    <cellStyle name="_KAR ZARAR_8 3" xfId="2962"/>
    <cellStyle name="_KAR ZARAR_8 4" xfId="2963"/>
    <cellStyle name="_KAR ZARAR_8 5" xfId="2964"/>
    <cellStyle name="_KAR ZARAR_8 6" xfId="2965"/>
    <cellStyle name="_KAR ZARAR_8 7" xfId="2966"/>
    <cellStyle name="_KAR ZARAR_8 8" xfId="2967"/>
    <cellStyle name="_KAR ZARAR_8 9" xfId="2968"/>
    <cellStyle name="_KAR ZARAR_9" xfId="2969"/>
    <cellStyle name="_KAR ZARAR_9 10" xfId="2970"/>
    <cellStyle name="_KAR ZARAR_9 2" xfId="2971"/>
    <cellStyle name="_KAR ZARAR_9 3" xfId="2972"/>
    <cellStyle name="_KAR ZARAR_9 4" xfId="2973"/>
    <cellStyle name="_KAR ZARAR_9 5" xfId="2974"/>
    <cellStyle name="_KAR ZARAR_9 6" xfId="2975"/>
    <cellStyle name="_KAR ZARAR_9 7" xfId="2976"/>
    <cellStyle name="_KAR ZARAR_9 8" xfId="2977"/>
    <cellStyle name="_KAR ZARAR_9 9" xfId="2978"/>
    <cellStyle name="_KAR ZARAR_A" xfId="2979"/>
    <cellStyle name="_KAR ZARAR_B" xfId="2980"/>
    <cellStyle name="_KAR ZARAR_C" xfId="2981"/>
    <cellStyle name="_KAR ZARAR_D" xfId="2982"/>
    <cellStyle name="_KAR ZARAR_D 2" xfId="2983"/>
    <cellStyle name="_KAR ZARAR_D 3" xfId="2984"/>
    <cellStyle name="_KAR ZARAR_E" xfId="2985"/>
    <cellStyle name="_KAR ZARAR_E 2" xfId="2986"/>
    <cellStyle name="_KAR ZARAR_E 3" xfId="2987"/>
    <cellStyle name="_KAR ZARAR_F" xfId="2988"/>
    <cellStyle name="_KAR ZARAR_F 10" xfId="2989"/>
    <cellStyle name="_KAR ZARAR_F 2" xfId="2990"/>
    <cellStyle name="_KAR ZARAR_F 3" xfId="2991"/>
    <cellStyle name="_KAR ZARAR_F 4" xfId="2992"/>
    <cellStyle name="_KAR ZARAR_F 5" xfId="2993"/>
    <cellStyle name="_KAR ZARAR_F 6" xfId="2994"/>
    <cellStyle name="_KAR ZARAR_F 7" xfId="2995"/>
    <cellStyle name="_KAR ZARAR_F 8" xfId="2996"/>
    <cellStyle name="_KAR ZARAR_F 9" xfId="2997"/>
    <cellStyle name="_KB LIFE Template Subprime Alt-A CDO Exposure 31-10-08" xfId="2998"/>
    <cellStyle name="_KB LIFE Template Subprime Alt-A CDO Exposure 31-10-08 2" xfId="2999"/>
    <cellStyle name="_KOC ALLIANZ HAYAT 31.12.2002 Monthly PL" xfId="3000"/>
    <cellStyle name="_KOC ALLIANZ HAYAT 31.12.2002 Monthly PL 10" xfId="3001"/>
    <cellStyle name="_KOC ALLIANZ HAYAT 31.12.2002 Monthly PL 2" xfId="3002"/>
    <cellStyle name="_KOC ALLIANZ HAYAT 31.12.2002 Monthly PL 3" xfId="3003"/>
    <cellStyle name="_KOC ALLIANZ HAYAT 31.12.2002 Monthly PL 4" xfId="3004"/>
    <cellStyle name="_KOC ALLIANZ HAYAT 31.12.2002 Monthly PL 5" xfId="3005"/>
    <cellStyle name="_KOC ALLIANZ HAYAT 31.12.2002 Monthly PL 6" xfId="3006"/>
    <cellStyle name="_KOC ALLIANZ HAYAT 31.12.2002 Monthly PL 7" xfId="3007"/>
    <cellStyle name="_KOC ALLIANZ HAYAT 31.12.2002 Monthly PL 8" xfId="3008"/>
    <cellStyle name="_KOC ALLIANZ HAYAT 31.12.2002 Monthly PL 9" xfId="3009"/>
    <cellStyle name="_KOREA KB LIFE Q4 Template Subprime Alt-A CDO etc Exposure 31-12-08 ING Insurance" xfId="3010"/>
    <cellStyle name="_KOREA KB LIFE Q4 Template Subprime Alt-A CDO etc Exposure 31-12-08 ING Insurance 2" xfId="3011"/>
    <cellStyle name="_kosten Schade 3 nov" xfId="3012"/>
    <cellStyle name="_KPI 2 Managed Volume" xfId="3013"/>
    <cellStyle name="_KZ 20.03.01" xfId="3014"/>
    <cellStyle name="_KZ 20.03.01 10" xfId="3015"/>
    <cellStyle name="_KZ 20.03.01 2" xfId="3016"/>
    <cellStyle name="_KZ 20.03.01 3" xfId="3017"/>
    <cellStyle name="_KZ 20.03.01 4" xfId="3018"/>
    <cellStyle name="_KZ 20.03.01 5" xfId="3019"/>
    <cellStyle name="_KZ 20.03.01 6" xfId="3020"/>
    <cellStyle name="_KZ 20.03.01 7" xfId="3021"/>
    <cellStyle name="_KZ 20.03.01 8" xfId="3022"/>
    <cellStyle name="_KZ 20.03.01 9" xfId="3023"/>
    <cellStyle name="_KZ 20.03.01_1" xfId="3024"/>
    <cellStyle name="_KZ 20.03.01_1 10" xfId="3025"/>
    <cellStyle name="_KZ 20.03.01_1 2" xfId="3026"/>
    <cellStyle name="_KZ 20.03.01_1 3" xfId="3027"/>
    <cellStyle name="_KZ 20.03.01_1 4" xfId="3028"/>
    <cellStyle name="_KZ 20.03.01_1 5" xfId="3029"/>
    <cellStyle name="_KZ 20.03.01_1 6" xfId="3030"/>
    <cellStyle name="_KZ 20.03.01_1 7" xfId="3031"/>
    <cellStyle name="_KZ 20.03.01_1 8" xfId="3032"/>
    <cellStyle name="_KZ 20.03.01_1 9" xfId="3033"/>
    <cellStyle name="_KZ 20.03.01_2" xfId="3034"/>
    <cellStyle name="_KZ 20.03.01_2 10" xfId="3035"/>
    <cellStyle name="_KZ 20.03.01_2 2" xfId="3036"/>
    <cellStyle name="_KZ 20.03.01_2 3" xfId="3037"/>
    <cellStyle name="_KZ 20.03.01_2 4" xfId="3038"/>
    <cellStyle name="_KZ 20.03.01_2 5" xfId="3039"/>
    <cellStyle name="_KZ 20.03.01_2 6" xfId="3040"/>
    <cellStyle name="_KZ 20.03.01_2 7" xfId="3041"/>
    <cellStyle name="_KZ 20.03.01_2 8" xfId="3042"/>
    <cellStyle name="_KZ 20.03.01_2 9" xfId="3043"/>
    <cellStyle name="_KZ 20.03.01_3" xfId="3044"/>
    <cellStyle name="_KZ 20.03.01_3 10" xfId="3045"/>
    <cellStyle name="_KZ 20.03.01_3 2" xfId="3046"/>
    <cellStyle name="_KZ 20.03.01_3 3" xfId="3047"/>
    <cellStyle name="_KZ 20.03.01_3 4" xfId="3048"/>
    <cellStyle name="_KZ 20.03.01_3 5" xfId="3049"/>
    <cellStyle name="_KZ 20.03.01_3 6" xfId="3050"/>
    <cellStyle name="_KZ 20.03.01_3 7" xfId="3051"/>
    <cellStyle name="_KZ 20.03.01_3 8" xfId="3052"/>
    <cellStyle name="_KZ 20.03.01_3 9" xfId="3053"/>
    <cellStyle name="_KZ 20.03.01_4" xfId="3054"/>
    <cellStyle name="_KZ 20.03.01_4 10" xfId="3055"/>
    <cellStyle name="_KZ 20.03.01_4 2" xfId="3056"/>
    <cellStyle name="_KZ 20.03.01_4 3" xfId="3057"/>
    <cellStyle name="_KZ 20.03.01_4 4" xfId="3058"/>
    <cellStyle name="_KZ 20.03.01_4 5" xfId="3059"/>
    <cellStyle name="_KZ 20.03.01_4 6" xfId="3060"/>
    <cellStyle name="_KZ 20.03.01_4 7" xfId="3061"/>
    <cellStyle name="_KZ 20.03.01_4 8" xfId="3062"/>
    <cellStyle name="_KZ 20.03.01_4 9" xfId="3063"/>
    <cellStyle name="_KZ 20.03.01_5" xfId="3064"/>
    <cellStyle name="_KZ 20.03.01_5 10" xfId="3065"/>
    <cellStyle name="_KZ 20.03.01_5 2" xfId="3066"/>
    <cellStyle name="_KZ 20.03.01_5 3" xfId="3067"/>
    <cellStyle name="_KZ 20.03.01_5 4" xfId="3068"/>
    <cellStyle name="_KZ 20.03.01_5 5" xfId="3069"/>
    <cellStyle name="_KZ 20.03.01_5 6" xfId="3070"/>
    <cellStyle name="_KZ 20.03.01_5 7" xfId="3071"/>
    <cellStyle name="_KZ 20.03.01_5 8" xfId="3072"/>
    <cellStyle name="_KZ 20.03.01_5 9" xfId="3073"/>
    <cellStyle name="_KZ 20.03.01_6" xfId="3074"/>
    <cellStyle name="_KZ 20.03.01_7" xfId="3075"/>
    <cellStyle name="_KZ 20.03.01_8" xfId="3076"/>
    <cellStyle name="_KZ 20.03.01_9" xfId="3077"/>
    <cellStyle name="_KZ 20.03.01_9 2" xfId="3078"/>
    <cellStyle name="_KZ 20.03.01_9 3" xfId="3079"/>
    <cellStyle name="_KZ 20.03.01_A" xfId="3080"/>
    <cellStyle name="_KZ 20.03.01_A 10" xfId="3081"/>
    <cellStyle name="_KZ 20.03.01_A 2" xfId="3082"/>
    <cellStyle name="_KZ 20.03.01_A 3" xfId="3083"/>
    <cellStyle name="_KZ 20.03.01_A 4" xfId="3084"/>
    <cellStyle name="_KZ 20.03.01_A 5" xfId="3085"/>
    <cellStyle name="_KZ 20.03.01_A 6" xfId="3086"/>
    <cellStyle name="_KZ 20.03.01_A 7" xfId="3087"/>
    <cellStyle name="_KZ 20.03.01_A 8" xfId="3088"/>
    <cellStyle name="_KZ 20.03.01_A 9" xfId="3089"/>
    <cellStyle name="_KZ 20.03.01_B" xfId="3090"/>
    <cellStyle name="_KZ 20.03.01_B 2" xfId="3091"/>
    <cellStyle name="_KZ 20.03.01_B 3" xfId="3092"/>
    <cellStyle name="_KZ 20.03.01_C" xfId="3093"/>
    <cellStyle name="_KZ 20.03.01_C 10" xfId="3094"/>
    <cellStyle name="_KZ 20.03.01_C 2" xfId="3095"/>
    <cellStyle name="_KZ 20.03.01_C 3" xfId="3096"/>
    <cellStyle name="_KZ 20.03.01_C 4" xfId="3097"/>
    <cellStyle name="_KZ 20.03.01_C 5" xfId="3098"/>
    <cellStyle name="_KZ 20.03.01_C 6" xfId="3099"/>
    <cellStyle name="_KZ 20.03.01_C 7" xfId="3100"/>
    <cellStyle name="_KZ 20.03.01_C 8" xfId="3101"/>
    <cellStyle name="_KZ 20.03.01_C 9" xfId="3102"/>
    <cellStyle name="_KZ 20.03.01_D" xfId="3103"/>
    <cellStyle name="_KZ 20.03.01_E" xfId="3104"/>
    <cellStyle name="_KZ 20.03.01_F" xfId="3105"/>
    <cellStyle name="_KZ 20.03.01_F 10" xfId="3106"/>
    <cellStyle name="_KZ 20.03.01_F 2" xfId="3107"/>
    <cellStyle name="_KZ 20.03.01_F 3" xfId="3108"/>
    <cellStyle name="_KZ 20.03.01_F 4" xfId="3109"/>
    <cellStyle name="_KZ 20.03.01_F 5" xfId="3110"/>
    <cellStyle name="_KZ 20.03.01_F 6" xfId="3111"/>
    <cellStyle name="_KZ 20.03.01_F 7" xfId="3112"/>
    <cellStyle name="_KZ 20.03.01_F 8" xfId="3113"/>
    <cellStyle name="_KZ 20.03.01_F 9" xfId="3114"/>
    <cellStyle name="_LA" xfId="3115"/>
    <cellStyle name="_LA_Total" xfId="3116"/>
    <cellStyle name="_LOG" xfId="3117"/>
    <cellStyle name="_MALAYSIA Q4 Template Subprime Alt-A CDO etc Exposure 31-12-08 ING Insurance" xfId="3118"/>
    <cellStyle name="_MALAYSIA Q4 Template Subprime Alt-A CDO etc Exposure 31-12-08 ING Insurance 2" xfId="3119"/>
    <cellStyle name="_Mali Tablolar(26-03-03) " xfId="3120"/>
    <cellStyle name="_Mali Tablolar(26-03-03)  10" xfId="3121"/>
    <cellStyle name="_Mali Tablolar(26-03-03)  2" xfId="3122"/>
    <cellStyle name="_Mali Tablolar(26-03-03)  3" xfId="3123"/>
    <cellStyle name="_Mali Tablolar(26-03-03)  4" xfId="3124"/>
    <cellStyle name="_Mali Tablolar(26-03-03)  5" xfId="3125"/>
    <cellStyle name="_Mali Tablolar(26-03-03)  6" xfId="3126"/>
    <cellStyle name="_Mali Tablolar(26-03-03)  7" xfId="3127"/>
    <cellStyle name="_Mali Tablolar(26-03-03)  8" xfId="3128"/>
    <cellStyle name="_Mali Tablolar(26-03-03)  9" xfId="3129"/>
    <cellStyle name="_Map4" xfId="3130"/>
    <cellStyle name="_Master excelsheet QA CMRM" xfId="3131"/>
    <cellStyle name="_Master excelsheet QA CMRM 2" xfId="3132"/>
    <cellStyle name="_May'12_Margin_Analysis_Gaudi" xfId="3133"/>
    <cellStyle name="_MCVNB" xfId="3134"/>
    <cellStyle name="_monoliners tab updated" xfId="3135"/>
    <cellStyle name="_monoliners tab updated 2" xfId="3136"/>
    <cellStyle name="_Monolines" xfId="3137"/>
    <cellStyle name="_Monolines_CDO-CLO" xfId="3138"/>
    <cellStyle name="_Monolines_Downgrades &amp; Watch List " xfId="3139"/>
    <cellStyle name="_Monolines_Monolines" xfId="3140"/>
    <cellStyle name="_Monolines_Non-US Prime" xfId="3141"/>
    <cellStyle name="_Monolines_Sheet2" xfId="3142"/>
    <cellStyle name="_Monolines_Tables Collateral Type" xfId="3143"/>
    <cellStyle name="_Monolines_Tables Country" xfId="3144"/>
    <cellStyle name="_Monolines_Tables Rating Insurance" xfId="3145"/>
    <cellStyle name="_Monolines_Tables Vintage" xfId="3146"/>
    <cellStyle name="_Monolines_Tb43 Downgrades BV" xfId="3147"/>
    <cellStyle name="_Monolines_Tb44 Watchlist" xfId="3148"/>
    <cellStyle name="_MTP 2010 Adverse scenario_IRR_RR" xfId="3149"/>
    <cellStyle name="_MTP 2010 Adverse scenario_IRR_RR 2" xfId="3150"/>
    <cellStyle name="_MTP 2013-2017 Europe - key financial metrics template (GAUDI) - draft" xfId="3151"/>
    <cellStyle name="_MTP LIFE AND PENSIONS" xfId="3152"/>
    <cellStyle name="_Multiple" xfId="3153"/>
    <cellStyle name="_Multiple_MTP 2013-2017 Europe - key financial metrics template (GAUDI) - draft" xfId="3154"/>
    <cellStyle name="_Multiple_MTP 2013-2017 Europe - key financial metrics template (GAUDI) - draft 2" xfId="3155"/>
    <cellStyle name="_Multiple_MTP LIFE AND PENSIONS" xfId="3156"/>
    <cellStyle name="_Multiple_MTP LIFE AND PENSIONS 2" xfId="3157"/>
    <cellStyle name="_Multiple_Presentatie Rating Agenciesvalued" xfId="3158"/>
    <cellStyle name="_Multiple_Presentatie Rating Agenciesvalued 2" xfId="3159"/>
    <cellStyle name="_MultipleSpace" xfId="3160"/>
    <cellStyle name="_MultipleSpace_MTP 2013-2017 Europe - key financial metrics template (GAUDI) - draft" xfId="3161"/>
    <cellStyle name="_MultipleSpace_MTP 2013-2017 Europe - key financial metrics template (GAUDI) - draft 2" xfId="3162"/>
    <cellStyle name="_MultipleSpace_MTP LIFE AND PENSIONS" xfId="3163"/>
    <cellStyle name="_MultipleSpace_MTP LIFE AND PENSIONS 2" xfId="3164"/>
    <cellStyle name="_MultipleSpace_Presentatie Rating Agenciesvalued" xfId="3165"/>
    <cellStyle name="_MultipleSpace_Presentatie Rating Agenciesvalued 2" xfId="3166"/>
    <cellStyle name="_NEW ZEALAND Q4 Template Subprime Alt-A CDO etc Exposure 31-12-08 ING Insurance" xfId="3167"/>
    <cellStyle name="_NEW ZEALAND Q4 Template Subprime Alt-A CDO etc Exposure 31-12-08 ING Insurance 2" xfId="3168"/>
    <cellStyle name="_Non-US Prime" xfId="3169"/>
    <cellStyle name="_Non-US Prime_Copy of Americas Quarterly Risk Disclosures - Exposures per Q1_2010 _ING INSURANCE Chile" xfId="3170"/>
    <cellStyle name="_opbouw (2)" xfId="3171"/>
    <cellStyle name="_Operating Result &amp; Margins18102010" xfId="3172"/>
    <cellStyle name="_Perpetuals ING Life Belgium - valuation" xfId="3173"/>
    <cellStyle name="_Perpetuals ING Life Belgium - valuation_ABS detailed overview" xfId="3174"/>
    <cellStyle name="_Perpetuals ING Life Belgium - valuation_ABS Summary" xfId="3175"/>
    <cellStyle name="_Perpetuals ING Life Belgium - valuation_CDO &amp; CLO Details" xfId="3176"/>
    <cellStyle name="_Perpetuals ING Life Belgium - valuation_Copy of Americas Quarterly Risk Disclosures - Exposures per Q1_2010 _ING INSURANCE Chile" xfId="3177"/>
    <cellStyle name="_Perpetuals ING Life Belgium - valuation_Copy of Q1 2009 Disclosure Retail Mortgage Portfolio USA V4 from USA - Kirk update 22-04-09" xfId="3178"/>
    <cellStyle name="_Perpetuals ING Life Belgium - valuation_Credit Derivatives" xfId="3179"/>
    <cellStyle name="_Perpetuals ING Life Belgium - valuation_Inv Cap Securities" xfId="3180"/>
    <cellStyle name="_Perpetuals ING Life Belgium - valuation_Q2 2009 Risk Disclosures per 30-06-09-Seoul" xfId="3181"/>
    <cellStyle name="_Perpetuals ING Life Belgium - valuation_Rating Breakdowns" xfId="3182"/>
    <cellStyle name="_Presentatie Rating Agenciesvalued" xfId="3183"/>
    <cellStyle name="_Q1_Analysis" xfId="3184"/>
    <cellStyle name="_Q1_Analysis 2" xfId="3185"/>
    <cellStyle name="_Q1_Inputs" xfId="3186"/>
    <cellStyle name="_Q1_Inputs 2" xfId="3187"/>
    <cellStyle name="_Q111_CEO_Briefings Template_Per_Region_v3.3xls" xfId="3188"/>
    <cellStyle name="_Q2 2009 Risk Disclosures per 30-06-09-Seoul" xfId="3189"/>
    <cellStyle name="_Q2 2009 Risk Disclosures per 30-06-09-Seoul 2" xfId="3190"/>
    <cellStyle name="_Rating Breakdowns" xfId="3191"/>
    <cellStyle name="_Rating Breakdowns_Copy of Americas Quarterly Risk Disclosures - Exposures per Q1_2010 _ING INSURANCE Chile" xfId="3192"/>
    <cellStyle name="_rechtstreeks" xfId="3193"/>
    <cellStyle name="_Rev Res &amp; Lev Ratio Nov 09" xfId="3194"/>
    <cellStyle name="_Revised Corporate Line 2010-2014 (May 2010)" xfId="3195"/>
    <cellStyle name="_Revised Corporate Line 2010-2014 (May 2010) 2" xfId="3196"/>
    <cellStyle name="_ROE calculation MTP 2011-2015 (Arie Hahn)" xfId="3197"/>
    <cellStyle name="_ROE calculation MTP 2011-2015 (Arie Hahn) 2" xfId="3198"/>
    <cellStyle name="_SB  16 dec 2009 MTP 2010 Adverse scenario adj by Eva" xfId="3199"/>
    <cellStyle name="_SB  16 dec 2009 MTP 2010 Adverse scenario adj by Eva 2" xfId="3200"/>
    <cellStyle name="_Selected Entity" xfId="3201"/>
    <cellStyle name="_Sheet1" xfId="3202"/>
    <cellStyle name="_Sheet1 2" xfId="3203"/>
    <cellStyle name="_Sheet1_1" xfId="3204"/>
    <cellStyle name="_Sheet1_1 2" xfId="3205"/>
    <cellStyle name="_Sheet1_CDO-CLO" xfId="3206"/>
    <cellStyle name="_Sheet1_CDO-CLO 2" xfId="3207"/>
    <cellStyle name="_Sheet1_Copy of Americas Quarterly Risk Disclosures - Exposures per Q1_2010 _ING INSURANCE Chile" xfId="3208"/>
    <cellStyle name="_Sheet1_Data_Insurance_Q12010" xfId="3209"/>
    <cellStyle name="_Sheet1_Data_Insurance_Q12010 2" xfId="3210"/>
    <cellStyle name="_Sheet1_Data_Insurance_Q420092" xfId="3211"/>
    <cellStyle name="_Sheet1_Data_Insurance_Q420092 2" xfId="3212"/>
    <cellStyle name="_Sheet1_Monolines" xfId="3213"/>
    <cellStyle name="_Sheet1_Monolines 2" xfId="3214"/>
    <cellStyle name="_Sheet1_Sheet2" xfId="3215"/>
    <cellStyle name="_Sheet1_Tb43 Downgrades BV" xfId="3216"/>
    <cellStyle name="_Sheet1_Tb44 Watchlist" xfId="3217"/>
    <cellStyle name="_Sheet10" xfId="3218"/>
    <cellStyle name="_Sheet10 2" xfId="3219"/>
    <cellStyle name="_Sheet13" xfId="3220"/>
    <cellStyle name="_Sheet13 2" xfId="3221"/>
    <cellStyle name="_Sheet2" xfId="3222"/>
    <cellStyle name="_Sheet2_1" xfId="3223"/>
    <cellStyle name="_Sheet2_1 2" xfId="3224"/>
    <cellStyle name="_Staven" xfId="3225"/>
    <cellStyle name="_SubHeading" xfId="3226"/>
    <cellStyle name="_SubHeading_Benelux_Management Information Template filing Mistral" xfId="3227"/>
    <cellStyle name="_SubHeading_Central Europe _ Total" xfId="3228"/>
    <cellStyle name="_SubHeading_IIM_Consolidated_MIT_20100322" xfId="3229"/>
    <cellStyle name="_SubHeading_LA Management Information Template 03-18-2010" xfId="3230"/>
    <cellStyle name="_SubHeading_Management Information Template CR_adjusted" xfId="3231"/>
    <cellStyle name="_SubHeading_Management Information Template Greece_adjusted" xfId="3232"/>
    <cellStyle name="_SubHeading_Management Information Template_Spain_adjusted" xfId="3233"/>
    <cellStyle name="_SubHeading_Management Information Template_TURKEY" xfId="3234"/>
    <cellStyle name="_SubHeading_MTP 2013-2017 Europe - key financial metrics template (GAUDI) - draft" xfId="3235"/>
    <cellStyle name="_SubHeading_MTP LIFE AND PENSIONS" xfId="3236"/>
    <cellStyle name="_SubHeading_Presentatie Rating Agenciesvalued" xfId="3237"/>
    <cellStyle name="_SubHeading_Revised Corporate Line 2010-2014 (May 2010)" xfId="3238"/>
    <cellStyle name="_SubHeading_Revised Corporate Line 2010-2014 (May 2010) 2" xfId="3239"/>
    <cellStyle name="_SubHeading_Total Insurance &amp; IM_Distribution_Final" xfId="3240"/>
    <cellStyle name="_SubHeading_Total Insurance &amp; IM_Distribution_Final 2" xfId="3241"/>
    <cellStyle name="_SubHeading_US_2010-2014 MTP_Management Information Template" xfId="3242"/>
    <cellStyle name="_Synthetic Securitisation Notional 30-6-2008 for RIA" xfId="3243"/>
    <cellStyle name="_Synthetic Securitisation Notional 30-6-2008 for RIA 2" xfId="3244"/>
    <cellStyle name="_Table" xfId="3245"/>
    <cellStyle name="_Table 2" xfId="3246"/>
    <cellStyle name="_Table 2 2" xfId="3247"/>
    <cellStyle name="_Table 2 3" xfId="3248"/>
    <cellStyle name="_Table 3" xfId="3249"/>
    <cellStyle name="_Table 3 2" xfId="3250"/>
    <cellStyle name="_Table 3 3" xfId="3251"/>
    <cellStyle name="_Table 4" xfId="3252"/>
    <cellStyle name="_Table 5" xfId="3253"/>
    <cellStyle name="_Table 6" xfId="3254"/>
    <cellStyle name="_Table_Benelux_Management Information Template filing Mistral" xfId="3255"/>
    <cellStyle name="_Table_Benelux_Management Information Template filing Mistral 2" xfId="3256"/>
    <cellStyle name="_Table_Benelux_Management Information Template filing Mistral 2 2" xfId="3257"/>
    <cellStyle name="_Table_Benelux_Management Information Template filing Mistral 2 3" xfId="3258"/>
    <cellStyle name="_Table_Benelux_Management Information Template filing Mistral 3" xfId="3259"/>
    <cellStyle name="_Table_Benelux_Management Information Template filing Mistral 3 2" xfId="3260"/>
    <cellStyle name="_Table_Benelux_Management Information Template filing Mistral 3 3" xfId="3261"/>
    <cellStyle name="_Table_Benelux_Management Information Template filing Mistral 4" xfId="3262"/>
    <cellStyle name="_Table_Benelux_Management Information Template filing Mistral 5" xfId="3263"/>
    <cellStyle name="_Table_Benelux_Management Information Template filing Mistral 6" xfId="3264"/>
    <cellStyle name="_Table_Benelux_Management Information Template filing Mistral_Liquidity" xfId="3265"/>
    <cellStyle name="_Table_Benelux_Management Information Template filing Mistral_Liquidity NNIF" xfId="3266"/>
    <cellStyle name="_Table_Benelux_Management Information Template filing Mistral_Sheet4" xfId="3267"/>
    <cellStyle name="_Table_Central Europe _ Total" xfId="3268"/>
    <cellStyle name="_Table_Central Europe _ Total 2" xfId="3269"/>
    <cellStyle name="_Table_Central Europe _ Total 2 2" xfId="3270"/>
    <cellStyle name="_Table_Central Europe _ Total 2 3" xfId="3271"/>
    <cellStyle name="_Table_Central Europe _ Total 3" xfId="3272"/>
    <cellStyle name="_Table_Central Europe _ Total 3 2" xfId="3273"/>
    <cellStyle name="_Table_Central Europe _ Total 3 3" xfId="3274"/>
    <cellStyle name="_Table_Central Europe _ Total 4" xfId="3275"/>
    <cellStyle name="_Table_Central Europe _ Total 5" xfId="3276"/>
    <cellStyle name="_Table_Central Europe _ Total 6" xfId="3277"/>
    <cellStyle name="_Table_Central Europe _ Total_Liquidity" xfId="3278"/>
    <cellStyle name="_Table_Central Europe _ Total_Liquidity NNIF" xfId="3279"/>
    <cellStyle name="_Table_Central Europe _ Total_Sheet4" xfId="3280"/>
    <cellStyle name="_Table_IIM_Consolidated_MIT_20100322" xfId="3281"/>
    <cellStyle name="_Table_IIM_Consolidated_MIT_20100322 2" xfId="3282"/>
    <cellStyle name="_Table_IIM_Consolidated_MIT_20100322 2 2" xfId="3283"/>
    <cellStyle name="_Table_IIM_Consolidated_MIT_20100322 2 3" xfId="3284"/>
    <cellStyle name="_Table_IIM_Consolidated_MIT_20100322 3" xfId="3285"/>
    <cellStyle name="_Table_IIM_Consolidated_MIT_20100322 3 2" xfId="3286"/>
    <cellStyle name="_Table_IIM_Consolidated_MIT_20100322 3 3" xfId="3287"/>
    <cellStyle name="_Table_IIM_Consolidated_MIT_20100322 4" xfId="3288"/>
    <cellStyle name="_Table_IIM_Consolidated_MIT_20100322 5" xfId="3289"/>
    <cellStyle name="_Table_IIM_Consolidated_MIT_20100322 6" xfId="3290"/>
    <cellStyle name="_Table_IIM_Consolidated_MIT_20100322_Liquidity" xfId="3291"/>
    <cellStyle name="_Table_IIM_Consolidated_MIT_20100322_Liquidity NNIF" xfId="3292"/>
    <cellStyle name="_Table_IIM_Consolidated_MIT_20100322_Sheet4" xfId="3293"/>
    <cellStyle name="_Table_LA Management Information Template 03-18-2010" xfId="3294"/>
    <cellStyle name="_Table_LA Management Information Template 03-18-2010 2" xfId="3295"/>
    <cellStyle name="_Table_LA Management Information Template 03-18-2010 2 2" xfId="3296"/>
    <cellStyle name="_Table_LA Management Information Template 03-18-2010 2 3" xfId="3297"/>
    <cellStyle name="_Table_LA Management Information Template 03-18-2010 3" xfId="3298"/>
    <cellStyle name="_Table_LA Management Information Template 03-18-2010 3 2" xfId="3299"/>
    <cellStyle name="_Table_LA Management Information Template 03-18-2010 3 3" xfId="3300"/>
    <cellStyle name="_Table_LA Management Information Template 03-18-2010 4" xfId="3301"/>
    <cellStyle name="_Table_LA Management Information Template 03-18-2010 5" xfId="3302"/>
    <cellStyle name="_Table_LA Management Information Template 03-18-2010 6" xfId="3303"/>
    <cellStyle name="_Table_LA Management Information Template 03-18-2010_Liquidity" xfId="3304"/>
    <cellStyle name="_Table_LA Management Information Template 03-18-2010_Liquidity NNIF" xfId="3305"/>
    <cellStyle name="_Table_LA Management Information Template 03-18-2010_Sheet4" xfId="3306"/>
    <cellStyle name="_Table_Liquidity" xfId="3307"/>
    <cellStyle name="_Table_Liquidity NNIF" xfId="3308"/>
    <cellStyle name="_Table_Management Information Template CR_adjusted" xfId="3309"/>
    <cellStyle name="_Table_Management Information Template CR_adjusted 2" xfId="3310"/>
    <cellStyle name="_Table_Management Information Template CR_adjusted 2 2" xfId="3311"/>
    <cellStyle name="_Table_Management Information Template CR_adjusted 2 3" xfId="3312"/>
    <cellStyle name="_Table_Management Information Template CR_adjusted 3" xfId="3313"/>
    <cellStyle name="_Table_Management Information Template CR_adjusted 3 2" xfId="3314"/>
    <cellStyle name="_Table_Management Information Template CR_adjusted 3 3" xfId="3315"/>
    <cellStyle name="_Table_Management Information Template CR_adjusted 4" xfId="3316"/>
    <cellStyle name="_Table_Management Information Template CR_adjusted 5" xfId="3317"/>
    <cellStyle name="_Table_Management Information Template CR_adjusted 6" xfId="3318"/>
    <cellStyle name="_Table_Management Information Template CR_adjusted_Liquidity" xfId="3319"/>
    <cellStyle name="_Table_Management Information Template CR_adjusted_Liquidity NNIF" xfId="3320"/>
    <cellStyle name="_Table_Management Information Template CR_adjusted_Sheet4" xfId="3321"/>
    <cellStyle name="_Table_Management Information Template Greece_adjusted" xfId="3322"/>
    <cellStyle name="_Table_Management Information Template Greece_adjusted 2" xfId="3323"/>
    <cellStyle name="_Table_Management Information Template Greece_adjusted 2 2" xfId="3324"/>
    <cellStyle name="_Table_Management Information Template Greece_adjusted 2 3" xfId="3325"/>
    <cellStyle name="_Table_Management Information Template Greece_adjusted 3" xfId="3326"/>
    <cellStyle name="_Table_Management Information Template Greece_adjusted 3 2" xfId="3327"/>
    <cellStyle name="_Table_Management Information Template Greece_adjusted 3 3" xfId="3328"/>
    <cellStyle name="_Table_Management Information Template Greece_adjusted 4" xfId="3329"/>
    <cellStyle name="_Table_Management Information Template Greece_adjusted 5" xfId="3330"/>
    <cellStyle name="_Table_Management Information Template Greece_adjusted 6" xfId="3331"/>
    <cellStyle name="_Table_Management Information Template Greece_adjusted_Liquidity" xfId="3332"/>
    <cellStyle name="_Table_Management Information Template Greece_adjusted_Liquidity NNIF" xfId="3333"/>
    <cellStyle name="_Table_Management Information Template Greece_adjusted_Sheet4" xfId="3334"/>
    <cellStyle name="_Table_Management Information Template_Romania_adjusted" xfId="3335"/>
    <cellStyle name="_Table_Management Information Template_Romania_adjusted 2" xfId="3336"/>
    <cellStyle name="_Table_Management Information Template_Romania_adjusted 2 2" xfId="3337"/>
    <cellStyle name="_Table_Management Information Template_Romania_adjusted 2 3" xfId="3338"/>
    <cellStyle name="_Table_Management Information Template_Romania_adjusted 3" xfId="3339"/>
    <cellStyle name="_Table_Management Information Template_Romania_adjusted 3 2" xfId="3340"/>
    <cellStyle name="_Table_Management Information Template_Romania_adjusted 3 3" xfId="3341"/>
    <cellStyle name="_Table_Management Information Template_Romania_adjusted 4" xfId="3342"/>
    <cellStyle name="_Table_Management Information Template_Romania_adjusted 5" xfId="3343"/>
    <cellStyle name="_Table_Management Information Template_Romania_adjusted 6" xfId="3344"/>
    <cellStyle name="_Table_Management Information Template_Romania_adjusted_Liquidity" xfId="3345"/>
    <cellStyle name="_Table_Management Information Template_Romania_adjusted_Liquidity NNIF" xfId="3346"/>
    <cellStyle name="_Table_Management Information Template_Romania_adjusted_Sheet4" xfId="3347"/>
    <cellStyle name="_Table_Management Information Template_Spain_adjusted" xfId="3348"/>
    <cellStyle name="_Table_Management Information Template_Spain_adjusted 2" xfId="3349"/>
    <cellStyle name="_Table_Management Information Template_Spain_adjusted 2 2" xfId="3350"/>
    <cellStyle name="_Table_Management Information Template_Spain_adjusted 2 3" xfId="3351"/>
    <cellStyle name="_Table_Management Information Template_Spain_adjusted 3" xfId="3352"/>
    <cellStyle name="_Table_Management Information Template_Spain_adjusted 3 2" xfId="3353"/>
    <cellStyle name="_Table_Management Information Template_Spain_adjusted 3 3" xfId="3354"/>
    <cellStyle name="_Table_Management Information Template_Spain_adjusted 4" xfId="3355"/>
    <cellStyle name="_Table_Management Information Template_Spain_adjusted 5" xfId="3356"/>
    <cellStyle name="_Table_Management Information Template_Spain_adjusted 6" xfId="3357"/>
    <cellStyle name="_Table_Management Information Template_Spain_adjusted_Liquidity" xfId="3358"/>
    <cellStyle name="_Table_Management Information Template_Spain_adjusted_Liquidity NNIF" xfId="3359"/>
    <cellStyle name="_Table_Management Information Template_Spain_adjusted_Sheet4" xfId="3360"/>
    <cellStyle name="_Table_Management Information Template_TURKEY" xfId="3361"/>
    <cellStyle name="_Table_Management Information Template_TURKEY 2" xfId="3362"/>
    <cellStyle name="_Table_Management Information Template_TURKEY 2 2" xfId="3363"/>
    <cellStyle name="_Table_Management Information Template_TURKEY 2 3" xfId="3364"/>
    <cellStyle name="_Table_Management Information Template_TURKEY 3" xfId="3365"/>
    <cellStyle name="_Table_Management Information Template_TURKEY 3 2" xfId="3366"/>
    <cellStyle name="_Table_Management Information Template_TURKEY 3 3" xfId="3367"/>
    <cellStyle name="_Table_Management Information Template_TURKEY 4" xfId="3368"/>
    <cellStyle name="_Table_Management Information Template_TURKEY 5" xfId="3369"/>
    <cellStyle name="_Table_Management Information Template_TURKEY 6" xfId="3370"/>
    <cellStyle name="_Table_Management Information Template_TURKEY_Liquidity" xfId="3371"/>
    <cellStyle name="_Table_Management Information Template_TURKEY_Liquidity NNIF" xfId="3372"/>
    <cellStyle name="_Table_Management Information Template_TURKEY_Sheet4" xfId="3373"/>
    <cellStyle name="_Table_MTP 2013-2017 Europe - key financial metrics template (GAUDI) - draft" xfId="3374"/>
    <cellStyle name="_Table_MTP LIFE AND PENSIONS" xfId="3375"/>
    <cellStyle name="_Table_Presentatie Rating Agenciesvalued" xfId="3376"/>
    <cellStyle name="_Table_Revised Corporate Line 2010-2014 (May 2010)" xfId="3377"/>
    <cellStyle name="_Table_Revised Corporate Line 2010-2014 (May 2010) 2" xfId="3378"/>
    <cellStyle name="_Table_Revised Corporate Line 2010-2014 (May 2010) 2 2" xfId="3379"/>
    <cellStyle name="_Table_Revised Corporate Line 2010-2014 (May 2010) 2 3" xfId="3380"/>
    <cellStyle name="_Table_Revised Corporate Line 2010-2014 (May 2010) 3" xfId="3381"/>
    <cellStyle name="_Table_Revised Corporate Line 2010-2014 (May 2010) 3 2" xfId="3382"/>
    <cellStyle name="_Table_Revised Corporate Line 2010-2014 (May 2010) 3 3" xfId="3383"/>
    <cellStyle name="_Table_Revised Corporate Line 2010-2014 (May 2010) 4" xfId="3384"/>
    <cellStyle name="_Table_Revised Corporate Line 2010-2014 (May 2010) 5" xfId="3385"/>
    <cellStyle name="_Table_Revised Corporate Line 2010-2014 (May 2010) 6" xfId="3386"/>
    <cellStyle name="_Table_Revised Corporate Line 2010-2014 (May 2010)_Liquidity" xfId="3387"/>
    <cellStyle name="_Table_Revised Corporate Line 2010-2014 (May 2010)_Liquidity NNIF" xfId="3388"/>
    <cellStyle name="_Table_Revised Corporate Line 2010-2014 (May 2010)_Sheet4" xfId="3389"/>
    <cellStyle name="_Table_Sheet4" xfId="3390"/>
    <cellStyle name="_Table_Total Insurance &amp; IM_Distribution_Final" xfId="3391"/>
    <cellStyle name="_Table_Total Insurance &amp; IM_Distribution_Final 2" xfId="3392"/>
    <cellStyle name="_Table_Total Insurance &amp; IM_Distribution_Final 2 2" xfId="3393"/>
    <cellStyle name="_Table_Total Insurance &amp; IM_Distribution_Final 2 3" xfId="3394"/>
    <cellStyle name="_Table_Total Insurance &amp; IM_Distribution_Final 3" xfId="3395"/>
    <cellStyle name="_Table_Total Insurance &amp; IM_Distribution_Final 3 2" xfId="3396"/>
    <cellStyle name="_Table_Total Insurance &amp; IM_Distribution_Final 3 3" xfId="3397"/>
    <cellStyle name="_Table_Total Insurance &amp; IM_Distribution_Final 4" xfId="3398"/>
    <cellStyle name="_Table_Total Insurance &amp; IM_Distribution_Final 5" xfId="3399"/>
    <cellStyle name="_Table_Total Insurance &amp; IM_Distribution_Final 6" xfId="3400"/>
    <cellStyle name="_Table_Total Insurance &amp; IM_Distribution_Final_Liquidity" xfId="3401"/>
    <cellStyle name="_Table_Total Insurance &amp; IM_Distribution_Final_Liquidity NNIF" xfId="3402"/>
    <cellStyle name="_Table_Total Insurance &amp; IM_Distribution_Final_Sheet4" xfId="3403"/>
    <cellStyle name="_Table_US_2010-2014 MTP_Management Information Template" xfId="3404"/>
    <cellStyle name="_Table_US_2010-2014 MTP_Management Information Template 2" xfId="3405"/>
    <cellStyle name="_Table_US_2010-2014 MTP_Management Information Template 2 2" xfId="3406"/>
    <cellStyle name="_Table_US_2010-2014 MTP_Management Information Template 2 3" xfId="3407"/>
    <cellStyle name="_Table_US_2010-2014 MTP_Management Information Template 3" xfId="3408"/>
    <cellStyle name="_Table_US_2010-2014 MTP_Management Information Template 3 2" xfId="3409"/>
    <cellStyle name="_Table_US_2010-2014 MTP_Management Information Template 3 3" xfId="3410"/>
    <cellStyle name="_Table_US_2010-2014 MTP_Management Information Template 4" xfId="3411"/>
    <cellStyle name="_Table_US_2010-2014 MTP_Management Information Template 5" xfId="3412"/>
    <cellStyle name="_Table_US_2010-2014 MTP_Management Information Template 6" xfId="3413"/>
    <cellStyle name="_Table_US_2010-2014 MTP_Management Information Template_Liquidity" xfId="3414"/>
    <cellStyle name="_Table_US_2010-2014 MTP_Management Information Template_Liquidity NNIF" xfId="3415"/>
    <cellStyle name="_Table_US_2010-2014 MTP_Management Information Template_Sheet4" xfId="3416"/>
    <cellStyle name="_TableHead" xfId="3417"/>
    <cellStyle name="_TableHead_Benelux_Management Information Template filing Mistral" xfId="3418"/>
    <cellStyle name="_TableHead_Central Europe _ Total" xfId="3419"/>
    <cellStyle name="_TableHead_IIM_Consolidated_MIT_20100322" xfId="3420"/>
    <cellStyle name="_TableHead_LA Management Information Template 03-18-2010" xfId="3421"/>
    <cellStyle name="_TableHead_Management Information Template CR_adjusted" xfId="3422"/>
    <cellStyle name="_TableHead_Management Information Template Greece_adjusted" xfId="3423"/>
    <cellStyle name="_TableHead_Management Information Template_Romania_adjusted" xfId="3424"/>
    <cellStyle name="_TableHead_Management Information Template_Spain_adjusted" xfId="3425"/>
    <cellStyle name="_TableHead_Management Information Template_TURKEY" xfId="3426"/>
    <cellStyle name="_TableHead_MTP 2013-2017 Europe - key financial metrics template (GAUDI) - draft" xfId="3427"/>
    <cellStyle name="_TableHead_MTP LIFE AND PENSIONS" xfId="3428"/>
    <cellStyle name="_TableHead_Presentatie Rating Agenciesvalued" xfId="3429"/>
    <cellStyle name="_TableHead_Revised Corporate Line 2010-2014 (May 2010)" xfId="3430"/>
    <cellStyle name="_TableHead_Revised Corporate Line 2010-2014 (May 2010) 2" xfId="3431"/>
    <cellStyle name="_TableHead_Total Insurance &amp; IM_Distribution_Final" xfId="3432"/>
    <cellStyle name="_TableHead_Total Insurance &amp; IM_Distribution_Final 2" xfId="3433"/>
    <cellStyle name="_TableHead_US_2010-2014 MTP_Management Information Template" xfId="3434"/>
    <cellStyle name="_TableRowHead" xfId="3435"/>
    <cellStyle name="_TableRowHead_Benelux_Management Information Template filing Mistral" xfId="3436"/>
    <cellStyle name="_TableRowHead_Central Europe _ Total" xfId="3437"/>
    <cellStyle name="_TableRowHead_IIM_Consolidated_MIT_20100322" xfId="3438"/>
    <cellStyle name="_TableRowHead_LA Management Information Template 03-18-2010" xfId="3439"/>
    <cellStyle name="_TableRowHead_Management Information Template CR_adjusted" xfId="3440"/>
    <cellStyle name="_TableRowHead_Management Information Template Greece_adjusted" xfId="3441"/>
    <cellStyle name="_TableRowHead_Management Information Template_Spain_adjusted" xfId="3442"/>
    <cellStyle name="_TableRowHead_Management Information Template_TURKEY" xfId="3443"/>
    <cellStyle name="_TableRowHead_MTP 2013-2017 Europe - key financial metrics template (GAUDI) - draft" xfId="3444"/>
    <cellStyle name="_TableRowHead_MTP LIFE AND PENSIONS" xfId="3445"/>
    <cellStyle name="_TableRowHead_Presentatie Rating Agenciesvalued" xfId="3446"/>
    <cellStyle name="_TableRowHead_Revised Corporate Line 2010-2014 (May 2010)" xfId="3447"/>
    <cellStyle name="_TableRowHead_Revised Corporate Line 2010-2014 (May 2010) 2" xfId="3448"/>
    <cellStyle name="_TableRowHead_Total Insurance &amp; IM_Distribution_Final" xfId="3449"/>
    <cellStyle name="_TableRowHead_Total Insurance &amp; IM_Distribution_Final 2" xfId="3450"/>
    <cellStyle name="_TableRowHead_US_2010-2014 MTP_Management Information Template" xfId="3451"/>
    <cellStyle name="_Tables Collateral Type" xfId="3452"/>
    <cellStyle name="_Tables Collateral Type 2" xfId="3453"/>
    <cellStyle name="_Tables Country" xfId="3454"/>
    <cellStyle name="_Tables Country 2" xfId="3455"/>
    <cellStyle name="_Tables Rating Insurance" xfId="3456"/>
    <cellStyle name="_Tables Rating Insurance 2" xfId="3457"/>
    <cellStyle name="_Tables Vintage" xfId="3458"/>
    <cellStyle name="_Tables Vintage 2" xfId="3459"/>
    <cellStyle name="_TableSuperHead" xfId="3460"/>
    <cellStyle name="_TableSuperHead_Benelux_Management Information Template filing Mistral" xfId="3461"/>
    <cellStyle name="_TableSuperHead_Central Europe _ Total" xfId="3462"/>
    <cellStyle name="_TableSuperHead_IIM_Consolidated_MIT_20100322" xfId="3463"/>
    <cellStyle name="_TableSuperHead_LA Management Information Template 03-18-2010" xfId="3464"/>
    <cellStyle name="_TableSuperHead_Management Information Template CR_adjusted" xfId="3465"/>
    <cellStyle name="_TableSuperHead_Management Information Template Greece_adjusted" xfId="3466"/>
    <cellStyle name="_TableSuperHead_Management Information Template_Spain_adjusted" xfId="3467"/>
    <cellStyle name="_TableSuperHead_Management Information Template_TURKEY" xfId="3468"/>
    <cellStyle name="_TableSuperHead_MTP 2013-2017 Europe - key financial metrics template (GAUDI) - draft" xfId="3469"/>
    <cellStyle name="_TableSuperHead_MTP LIFE AND PENSIONS" xfId="3470"/>
    <cellStyle name="_TableSuperHead_Presentatie Rating Agenciesvalued" xfId="3471"/>
    <cellStyle name="_TableSuperHead_Revised Corporate Line 2010-2014 (May 2010)" xfId="3472"/>
    <cellStyle name="_TableSuperHead_Revised Corporate Line 2010-2014 (May 2010) 2" xfId="3473"/>
    <cellStyle name="_TableSuperHead_Total Insurance &amp; IM_Distribution_Final" xfId="3474"/>
    <cellStyle name="_TableSuperHead_Total Insurance &amp; IM_Distribution_Final 2" xfId="3475"/>
    <cellStyle name="_TableSuperHead_US_2010-2014 MTP_Management Information Template" xfId="3476"/>
    <cellStyle name="_TAIWAN Q4 Template Subprime Alt-A CDO etc Exposure 31-12-08 ING Insurance" xfId="3477"/>
    <cellStyle name="_TAIWAN Q4 Template Subprime Alt-A CDO etc Exposure 31-12-08 ING Insurance 2" xfId="3478"/>
    <cellStyle name="_TAIWAN Template Subprime Alt-A CDO etc Exposure 30-09-08 Insurance" xfId="3479"/>
    <cellStyle name="_TAIWAN Template Subprime Alt-A CDO etc Exposure 30-09-08 Insurance 2" xfId="3480"/>
    <cellStyle name="_Template Subprime Alt-A CDO etc Exposure 30-06-08 Insurance" xfId="3481"/>
    <cellStyle name="_Total Insurance" xfId="3482"/>
    <cellStyle name="_Total Insurance &amp; IM_Distribution_Final" xfId="3483"/>
    <cellStyle name="_Total Insurance &amp; IM_Distribution_Final 2" xfId="3484"/>
    <cellStyle name="_TOTAL OVERVIEW Subprime Alt-A CDO etc Exposure 31-03-08 ING Group" xfId="3485"/>
    <cellStyle name="_TOTAL OVERVIEW Subprime Alt-A CDO etc Exposure 31-03-08 ING Group_ING LK Template Subprime Alt-A CDO Exposure 31-10-08" xfId="3486"/>
    <cellStyle name="_TOTAL OVERVIEW Subprime Alt-A CDO etc Exposure 31-03-08 ING Group_JAPAN Template Subprime Alt-A CDO Exposure 31-10-08" xfId="3487"/>
    <cellStyle name="_Total_Insurance (GAUDI)" xfId="3488"/>
    <cellStyle name="_Total_Insurance (GAUDI)_GA-ROE" xfId="3489"/>
    <cellStyle name="_uitvoer" xfId="3490"/>
    <cellStyle name="_universe - remaining data" xfId="3491"/>
    <cellStyle name="_universe - remaining data 2" xfId="3492"/>
    <cellStyle name="_US" xfId="3493"/>
    <cellStyle name="_US CMBS" xfId="3494"/>
    <cellStyle name="_US CMBS_Copy of Americas Quarterly Risk Disclosures - Exposures per Q1_2010 _ING INSURANCE Chile" xfId="3495"/>
    <cellStyle name="_US Subprime - Alt A exposure per 31 Mar 08" xfId="3496"/>
    <cellStyle name="_US_OnGoing" xfId="3497"/>
    <cellStyle name="_US_Total" xfId="3498"/>
    <cellStyle name="_US_VA" xfId="3499"/>
    <cellStyle name="_VI. ABS Summary" xfId="3500"/>
    <cellStyle name="_waterval" xfId="3501"/>
    <cellStyle name="_XII.Inv Cap Securities_IIM" xfId="3502"/>
    <cellStyle name="_XVI. Derisking Financials" xfId="3503"/>
    <cellStyle name="˙˙˙" xfId="3504"/>
    <cellStyle name="˙˙˙ 2" xfId="3505"/>
    <cellStyle name="˙˙˙ 2 2" xfId="3506"/>
    <cellStyle name="’Ê‰Y [0.00]_laroux" xfId="3507"/>
    <cellStyle name="’Ê‰Y_laroux" xfId="3508"/>
    <cellStyle name="=C:\WINDOWS\SYSTEM32\COMMAND.COM" xfId="3509"/>
    <cellStyle name="=C:\WINDOWS\SYSTEM32\COMMAND.COM 10" xfId="3510"/>
    <cellStyle name="=C:\WINDOWS\SYSTEM32\COMMAND.COM 2" xfId="3511"/>
    <cellStyle name="=C:\WINDOWS\SYSTEM32\COMMAND.COM 3" xfId="3512"/>
    <cellStyle name="=C:\WINDOWS\SYSTEM32\COMMAND.COM 4" xfId="3513"/>
    <cellStyle name="=C:\WINDOWS\SYSTEM32\COMMAND.COM 5" xfId="3514"/>
    <cellStyle name="=C:\WINDOWS\SYSTEM32\COMMAND.COM 6" xfId="3515"/>
    <cellStyle name="=C:\WINDOWS\SYSTEM32\COMMAND.COM 7" xfId="3516"/>
    <cellStyle name="=C:\WINDOWS\SYSTEM32\COMMAND.COM 8" xfId="3517"/>
    <cellStyle name="=C:\WINDOWS\SYSTEM32\COMMAND.COM 9" xfId="3518"/>
    <cellStyle name="=D:\WINNT\SYSTEM32\COMMAND.COM" xfId="3519"/>
    <cellStyle name="=D:\WINNT\SYSTEM32\COMMAND.COM 2" xfId="3520"/>
    <cellStyle name="=D:\WINNT\SYSTEM32\COMMAND.COM 3" xfId="3521"/>
    <cellStyle name="•W_Door_Con asia" xfId="3522"/>
    <cellStyle name="•W€_laroux" xfId="3523"/>
    <cellStyle name="1" xfId="3524"/>
    <cellStyle name="1 2" xfId="3525"/>
    <cellStyle name="1 2 2" xfId="3526"/>
    <cellStyle name="1_Input Price report July 2009 CTA" xfId="3527"/>
    <cellStyle name="20% - Accent1 2" xfId="3528"/>
    <cellStyle name="20% - Accent1 2 2" xfId="3529"/>
    <cellStyle name="20% - Accent1 2 2 2" xfId="3530"/>
    <cellStyle name="20% - Accent1 2 2 3" xfId="3531"/>
    <cellStyle name="20% - Accent1 3" xfId="3532"/>
    <cellStyle name="20% - Accent1 3 2" xfId="3533"/>
    <cellStyle name="20% - Accent1 3 2 2" xfId="3534"/>
    <cellStyle name="20% - Accent1 3 2 3" xfId="3535"/>
    <cellStyle name="20% - Accent1 3 3" xfId="3536"/>
    <cellStyle name="20% - Accent1 3 4" xfId="3537"/>
    <cellStyle name="20% - Accent1 4" xfId="3538"/>
    <cellStyle name="20% - Accent1 4 2" xfId="3539"/>
    <cellStyle name="20% - Accent1 4 2 2" xfId="3540"/>
    <cellStyle name="20% - Accent1 4 2 3" xfId="3541"/>
    <cellStyle name="20% - Accent1 4 3" xfId="3542"/>
    <cellStyle name="20% - Accent1 4 4" xfId="3543"/>
    <cellStyle name="20% - Accent1 5" xfId="3544"/>
    <cellStyle name="20% - Accent1 5 2" xfId="3545"/>
    <cellStyle name="20% - Accent1 5 3" xfId="3546"/>
    <cellStyle name="20% - Accent1 6" xfId="3547"/>
    <cellStyle name="20% - Accent1 6 2" xfId="3548"/>
    <cellStyle name="20% - Accent1 6 3" xfId="3549"/>
    <cellStyle name="20% - Accent1 7" xfId="3550"/>
    <cellStyle name="20% - Accent1 7 2" xfId="3551"/>
    <cellStyle name="20% - Accent1 8" xfId="3552"/>
    <cellStyle name="20% - Accent1 8 2" xfId="3553"/>
    <cellStyle name="20% - Accent2 2" xfId="3554"/>
    <cellStyle name="20% - Accent2 2 2" xfId="3555"/>
    <cellStyle name="20% - Accent2 2 2 2" xfId="3556"/>
    <cellStyle name="20% - Accent2 2 2 3" xfId="3557"/>
    <cellStyle name="20% - Accent2 3" xfId="3558"/>
    <cellStyle name="20% - Accent2 3 2" xfId="3559"/>
    <cellStyle name="20% - Accent2 3 2 2" xfId="3560"/>
    <cellStyle name="20% - Accent2 3 2 3" xfId="3561"/>
    <cellStyle name="20% - Accent2 3 3" xfId="3562"/>
    <cellStyle name="20% - Accent2 3 4" xfId="3563"/>
    <cellStyle name="20% - Accent2 4" xfId="3564"/>
    <cellStyle name="20% - Accent2 4 2" xfId="3565"/>
    <cellStyle name="20% - Accent2 4 2 2" xfId="3566"/>
    <cellStyle name="20% - Accent2 4 2 3" xfId="3567"/>
    <cellStyle name="20% - Accent2 4 3" xfId="3568"/>
    <cellStyle name="20% - Accent2 4 4" xfId="3569"/>
    <cellStyle name="20% - Accent2 5" xfId="3570"/>
    <cellStyle name="20% - Accent2 5 2" xfId="3571"/>
    <cellStyle name="20% - Accent2 5 3" xfId="3572"/>
    <cellStyle name="20% - Accent2 6" xfId="3573"/>
    <cellStyle name="20% - Accent2 6 2" xfId="3574"/>
    <cellStyle name="20% - Accent2 6 3" xfId="3575"/>
    <cellStyle name="20% - Accent2 7" xfId="3576"/>
    <cellStyle name="20% - Accent2 7 2" xfId="3577"/>
    <cellStyle name="20% - Accent2 8" xfId="3578"/>
    <cellStyle name="20% - Accent2 8 2" xfId="3579"/>
    <cellStyle name="20% - Accent3 2" xfId="3580"/>
    <cellStyle name="20% - Accent3 2 2" xfId="3581"/>
    <cellStyle name="20% - Accent3 2 2 2" xfId="3582"/>
    <cellStyle name="20% - Accent3 2 2 3" xfId="3583"/>
    <cellStyle name="20% - Accent3 3" xfId="3584"/>
    <cellStyle name="20% - Accent3 3 2" xfId="3585"/>
    <cellStyle name="20% - Accent3 3 2 2" xfId="3586"/>
    <cellStyle name="20% - Accent3 3 2 3" xfId="3587"/>
    <cellStyle name="20% - Accent3 3 3" xfId="3588"/>
    <cellStyle name="20% - Accent3 3 4" xfId="3589"/>
    <cellStyle name="20% - Accent3 4" xfId="3590"/>
    <cellStyle name="20% - Accent3 4 2" xfId="3591"/>
    <cellStyle name="20% - Accent3 4 2 2" xfId="3592"/>
    <cellStyle name="20% - Accent3 4 2 3" xfId="3593"/>
    <cellStyle name="20% - Accent3 4 3" xfId="3594"/>
    <cellStyle name="20% - Accent3 4 4" xfId="3595"/>
    <cellStyle name="20% - Accent3 5" xfId="3596"/>
    <cellStyle name="20% - Accent3 5 2" xfId="3597"/>
    <cellStyle name="20% - Accent3 5 3" xfId="3598"/>
    <cellStyle name="20% - Accent3 6" xfId="3599"/>
    <cellStyle name="20% - Accent3 6 2" xfId="3600"/>
    <cellStyle name="20% - Accent3 6 3" xfId="3601"/>
    <cellStyle name="20% - Accent3 7" xfId="3602"/>
    <cellStyle name="20% - Accent3 7 2" xfId="3603"/>
    <cellStyle name="20% - Accent3 8" xfId="3604"/>
    <cellStyle name="20% - Accent3 8 2" xfId="3605"/>
    <cellStyle name="20% - Accent4 2" xfId="3606"/>
    <cellStyle name="20% - Accent4 2 2" xfId="3607"/>
    <cellStyle name="20% - Accent4 2 2 2" xfId="3608"/>
    <cellStyle name="20% - Accent4 2 2 3" xfId="3609"/>
    <cellStyle name="20% - Accent4 3" xfId="3610"/>
    <cellStyle name="20% - Accent4 3 2" xfId="3611"/>
    <cellStyle name="20% - Accent4 3 2 2" xfId="3612"/>
    <cellStyle name="20% - Accent4 3 2 3" xfId="3613"/>
    <cellStyle name="20% - Accent4 3 3" xfId="3614"/>
    <cellStyle name="20% - Accent4 3 4" xfId="3615"/>
    <cellStyle name="20% - Accent4 4" xfId="3616"/>
    <cellStyle name="20% - Accent4 4 2" xfId="3617"/>
    <cellStyle name="20% - Accent4 4 2 2" xfId="3618"/>
    <cellStyle name="20% - Accent4 4 2 3" xfId="3619"/>
    <cellStyle name="20% - Accent4 4 3" xfId="3620"/>
    <cellStyle name="20% - Accent4 4 4" xfId="3621"/>
    <cellStyle name="20% - Accent4 5" xfId="3622"/>
    <cellStyle name="20% - Accent4 5 2" xfId="3623"/>
    <cellStyle name="20% - Accent4 5 3" xfId="3624"/>
    <cellStyle name="20% - Accent4 6" xfId="3625"/>
    <cellStyle name="20% - Accent4 6 2" xfId="3626"/>
    <cellStyle name="20% - Accent4 6 3" xfId="3627"/>
    <cellStyle name="20% - Accent4 7" xfId="3628"/>
    <cellStyle name="20% - Accent4 7 2" xfId="3629"/>
    <cellStyle name="20% - Accent4 8" xfId="3630"/>
    <cellStyle name="20% - Accent4 8 2" xfId="3631"/>
    <cellStyle name="20% - Accent5 2" xfId="3632"/>
    <cellStyle name="20% - Accent5 2 2" xfId="3633"/>
    <cellStyle name="20% - Accent5 2 2 2" xfId="3634"/>
    <cellStyle name="20% - Accent5 2 2 3" xfId="3635"/>
    <cellStyle name="20% - Accent5 3" xfId="3636"/>
    <cellStyle name="20% - Accent5 3 2" xfId="3637"/>
    <cellStyle name="20% - Accent5 3 2 2" xfId="3638"/>
    <cellStyle name="20% - Accent5 3 2 3" xfId="3639"/>
    <cellStyle name="20% - Accent5 3 3" xfId="3640"/>
    <cellStyle name="20% - Accent5 3 4" xfId="3641"/>
    <cellStyle name="20% - Accent5 4" xfId="3642"/>
    <cellStyle name="20% - Accent5 4 2" xfId="3643"/>
    <cellStyle name="20% - Accent5 4 2 2" xfId="3644"/>
    <cellStyle name="20% - Accent5 4 2 3" xfId="3645"/>
    <cellStyle name="20% - Accent5 4 3" xfId="3646"/>
    <cellStyle name="20% - Accent5 4 4" xfId="3647"/>
    <cellStyle name="20% - Accent5 5" xfId="3648"/>
    <cellStyle name="20% - Accent5 5 2" xfId="3649"/>
    <cellStyle name="20% - Accent5 5 3" xfId="3650"/>
    <cellStyle name="20% - Accent5 6" xfId="3651"/>
    <cellStyle name="20% - Accent5 6 2" xfId="3652"/>
    <cellStyle name="20% - Accent5 6 3" xfId="3653"/>
    <cellStyle name="20% - Accent5 7" xfId="3654"/>
    <cellStyle name="20% - Accent5 7 2" xfId="3655"/>
    <cellStyle name="20% - Accent5 8" xfId="3656"/>
    <cellStyle name="20% - Accent5 8 2" xfId="3657"/>
    <cellStyle name="20% - Accent6 2" xfId="3658"/>
    <cellStyle name="20% - Accent6 2 2" xfId="3659"/>
    <cellStyle name="20% - Accent6 2 2 2" xfId="3660"/>
    <cellStyle name="20% - Accent6 2 2 3" xfId="3661"/>
    <cellStyle name="20% - Accent6 3" xfId="3662"/>
    <cellStyle name="20% - Accent6 3 2" xfId="3663"/>
    <cellStyle name="20% - Accent6 3 2 2" xfId="3664"/>
    <cellStyle name="20% - Accent6 3 2 3" xfId="3665"/>
    <cellStyle name="20% - Accent6 3 3" xfId="3666"/>
    <cellStyle name="20% - Accent6 3 4" xfId="3667"/>
    <cellStyle name="20% - Accent6 4" xfId="3668"/>
    <cellStyle name="20% - Accent6 4 2" xfId="3669"/>
    <cellStyle name="20% - Accent6 4 2 2" xfId="3670"/>
    <cellStyle name="20% - Accent6 4 2 3" xfId="3671"/>
    <cellStyle name="20% - Accent6 4 3" xfId="3672"/>
    <cellStyle name="20% - Accent6 4 4" xfId="3673"/>
    <cellStyle name="20% - Accent6 5" xfId="3674"/>
    <cellStyle name="20% - Accent6 5 2" xfId="3675"/>
    <cellStyle name="20% - Accent6 5 3" xfId="3676"/>
    <cellStyle name="20% - Accent6 6" xfId="3677"/>
    <cellStyle name="20% - Accent6 6 2" xfId="3678"/>
    <cellStyle name="20% - Accent6 6 3" xfId="3679"/>
    <cellStyle name="20% - Accent6 7" xfId="3680"/>
    <cellStyle name="20% - Accent6 7 2" xfId="3681"/>
    <cellStyle name="20% - Accent6 8" xfId="3682"/>
    <cellStyle name="20% - Accent6 8 2" xfId="3683"/>
    <cellStyle name="20% - Énfasis1" xfId="3684"/>
    <cellStyle name="20% - Énfasis2" xfId="3685"/>
    <cellStyle name="20% - Énfasis3" xfId="3686"/>
    <cellStyle name="20% - Énfasis4" xfId="3687"/>
    <cellStyle name="20% - Énfasis5" xfId="3688"/>
    <cellStyle name="20% - Énfasis6" xfId="3689"/>
    <cellStyle name="20% - 강조색1" xfId="3690"/>
    <cellStyle name="20% - 강조색2" xfId="3691"/>
    <cellStyle name="20% - 강조색3" xfId="3692"/>
    <cellStyle name="20% - 강조색4" xfId="3693"/>
    <cellStyle name="20% - 강조색5" xfId="3694"/>
    <cellStyle name="20% - 강조색6" xfId="3695"/>
    <cellStyle name="³" xfId="3696"/>
    <cellStyle name="³ 10" xfId="3697"/>
    <cellStyle name="³ 2" xfId="3698"/>
    <cellStyle name="³ 3" xfId="3699"/>
    <cellStyle name="³ 4" xfId="3700"/>
    <cellStyle name="³ 5" xfId="3701"/>
    <cellStyle name="³ 6" xfId="3702"/>
    <cellStyle name="³ 7" xfId="3703"/>
    <cellStyle name="³ 8" xfId="3704"/>
    <cellStyle name="³ 9" xfId="3705"/>
    <cellStyle name="³?ú" xfId="3706"/>
    <cellStyle name="³?ú 2" xfId="3707"/>
    <cellStyle name="³?ú 3" xfId="3708"/>
    <cellStyle name="40% - Accent1 2" xfId="3709"/>
    <cellStyle name="40% - Accent1 2 2" xfId="3710"/>
    <cellStyle name="40% - Accent1 2 2 2" xfId="3711"/>
    <cellStyle name="40% - Accent1 2 2 3" xfId="3712"/>
    <cellStyle name="40% - Accent1 3" xfId="3713"/>
    <cellStyle name="40% - Accent1 3 2" xfId="3714"/>
    <cellStyle name="40% - Accent1 3 2 2" xfId="3715"/>
    <cellStyle name="40% - Accent1 3 2 3" xfId="3716"/>
    <cellStyle name="40% - Accent1 3 3" xfId="3717"/>
    <cellStyle name="40% - Accent1 3 4" xfId="3718"/>
    <cellStyle name="40% - Accent1 4" xfId="3719"/>
    <cellStyle name="40% - Accent1 4 2" xfId="3720"/>
    <cellStyle name="40% - Accent1 4 2 2" xfId="3721"/>
    <cellStyle name="40% - Accent1 4 2 3" xfId="3722"/>
    <cellStyle name="40% - Accent1 4 3" xfId="3723"/>
    <cellStyle name="40% - Accent1 4 4" xfId="3724"/>
    <cellStyle name="40% - Accent1 5" xfId="3725"/>
    <cellStyle name="40% - Accent1 5 2" xfId="3726"/>
    <cellStyle name="40% - Accent1 5 3" xfId="3727"/>
    <cellStyle name="40% - Accent1 6" xfId="3728"/>
    <cellStyle name="40% - Accent1 6 2" xfId="3729"/>
    <cellStyle name="40% - Accent1 6 3" xfId="3730"/>
    <cellStyle name="40% - Accent1 7" xfId="3731"/>
    <cellStyle name="40% - Accent1 7 2" xfId="3732"/>
    <cellStyle name="40% - Accent1 8" xfId="3733"/>
    <cellStyle name="40% - Accent1 8 2" xfId="3734"/>
    <cellStyle name="40% - Accent2 2" xfId="3735"/>
    <cellStyle name="40% - Accent2 2 2" xfId="3736"/>
    <cellStyle name="40% - Accent2 2 2 2" xfId="3737"/>
    <cellStyle name="40% - Accent2 2 2 3" xfId="3738"/>
    <cellStyle name="40% - Accent2 3" xfId="3739"/>
    <cellStyle name="40% - Accent2 3 2" xfId="3740"/>
    <cellStyle name="40% - Accent2 3 2 2" xfId="3741"/>
    <cellStyle name="40% - Accent2 3 2 3" xfId="3742"/>
    <cellStyle name="40% - Accent2 3 3" xfId="3743"/>
    <cellStyle name="40% - Accent2 3 4" xfId="3744"/>
    <cellStyle name="40% - Accent2 4" xfId="3745"/>
    <cellStyle name="40% - Accent2 4 2" xfId="3746"/>
    <cellStyle name="40% - Accent2 4 2 2" xfId="3747"/>
    <cellStyle name="40% - Accent2 4 2 3" xfId="3748"/>
    <cellStyle name="40% - Accent2 4 3" xfId="3749"/>
    <cellStyle name="40% - Accent2 4 4" xfId="3750"/>
    <cellStyle name="40% - Accent2 5" xfId="3751"/>
    <cellStyle name="40% - Accent2 5 2" xfId="3752"/>
    <cellStyle name="40% - Accent2 5 3" xfId="3753"/>
    <cellStyle name="40% - Accent2 6" xfId="3754"/>
    <cellStyle name="40% - Accent2 6 2" xfId="3755"/>
    <cellStyle name="40% - Accent2 6 3" xfId="3756"/>
    <cellStyle name="40% - Accent2 7" xfId="3757"/>
    <cellStyle name="40% - Accent2 7 2" xfId="3758"/>
    <cellStyle name="40% - Accent2 8" xfId="3759"/>
    <cellStyle name="40% - Accent2 8 2" xfId="3760"/>
    <cellStyle name="40% - Accent3 2" xfId="3761"/>
    <cellStyle name="40% - Accent3 2 2" xfId="3762"/>
    <cellStyle name="40% - Accent3 2 2 2" xfId="3763"/>
    <cellStyle name="40% - Accent3 2 2 3" xfId="3764"/>
    <cellStyle name="40% - Accent3 3" xfId="3765"/>
    <cellStyle name="40% - Accent3 3 2" xfId="3766"/>
    <cellStyle name="40% - Accent3 3 2 2" xfId="3767"/>
    <cellStyle name="40% - Accent3 3 2 3" xfId="3768"/>
    <cellStyle name="40% - Accent3 4" xfId="3769"/>
    <cellStyle name="40% - Accent3 4 2" xfId="3770"/>
    <cellStyle name="40% - Accent3 4 2 2" xfId="3771"/>
    <cellStyle name="40% - Accent3 4 2 3" xfId="3772"/>
    <cellStyle name="40% - Accent3 4 3" xfId="3773"/>
    <cellStyle name="40% - Accent3 4 4" xfId="3774"/>
    <cellStyle name="40% - Accent3 5" xfId="3775"/>
    <cellStyle name="40% - Accent3 5 2" xfId="3776"/>
    <cellStyle name="40% - Accent3 5 3" xfId="3777"/>
    <cellStyle name="40% - Accent3 6" xfId="3778"/>
    <cellStyle name="40% - Accent3 6 2" xfId="3779"/>
    <cellStyle name="40% - Accent3 6 3" xfId="3780"/>
    <cellStyle name="40% - Accent3 7" xfId="3781"/>
    <cellStyle name="40% - Accent3 7 2" xfId="3782"/>
    <cellStyle name="40% - Accent3 8" xfId="3783"/>
    <cellStyle name="40% - Accent3 8 2" xfId="3784"/>
    <cellStyle name="40% - Accent4 2" xfId="3785"/>
    <cellStyle name="40% - Accent4 2 2" xfId="3786"/>
    <cellStyle name="40% - Accent4 2 2 2" xfId="3787"/>
    <cellStyle name="40% - Accent4 2 2 3" xfId="3788"/>
    <cellStyle name="40% - Accent4 3" xfId="3789"/>
    <cellStyle name="40% - Accent4 3 2" xfId="3790"/>
    <cellStyle name="40% - Accent4 3 2 2" xfId="3791"/>
    <cellStyle name="40% - Accent4 3 2 3" xfId="3792"/>
    <cellStyle name="40% - Accent4 3 3" xfId="3793"/>
    <cellStyle name="40% - Accent4 3 4" xfId="3794"/>
    <cellStyle name="40% - Accent4 4" xfId="3795"/>
    <cellStyle name="40% - Accent4 4 2" xfId="3796"/>
    <cellStyle name="40% - Accent4 4 2 2" xfId="3797"/>
    <cellStyle name="40% - Accent4 4 2 3" xfId="3798"/>
    <cellStyle name="40% - Accent4 4 3" xfId="3799"/>
    <cellStyle name="40% - Accent4 4 4" xfId="3800"/>
    <cellStyle name="40% - Accent4 5" xfId="3801"/>
    <cellStyle name="40% - Accent4 5 2" xfId="3802"/>
    <cellStyle name="40% - Accent4 5 3" xfId="3803"/>
    <cellStyle name="40% - Accent4 6" xfId="3804"/>
    <cellStyle name="40% - Accent4 6 2" xfId="3805"/>
    <cellStyle name="40% - Accent4 6 3" xfId="3806"/>
    <cellStyle name="40% - Accent4 7" xfId="3807"/>
    <cellStyle name="40% - Accent4 7 2" xfId="3808"/>
    <cellStyle name="40% - Accent4 8" xfId="3809"/>
    <cellStyle name="40% - Accent4 8 2" xfId="3810"/>
    <cellStyle name="40% - Accent5 2" xfId="3811"/>
    <cellStyle name="40% - Accent5 2 2" xfId="3812"/>
    <cellStyle name="40% - Accent5 2 2 2" xfId="3813"/>
    <cellStyle name="40% - Accent5 2 2 3" xfId="3814"/>
    <cellStyle name="40% - Accent5 3" xfId="3815"/>
    <cellStyle name="40% - Accent5 3 2" xfId="3816"/>
    <cellStyle name="40% - Accent5 3 2 2" xfId="3817"/>
    <cellStyle name="40% - Accent5 3 2 3" xfId="3818"/>
    <cellStyle name="40% - Accent5 3 3" xfId="3819"/>
    <cellStyle name="40% - Accent5 3 4" xfId="3820"/>
    <cellStyle name="40% - Accent5 4" xfId="3821"/>
    <cellStyle name="40% - Accent5 4 2" xfId="3822"/>
    <cellStyle name="40% - Accent5 4 2 2" xfId="3823"/>
    <cellStyle name="40% - Accent5 4 2 3" xfId="3824"/>
    <cellStyle name="40% - Accent5 4 3" xfId="3825"/>
    <cellStyle name="40% - Accent5 4 4" xfId="3826"/>
    <cellStyle name="40% - Accent5 5" xfId="3827"/>
    <cellStyle name="40% - Accent5 5 2" xfId="3828"/>
    <cellStyle name="40% - Accent5 5 3" xfId="3829"/>
    <cellStyle name="40% - Accent5 6" xfId="3830"/>
    <cellStyle name="40% - Accent5 6 2" xfId="3831"/>
    <cellStyle name="40% - Accent5 6 3" xfId="3832"/>
    <cellStyle name="40% - Accent5 7" xfId="3833"/>
    <cellStyle name="40% - Accent5 7 2" xfId="3834"/>
    <cellStyle name="40% - Accent5 8" xfId="3835"/>
    <cellStyle name="40% - Accent5 8 2" xfId="3836"/>
    <cellStyle name="40% - Accent6 2" xfId="3837"/>
    <cellStyle name="40% - Accent6 2 2" xfId="3838"/>
    <cellStyle name="40% - Accent6 2 2 2" xfId="3839"/>
    <cellStyle name="40% - Accent6 2 2 3" xfId="3840"/>
    <cellStyle name="40% - Accent6 3" xfId="3841"/>
    <cellStyle name="40% - Accent6 3 2" xfId="3842"/>
    <cellStyle name="40% - Accent6 3 2 2" xfId="3843"/>
    <cellStyle name="40% - Accent6 3 2 3" xfId="3844"/>
    <cellStyle name="40% - Accent6 3 3" xfId="3845"/>
    <cellStyle name="40% - Accent6 3 4" xfId="3846"/>
    <cellStyle name="40% - Accent6 4" xfId="3847"/>
    <cellStyle name="40% - Accent6 4 2" xfId="3848"/>
    <cellStyle name="40% - Accent6 4 2 2" xfId="3849"/>
    <cellStyle name="40% - Accent6 4 2 3" xfId="3850"/>
    <cellStyle name="40% - Accent6 4 3" xfId="3851"/>
    <cellStyle name="40% - Accent6 4 4" xfId="3852"/>
    <cellStyle name="40% - Accent6 5" xfId="3853"/>
    <cellStyle name="40% - Accent6 5 2" xfId="3854"/>
    <cellStyle name="40% - Accent6 5 3" xfId="3855"/>
    <cellStyle name="40% - Accent6 6" xfId="3856"/>
    <cellStyle name="40% - Accent6 6 2" xfId="3857"/>
    <cellStyle name="40% - Accent6 6 3" xfId="3858"/>
    <cellStyle name="40% - Accent6 7" xfId="3859"/>
    <cellStyle name="40% - Accent6 7 2" xfId="3860"/>
    <cellStyle name="40% - Accent6 8" xfId="3861"/>
    <cellStyle name="40% - Accent6 8 2" xfId="3862"/>
    <cellStyle name="40% - Énfasis1" xfId="3863"/>
    <cellStyle name="40% - Énfasis2" xfId="3864"/>
    <cellStyle name="40% - Énfasis3" xfId="3865"/>
    <cellStyle name="40% - Énfasis4" xfId="3866"/>
    <cellStyle name="40% - Énfasis5" xfId="3867"/>
    <cellStyle name="40% - Énfasis6" xfId="3868"/>
    <cellStyle name="40% - 강조색1" xfId="3869"/>
    <cellStyle name="40% - 강조색2" xfId="3870"/>
    <cellStyle name="40% - 강조색3" xfId="3871"/>
    <cellStyle name="40% - 강조색4" xfId="3872"/>
    <cellStyle name="40% - 강조색5" xfId="3873"/>
    <cellStyle name="40% - 강조색6" xfId="3874"/>
    <cellStyle name="60% - Accent1 2" xfId="3875"/>
    <cellStyle name="60% - Accent1 2 2" xfId="3876"/>
    <cellStyle name="60% - Accent1 3" xfId="3877"/>
    <cellStyle name="60% - Accent1 3 2" xfId="3878"/>
    <cellStyle name="60% - Accent1 4" xfId="3879"/>
    <cellStyle name="60% - Accent1 4 2" xfId="3880"/>
    <cellStyle name="60% - Accent1 5" xfId="3881"/>
    <cellStyle name="60% - Accent1 5 2" xfId="3882"/>
    <cellStyle name="60% - Accent1 6" xfId="3883"/>
    <cellStyle name="60% - Accent1 6 2" xfId="3884"/>
    <cellStyle name="60% - Accent1 7" xfId="3885"/>
    <cellStyle name="60% - Accent1 7 2" xfId="3886"/>
    <cellStyle name="60% - Accent1 8" xfId="3887"/>
    <cellStyle name="60% - Accent1 8 2" xfId="3888"/>
    <cellStyle name="60% - Accent2 2" xfId="3889"/>
    <cellStyle name="60% - Accent2 2 2" xfId="3890"/>
    <cellStyle name="60% - Accent2 3" xfId="3891"/>
    <cellStyle name="60% - Accent2 3 2" xfId="3892"/>
    <cellStyle name="60% - Accent2 4" xfId="3893"/>
    <cellStyle name="60% - Accent2 4 2" xfId="3894"/>
    <cellStyle name="60% - Accent2 5" xfId="3895"/>
    <cellStyle name="60% - Accent2 5 2" xfId="3896"/>
    <cellStyle name="60% - Accent2 6" xfId="3897"/>
    <cellStyle name="60% - Accent2 6 2" xfId="3898"/>
    <cellStyle name="60% - Accent2 7" xfId="3899"/>
    <cellStyle name="60% - Accent2 7 2" xfId="3900"/>
    <cellStyle name="60% - Accent2 8" xfId="3901"/>
    <cellStyle name="60% - Accent2 8 2" xfId="3902"/>
    <cellStyle name="60% - Accent3 2" xfId="3903"/>
    <cellStyle name="60% - Accent3 2 2" xfId="3904"/>
    <cellStyle name="60% - Accent3 3" xfId="3905"/>
    <cellStyle name="60% - Accent3 3 2" xfId="3906"/>
    <cellStyle name="60% - Accent3 4" xfId="3907"/>
    <cellStyle name="60% - Accent3 4 2" xfId="3908"/>
    <cellStyle name="60% - Accent3 5" xfId="3909"/>
    <cellStyle name="60% - Accent3 5 2" xfId="3910"/>
    <cellStyle name="60% - Accent3 6" xfId="3911"/>
    <cellStyle name="60% - Accent3 6 2" xfId="3912"/>
    <cellStyle name="60% - Accent3 7" xfId="3913"/>
    <cellStyle name="60% - Accent3 7 2" xfId="3914"/>
    <cellStyle name="60% - Accent3 8" xfId="3915"/>
    <cellStyle name="60% - Accent3 8 2" xfId="3916"/>
    <cellStyle name="60% - Accent4 2" xfId="3917"/>
    <cellStyle name="60% - Accent4 2 2" xfId="3918"/>
    <cellStyle name="60% - Accent4 3" xfId="3919"/>
    <cellStyle name="60% - Accent4 3 2" xfId="3920"/>
    <cellStyle name="60% - Accent4 4" xfId="3921"/>
    <cellStyle name="60% - Accent4 4 2" xfId="3922"/>
    <cellStyle name="60% - Accent4 5" xfId="3923"/>
    <cellStyle name="60% - Accent4 5 2" xfId="3924"/>
    <cellStyle name="60% - Accent4 6" xfId="3925"/>
    <cellStyle name="60% - Accent4 6 2" xfId="3926"/>
    <cellStyle name="60% - Accent4 7" xfId="3927"/>
    <cellStyle name="60% - Accent4 7 2" xfId="3928"/>
    <cellStyle name="60% - Accent4 8" xfId="3929"/>
    <cellStyle name="60% - Accent4 8 2" xfId="3930"/>
    <cellStyle name="60% - Accent5 2" xfId="3931"/>
    <cellStyle name="60% - Accent5 2 2" xfId="3932"/>
    <cellStyle name="60% - Accent5 3" xfId="3933"/>
    <cellStyle name="60% - Accent5 3 2" xfId="3934"/>
    <cellStyle name="60% - Accent5 4" xfId="3935"/>
    <cellStyle name="60% - Accent5 4 2" xfId="3936"/>
    <cellStyle name="60% - Accent5 5" xfId="3937"/>
    <cellStyle name="60% - Accent5 5 2" xfId="3938"/>
    <cellStyle name="60% - Accent5 6" xfId="3939"/>
    <cellStyle name="60% - Accent5 6 2" xfId="3940"/>
    <cellStyle name="60% - Accent5 7" xfId="3941"/>
    <cellStyle name="60% - Accent5 7 2" xfId="3942"/>
    <cellStyle name="60% - Accent5 8" xfId="3943"/>
    <cellStyle name="60% - Accent5 8 2" xfId="3944"/>
    <cellStyle name="60% - Accent6 2" xfId="3945"/>
    <cellStyle name="60% - Accent6 2 2" xfId="3946"/>
    <cellStyle name="60% - Accent6 3" xfId="3947"/>
    <cellStyle name="60% - Accent6 3 2" xfId="3948"/>
    <cellStyle name="60% - Accent6 4" xfId="3949"/>
    <cellStyle name="60% - Accent6 4 2" xfId="3950"/>
    <cellStyle name="60% - Accent6 5" xfId="3951"/>
    <cellStyle name="60% - Accent6 5 2" xfId="3952"/>
    <cellStyle name="60% - Accent6 6" xfId="3953"/>
    <cellStyle name="60% - Accent6 6 2" xfId="3954"/>
    <cellStyle name="60% - Accent6 7" xfId="3955"/>
    <cellStyle name="60% - Accent6 7 2" xfId="3956"/>
    <cellStyle name="60% - Accent6 8" xfId="3957"/>
    <cellStyle name="60% - Accent6 8 2" xfId="3958"/>
    <cellStyle name="60% - Énfasis1" xfId="3959"/>
    <cellStyle name="60% - Énfasis2" xfId="3960"/>
    <cellStyle name="60% - Énfasis3" xfId="3961"/>
    <cellStyle name="60% - Énfasis4" xfId="3962"/>
    <cellStyle name="60% - Énfasis5" xfId="3963"/>
    <cellStyle name="60% - Énfasis6" xfId="3964"/>
    <cellStyle name="60% - 강조색1" xfId="3965"/>
    <cellStyle name="60% - 강조색2" xfId="3966"/>
    <cellStyle name="60% - 강조색3" xfId="3967"/>
    <cellStyle name="60% - 강조색4" xfId="3968"/>
    <cellStyle name="60% - 강조색5" xfId="3969"/>
    <cellStyle name="60% - 강조색6" xfId="3970"/>
    <cellStyle name="8 pt" xfId="3971"/>
    <cellStyle name="8 pt 2" xfId="3972"/>
    <cellStyle name="a" xfId="3973"/>
    <cellStyle name="Äåíåæíûé [0]_PERSONAL" xfId="3974"/>
    <cellStyle name="Äåíåæíûé_PERSONAL" xfId="3975"/>
    <cellStyle name="Accent1 10" xfId="3976"/>
    <cellStyle name="Accent1 11" xfId="3977"/>
    <cellStyle name="Accent1 2" xfId="3978"/>
    <cellStyle name="Accent1 2 2" xfId="3979"/>
    <cellStyle name="Accent1 3" xfId="3980"/>
    <cellStyle name="Accent1 3 2" xfId="3981"/>
    <cellStyle name="Accent1 4" xfId="3982"/>
    <cellStyle name="Accent1 4 2" xfId="3983"/>
    <cellStyle name="Accent1 5" xfId="3984"/>
    <cellStyle name="Accent1 5 2" xfId="3985"/>
    <cellStyle name="Accent1 6" xfId="3986"/>
    <cellStyle name="Accent1 6 2" xfId="3987"/>
    <cellStyle name="Accent1 7" xfId="3988"/>
    <cellStyle name="Accent1 7 2" xfId="3989"/>
    <cellStyle name="Accent1 8" xfId="3990"/>
    <cellStyle name="Accent1 8 2" xfId="3991"/>
    <cellStyle name="Accent1 9" xfId="3992"/>
    <cellStyle name="Accent1 9 2" xfId="3993"/>
    <cellStyle name="Accent2 10" xfId="3994"/>
    <cellStyle name="Accent2 11" xfId="3995"/>
    <cellStyle name="Accent2 2" xfId="3996"/>
    <cellStyle name="Accent2 2 2" xfId="3997"/>
    <cellStyle name="Accent2 3" xfId="3998"/>
    <cellStyle name="Accent2 3 2" xfId="3999"/>
    <cellStyle name="Accent2 4" xfId="4000"/>
    <cellStyle name="Accent2 4 2" xfId="4001"/>
    <cellStyle name="Accent2 5" xfId="4002"/>
    <cellStyle name="Accent2 5 2" xfId="4003"/>
    <cellStyle name="Accent2 6" xfId="4004"/>
    <cellStyle name="Accent2 6 2" xfId="4005"/>
    <cellStyle name="Accent2 7" xfId="4006"/>
    <cellStyle name="Accent2 7 2" xfId="4007"/>
    <cellStyle name="Accent2 8" xfId="4008"/>
    <cellStyle name="Accent2 8 2" xfId="4009"/>
    <cellStyle name="Accent2 9" xfId="4010"/>
    <cellStyle name="Accent2 9 2" xfId="4011"/>
    <cellStyle name="Accent3 10" xfId="4012"/>
    <cellStyle name="Accent3 11" xfId="4013"/>
    <cellStyle name="Accent3 2" xfId="4014"/>
    <cellStyle name="Accent3 2 2" xfId="4015"/>
    <cellStyle name="Accent3 3" xfId="4016"/>
    <cellStyle name="Accent3 3 2" xfId="4017"/>
    <cellStyle name="Accent3 4" xfId="4018"/>
    <cellStyle name="Accent3 4 2" xfId="4019"/>
    <cellStyle name="Accent3 5" xfId="4020"/>
    <cellStyle name="Accent3 5 2" xfId="4021"/>
    <cellStyle name="Accent3 6" xfId="4022"/>
    <cellStyle name="Accent3 6 2" xfId="4023"/>
    <cellStyle name="Accent3 7" xfId="4024"/>
    <cellStyle name="Accent3 7 2" xfId="4025"/>
    <cellStyle name="Accent3 8" xfId="4026"/>
    <cellStyle name="Accent3 8 2" xfId="4027"/>
    <cellStyle name="Accent3 9" xfId="4028"/>
    <cellStyle name="Accent3 9 2" xfId="4029"/>
    <cellStyle name="Accent4 10" xfId="4030"/>
    <cellStyle name="Accent4 11" xfId="4031"/>
    <cellStyle name="Accent4 2" xfId="4032"/>
    <cellStyle name="Accent4 2 2" xfId="4033"/>
    <cellStyle name="Accent4 3" xfId="4034"/>
    <cellStyle name="Accent4 3 2" xfId="4035"/>
    <cellStyle name="Accent4 4" xfId="4036"/>
    <cellStyle name="Accent4 4 2" xfId="4037"/>
    <cellStyle name="Accent4 5" xfId="4038"/>
    <cellStyle name="Accent4 5 2" xfId="4039"/>
    <cellStyle name="Accent4 6" xfId="4040"/>
    <cellStyle name="Accent4 6 2" xfId="4041"/>
    <cellStyle name="Accent4 7" xfId="4042"/>
    <cellStyle name="Accent4 7 2" xfId="4043"/>
    <cellStyle name="Accent4 8" xfId="4044"/>
    <cellStyle name="Accent4 8 2" xfId="4045"/>
    <cellStyle name="Accent4 9" xfId="4046"/>
    <cellStyle name="Accent4 9 2" xfId="4047"/>
    <cellStyle name="Accent5 10" xfId="4048"/>
    <cellStyle name="Accent5 11" xfId="4049"/>
    <cellStyle name="Accent5 2" xfId="4050"/>
    <cellStyle name="Accent5 2 2" xfId="4051"/>
    <cellStyle name="Accent5 3" xfId="4052"/>
    <cellStyle name="Accent5 3 2" xfId="4053"/>
    <cellStyle name="Accent5 4" xfId="4054"/>
    <cellStyle name="Accent5 4 2" xfId="4055"/>
    <cellStyle name="Accent5 5" xfId="4056"/>
    <cellStyle name="Accent5 5 2" xfId="4057"/>
    <cellStyle name="Accent5 6" xfId="4058"/>
    <cellStyle name="Accent5 6 2" xfId="4059"/>
    <cellStyle name="Accent5 7" xfId="4060"/>
    <cellStyle name="Accent5 7 2" xfId="4061"/>
    <cellStyle name="Accent5 8" xfId="4062"/>
    <cellStyle name="Accent5 8 2" xfId="4063"/>
    <cellStyle name="Accent5 9" xfId="4064"/>
    <cellStyle name="Accent5 9 2" xfId="4065"/>
    <cellStyle name="Accent6 10" xfId="4066"/>
    <cellStyle name="Accent6 11" xfId="4067"/>
    <cellStyle name="Accent6 2" xfId="4068"/>
    <cellStyle name="Accent6 2 2" xfId="4069"/>
    <cellStyle name="Accent6 3" xfId="4070"/>
    <cellStyle name="Accent6 3 2" xfId="4071"/>
    <cellStyle name="Accent6 4" xfId="4072"/>
    <cellStyle name="Accent6 4 2" xfId="4073"/>
    <cellStyle name="Accent6 5" xfId="4074"/>
    <cellStyle name="Accent6 5 2" xfId="4075"/>
    <cellStyle name="Accent6 6" xfId="4076"/>
    <cellStyle name="Accent6 6 2" xfId="4077"/>
    <cellStyle name="Accent6 7" xfId="4078"/>
    <cellStyle name="Accent6 7 2" xfId="4079"/>
    <cellStyle name="Accent6 8" xfId="4080"/>
    <cellStyle name="Accent6 8 2" xfId="4081"/>
    <cellStyle name="Accent6 9" xfId="4082"/>
    <cellStyle name="Accent6 9 2" xfId="4083"/>
    <cellStyle name="Account 0 dec" xfId="4084"/>
    <cellStyle name="ACIKLAMA" xfId="4085"/>
    <cellStyle name="ACIKLAMA 10" xfId="4086"/>
    <cellStyle name="ACIKLAMA 2" xfId="4087"/>
    <cellStyle name="ACIKLAMA 2 2" xfId="4088"/>
    <cellStyle name="ACIKLAMA 3" xfId="4089"/>
    <cellStyle name="ACIKLAMA 3 2" xfId="4090"/>
    <cellStyle name="ACIKLAMA 4" xfId="4091"/>
    <cellStyle name="ACIKLAMA 4 2" xfId="4092"/>
    <cellStyle name="ACIKLAMA 5" xfId="4093"/>
    <cellStyle name="ACIKLAMA 5 2" xfId="4094"/>
    <cellStyle name="ACIKLAMA 6" xfId="4095"/>
    <cellStyle name="ACIKLAMA 6 2" xfId="4096"/>
    <cellStyle name="ACIKLAMA 7" xfId="4097"/>
    <cellStyle name="ACIKLAMA 7 2" xfId="4098"/>
    <cellStyle name="ACIKLAMA 8" xfId="4099"/>
    <cellStyle name="ACIKLAMA 8 2" xfId="4100"/>
    <cellStyle name="ACIKLAMA 9" xfId="4101"/>
    <cellStyle name="ACIKLAMA 9 2" xfId="4102"/>
    <cellStyle name="AÇIK" xfId="4103"/>
    <cellStyle name="AÇIK 10" xfId="4104"/>
    <cellStyle name="AÇIK 2" xfId="4105"/>
    <cellStyle name="AÇIK 2 2" xfId="4106"/>
    <cellStyle name="AÇIK 3" xfId="4107"/>
    <cellStyle name="AÇIK 3 2" xfId="4108"/>
    <cellStyle name="AÇIK 4" xfId="4109"/>
    <cellStyle name="AÇIK 4 2" xfId="4110"/>
    <cellStyle name="AÇIK 5" xfId="4111"/>
    <cellStyle name="AÇIK 5 2" xfId="4112"/>
    <cellStyle name="AÇIK 6" xfId="4113"/>
    <cellStyle name="AÇIK 6 2" xfId="4114"/>
    <cellStyle name="AÇIK 7" xfId="4115"/>
    <cellStyle name="AÇIK 7 2" xfId="4116"/>
    <cellStyle name="AÇIK 8" xfId="4117"/>
    <cellStyle name="AÇIK 8 2" xfId="4118"/>
    <cellStyle name="AÇIK 9" xfId="4119"/>
    <cellStyle name="AÇIK 9 2" xfId="4120"/>
    <cellStyle name="Açıklama Metni 2" xfId="4121"/>
    <cellStyle name="Açıklama Metni 2 2" xfId="4122"/>
    <cellStyle name="AFE" xfId="4123"/>
    <cellStyle name="AFE 2" xfId="4124"/>
    <cellStyle name="AFE 2 2" xfId="4125"/>
    <cellStyle name="AFE_2010 Segmentation of US business for Group Stat Supplement v03" xfId="4126"/>
    <cellStyle name="AmountColumn" xfId="4127"/>
    <cellStyle name="Ana Başlık 2" xfId="4128"/>
    <cellStyle name="Ana Başlık 2 2" xfId="4129"/>
    <cellStyle name="ANormal" xfId="4130"/>
    <cellStyle name="ANormal 2" xfId="4131"/>
    <cellStyle name="Arial [WT]" xfId="4132"/>
    <cellStyle name="Arial [WT] 2" xfId="4133"/>
    <cellStyle name="AskSide" xfId="4134"/>
    <cellStyle name="B" xfId="4135"/>
    <cellStyle name="B 10" xfId="4136"/>
    <cellStyle name="B 2" xfId="4137"/>
    <cellStyle name="B 2 2" xfId="4138"/>
    <cellStyle name="B 3" xfId="4139"/>
    <cellStyle name="B 3 2" xfId="4140"/>
    <cellStyle name="B 4" xfId="4141"/>
    <cellStyle name="B 4 2" xfId="4142"/>
    <cellStyle name="B 5" xfId="4143"/>
    <cellStyle name="B 5 2" xfId="4144"/>
    <cellStyle name="B 6" xfId="4145"/>
    <cellStyle name="B 6 2" xfId="4146"/>
    <cellStyle name="B 7" xfId="4147"/>
    <cellStyle name="B 7 2" xfId="4148"/>
    <cellStyle name="B 8" xfId="4149"/>
    <cellStyle name="B 8 2" xfId="4150"/>
    <cellStyle name="B 9" xfId="4151"/>
    <cellStyle name="B 9 2" xfId="4152"/>
    <cellStyle name="B_Bot" xfId="4153"/>
    <cellStyle name="B_Bot 2" xfId="4154"/>
    <cellStyle name="B_Bot 2 2" xfId="4155"/>
    <cellStyle name="B_Bot 3" xfId="4156"/>
    <cellStyle name="B_BotLC" xfId="4157"/>
    <cellStyle name="B_BotLC 2" xfId="4158"/>
    <cellStyle name="B_BotLC 2 2" xfId="4159"/>
    <cellStyle name="B_BotLC 3" xfId="4160"/>
    <cellStyle name="B_BotRC" xfId="4161"/>
    <cellStyle name="B_BotRC 2" xfId="4162"/>
    <cellStyle name="B_BotRC 2 2" xfId="4163"/>
    <cellStyle name="B_BotRC 3" xfId="4164"/>
    <cellStyle name="B_Left" xfId="4165"/>
    <cellStyle name="B_Left 2" xfId="4166"/>
    <cellStyle name="B_Right" xfId="4167"/>
    <cellStyle name="B_Right 2" xfId="4168"/>
    <cellStyle name="B_Top" xfId="4169"/>
    <cellStyle name="B_Top 2" xfId="4170"/>
    <cellStyle name="B_TopLC" xfId="4171"/>
    <cellStyle name="B_TopLC 2" xfId="4172"/>
    <cellStyle name="B_TopRC" xfId="4173"/>
    <cellStyle name="B_TopRC 2" xfId="4174"/>
    <cellStyle name="Background" xfId="4175"/>
    <cellStyle name="Background 2" xfId="4176"/>
    <cellStyle name="Bad 10" xfId="4177"/>
    <cellStyle name="Bad 11" xfId="4178"/>
    <cellStyle name="Bad 2" xfId="4179"/>
    <cellStyle name="Bad 2 2" xfId="4180"/>
    <cellStyle name="Bad 3" xfId="4181"/>
    <cellStyle name="Bad 3 2" xfId="4182"/>
    <cellStyle name="Bad 4" xfId="4183"/>
    <cellStyle name="Bad 4 2" xfId="4184"/>
    <cellStyle name="Bad 5" xfId="4185"/>
    <cellStyle name="Bad 5 2" xfId="4186"/>
    <cellStyle name="Bad 6" xfId="4187"/>
    <cellStyle name="Bad 6 2" xfId="4188"/>
    <cellStyle name="Bad 7" xfId="4189"/>
    <cellStyle name="Bad 7 2" xfId="4190"/>
    <cellStyle name="Bad 8" xfId="4191"/>
    <cellStyle name="Bad 8 2" xfId="4192"/>
    <cellStyle name="Bad 9" xfId="4193"/>
    <cellStyle name="Bad 9 2" xfId="4194"/>
    <cellStyle name="Bağlı Hücre 2" xfId="4195"/>
    <cellStyle name="Bağlı Hücre 2 2" xfId="4196"/>
    <cellStyle name="baslık" xfId="4197"/>
    <cellStyle name="BASLIKl" xfId="4198"/>
    <cellStyle name="Başlık 1 2" xfId="4199"/>
    <cellStyle name="Başlık 1 2 2" xfId="4200"/>
    <cellStyle name="Başlık 2 2" xfId="4201"/>
    <cellStyle name="Başlık 2 2 2" xfId="4202"/>
    <cellStyle name="Başlık 3 2" xfId="4203"/>
    <cellStyle name="Başlık 3 2 2" xfId="4204"/>
    <cellStyle name="Başlık 4 2" xfId="4205"/>
    <cellStyle name="Başlık 4 2 2" xfId="4206"/>
    <cellStyle name="Başlık 4 3" xfId="4207"/>
    <cellStyle name="BB" xfId="4208"/>
    <cellStyle name="BB 10" xfId="4209"/>
    <cellStyle name="BB 2" xfId="4210"/>
    <cellStyle name="BB 2 2" xfId="4211"/>
    <cellStyle name="BB 3" xfId="4212"/>
    <cellStyle name="BB 3 2" xfId="4213"/>
    <cellStyle name="BB 4" xfId="4214"/>
    <cellStyle name="BB 4 2" xfId="4215"/>
    <cellStyle name="BB 5" xfId="4216"/>
    <cellStyle name="BB 5 2" xfId="4217"/>
    <cellStyle name="BB 6" xfId="4218"/>
    <cellStyle name="BB 6 2" xfId="4219"/>
    <cellStyle name="BB 7" xfId="4220"/>
    <cellStyle name="BB 7 2" xfId="4221"/>
    <cellStyle name="BB 8" xfId="4222"/>
    <cellStyle name="BB 8 2" xfId="4223"/>
    <cellStyle name="BB 9" xfId="4224"/>
    <cellStyle name="BB 9 2" xfId="4225"/>
    <cellStyle name="Berekening" xfId="4226"/>
    <cellStyle name="Berekening 10" xfId="4227"/>
    <cellStyle name="Berekening 10 2" xfId="4228"/>
    <cellStyle name="Berekening 10 3" xfId="4229"/>
    <cellStyle name="Berekening 11" xfId="4230"/>
    <cellStyle name="Berekening 11 2" xfId="4231"/>
    <cellStyle name="Berekening 11 3" xfId="4232"/>
    <cellStyle name="Berekening 12" xfId="4233"/>
    <cellStyle name="Berekening 13" xfId="4234"/>
    <cellStyle name="Berekening 14" xfId="4235"/>
    <cellStyle name="Berekening 15" xfId="4236"/>
    <cellStyle name="Berekening 16" xfId="4237"/>
    <cellStyle name="Berekening 17" xfId="4238"/>
    <cellStyle name="Berekening 18" xfId="4239"/>
    <cellStyle name="Berekening 19" xfId="4240"/>
    <cellStyle name="Berekening 2" xfId="4241"/>
    <cellStyle name="Berekening 2 10" xfId="4242"/>
    <cellStyle name="Berekening 2 11" xfId="4243"/>
    <cellStyle name="Berekening 2 12" xfId="4244"/>
    <cellStyle name="Berekening 2 13" xfId="4245"/>
    <cellStyle name="Berekening 2 14" xfId="4246"/>
    <cellStyle name="Berekening 2 15" xfId="4247"/>
    <cellStyle name="Berekening 2 2" xfId="4248"/>
    <cellStyle name="Berekening 2 2 2" xfId="4249"/>
    <cellStyle name="Berekening 2 2 3" xfId="4250"/>
    <cellStyle name="Berekening 2 3" xfId="4251"/>
    <cellStyle name="Berekening 2 3 2" xfId="4252"/>
    <cellStyle name="Berekening 2 3 3" xfId="4253"/>
    <cellStyle name="Berekening 2 4" xfId="4254"/>
    <cellStyle name="Berekening 2 4 2" xfId="4255"/>
    <cellStyle name="Berekening 2 4 3" xfId="4256"/>
    <cellStyle name="Berekening 2 5" xfId="4257"/>
    <cellStyle name="Berekening 2 6" xfId="4258"/>
    <cellStyle name="Berekening 2 7" xfId="4259"/>
    <cellStyle name="Berekening 2 8" xfId="4260"/>
    <cellStyle name="Berekening 2 9" xfId="4261"/>
    <cellStyle name="Berekening 20" xfId="4262"/>
    <cellStyle name="Berekening 21" xfId="4263"/>
    <cellStyle name="Berekening 22" xfId="4264"/>
    <cellStyle name="Berekening 3" xfId="4265"/>
    <cellStyle name="Berekening 3 2" xfId="4266"/>
    <cellStyle name="Berekening 3 2 2" xfId="4267"/>
    <cellStyle name="Berekening 3 2 3" xfId="4268"/>
    <cellStyle name="Berekening 3 3" xfId="4269"/>
    <cellStyle name="Berekening 3 3 2" xfId="4270"/>
    <cellStyle name="Berekening 3 3 3" xfId="4271"/>
    <cellStyle name="Berekening 3 4" xfId="4272"/>
    <cellStyle name="Berekening 3 4 2" xfId="4273"/>
    <cellStyle name="Berekening 3 4 3" xfId="4274"/>
    <cellStyle name="Berekening 3 5" xfId="4275"/>
    <cellStyle name="Berekening 3 6" xfId="4276"/>
    <cellStyle name="Berekening 4" xfId="4277"/>
    <cellStyle name="Berekening 4 2" xfId="4278"/>
    <cellStyle name="Berekening 4 2 2" xfId="4279"/>
    <cellStyle name="Berekening 4 2 3" xfId="4280"/>
    <cellStyle name="Berekening 4 3" xfId="4281"/>
    <cellStyle name="Berekening 4 3 2" xfId="4282"/>
    <cellStyle name="Berekening 4 3 3" xfId="4283"/>
    <cellStyle name="Berekening 4 4" xfId="4284"/>
    <cellStyle name="Berekening 4 4 2" xfId="4285"/>
    <cellStyle name="Berekening 4 4 3" xfId="4286"/>
    <cellStyle name="Berekening 4 5" xfId="4287"/>
    <cellStyle name="Berekening 4 6" xfId="4288"/>
    <cellStyle name="Berekening 5" xfId="4289"/>
    <cellStyle name="Berekening 5 2" xfId="4290"/>
    <cellStyle name="Berekening 5 2 2" xfId="4291"/>
    <cellStyle name="Berekening 5 2 3" xfId="4292"/>
    <cellStyle name="Berekening 5 3" xfId="4293"/>
    <cellStyle name="Berekening 5 3 2" xfId="4294"/>
    <cellStyle name="Berekening 5 3 3" xfId="4295"/>
    <cellStyle name="Berekening 5 4" xfId="4296"/>
    <cellStyle name="Berekening 5 5" xfId="4297"/>
    <cellStyle name="Berekening 6" xfId="4298"/>
    <cellStyle name="Berekening 6 2" xfId="4299"/>
    <cellStyle name="Berekening 6 3" xfId="4300"/>
    <cellStyle name="Berekening 7" xfId="4301"/>
    <cellStyle name="Berekening 7 2" xfId="4302"/>
    <cellStyle name="Berekening 7 3" xfId="4303"/>
    <cellStyle name="Berekening 8" xfId="4304"/>
    <cellStyle name="Berekening 8 2" xfId="4305"/>
    <cellStyle name="Berekening 8 3" xfId="4306"/>
    <cellStyle name="Berekening 9" xfId="4307"/>
    <cellStyle name="Berekening 9 2" xfId="4308"/>
    <cellStyle name="Berekening 9 3" xfId="4309"/>
    <cellStyle name="Berekening_Debt Profile" xfId="4310"/>
    <cellStyle name="BidSide" xfId="4311"/>
    <cellStyle name="Binlik Ayracı [0] 2" xfId="4312"/>
    <cellStyle name="Binlik Ayracı 10" xfId="4313"/>
    <cellStyle name="Binlik Ayracı 11" xfId="4314"/>
    <cellStyle name="Binlik Ayracı 2" xfId="4315"/>
    <cellStyle name="Binlik Ayracı 2 2" xfId="4316"/>
    <cellStyle name="Binlik Ayracı 2 2 2" xfId="4317"/>
    <cellStyle name="Binlik Ayracı 2 2 2 2" xfId="4318"/>
    <cellStyle name="Binlik Ayracı 3" xfId="4319"/>
    <cellStyle name="Binlik Ayracı 4" xfId="4320"/>
    <cellStyle name="Binlik Ayracı 4 2" xfId="4321"/>
    <cellStyle name="Binlik Ayracı 4 2 2" xfId="4322"/>
    <cellStyle name="Binlik Ayracı 4 3" xfId="4323"/>
    <cellStyle name="Binlik Ayracı 5" xfId="4324"/>
    <cellStyle name="Binlik Ayracı 5 2" xfId="4325"/>
    <cellStyle name="Binlik Ayracı 5 2 2" xfId="4326"/>
    <cellStyle name="Binlik Ayracı 5 3" xfId="4327"/>
    <cellStyle name="Binlik Ayracı 6" xfId="4328"/>
    <cellStyle name="Binlik Ayracı 7" xfId="4329"/>
    <cellStyle name="Binlik Ayracı 8" xfId="4330"/>
    <cellStyle name="Binlik Ayracı 9" xfId="4331"/>
    <cellStyle name="Black" xfId="4332"/>
    <cellStyle name="Black 2" xfId="4333"/>
    <cellStyle name="Blue" xfId="4334"/>
    <cellStyle name="Blue 2" xfId="4335"/>
    <cellStyle name="BMU001" xfId="4336"/>
    <cellStyle name="BMU001 10" xfId="4337"/>
    <cellStyle name="BMU001 2" xfId="4338"/>
    <cellStyle name="BMU001 3" xfId="4339"/>
    <cellStyle name="BMU001 4" xfId="4340"/>
    <cellStyle name="BMU001 5" xfId="4341"/>
    <cellStyle name="BMU001 6" xfId="4342"/>
    <cellStyle name="BMU001 7" xfId="4343"/>
    <cellStyle name="BMU001 8" xfId="4344"/>
    <cellStyle name="BMU001 9" xfId="4345"/>
    <cellStyle name="BMU001pol" xfId="4346"/>
    <cellStyle name="BMU001pol 10" xfId="4347"/>
    <cellStyle name="BMU001pol 2" xfId="4348"/>
    <cellStyle name="BMU001pol 3" xfId="4349"/>
    <cellStyle name="BMU001pol 4" xfId="4350"/>
    <cellStyle name="BMU001pol 5" xfId="4351"/>
    <cellStyle name="BMU001pol 6" xfId="4352"/>
    <cellStyle name="BMU001pol 7" xfId="4353"/>
    <cellStyle name="BMU001pol 8" xfId="4354"/>
    <cellStyle name="BMU001pol 9" xfId="4355"/>
    <cellStyle name="BMU001T" xfId="4356"/>
    <cellStyle name="BMU001T 10" xfId="4357"/>
    <cellStyle name="BMU001T 2" xfId="4358"/>
    <cellStyle name="BMU001T 3" xfId="4359"/>
    <cellStyle name="BMU001T 4" xfId="4360"/>
    <cellStyle name="BMU001T 5" xfId="4361"/>
    <cellStyle name="BMU001T 6" xfId="4362"/>
    <cellStyle name="BMU001T 7" xfId="4363"/>
    <cellStyle name="BMU001T 8" xfId="4364"/>
    <cellStyle name="BMU001T 9" xfId="4365"/>
    <cellStyle name="BMU002" xfId="4366"/>
    <cellStyle name="BMU002 10" xfId="4367"/>
    <cellStyle name="BMU002 2" xfId="4368"/>
    <cellStyle name="BMU002 3" xfId="4369"/>
    <cellStyle name="BMU002 4" xfId="4370"/>
    <cellStyle name="BMU002 5" xfId="4371"/>
    <cellStyle name="BMU002 6" xfId="4372"/>
    <cellStyle name="BMU002 7" xfId="4373"/>
    <cellStyle name="BMU002 8" xfId="4374"/>
    <cellStyle name="BMU002 9" xfId="4375"/>
    <cellStyle name="BMU002B" xfId="4376"/>
    <cellStyle name="BMU002P1" xfId="4377"/>
    <cellStyle name="BMU002P1 10" xfId="4378"/>
    <cellStyle name="BMU002P1 2" xfId="4379"/>
    <cellStyle name="BMU002P1 3" xfId="4380"/>
    <cellStyle name="BMU002P1 4" xfId="4381"/>
    <cellStyle name="BMU002P1 5" xfId="4382"/>
    <cellStyle name="BMU002P1 6" xfId="4383"/>
    <cellStyle name="BMU002P1 7" xfId="4384"/>
    <cellStyle name="BMU002P1 8" xfId="4385"/>
    <cellStyle name="BMU002P1 9" xfId="4386"/>
    <cellStyle name="BMU002P2" xfId="4387"/>
    <cellStyle name="BMU002P2 10" xfId="4388"/>
    <cellStyle name="BMU002P2 2" xfId="4389"/>
    <cellStyle name="BMU002P2 3" xfId="4390"/>
    <cellStyle name="BMU002P2 4" xfId="4391"/>
    <cellStyle name="BMU002P2 5" xfId="4392"/>
    <cellStyle name="BMU002P2 6" xfId="4393"/>
    <cellStyle name="BMU002P2 7" xfId="4394"/>
    <cellStyle name="BMU002P2 8" xfId="4395"/>
    <cellStyle name="BMU002P2 9" xfId="4396"/>
    <cellStyle name="BMU003" xfId="4397"/>
    <cellStyle name="BMU003 2" xfId="4398"/>
    <cellStyle name="BMU004" xfId="4399"/>
    <cellStyle name="BMU005" xfId="4400"/>
    <cellStyle name="BMU005 10" xfId="4401"/>
    <cellStyle name="BMU005 2" xfId="4402"/>
    <cellStyle name="BMU005 2 2" xfId="4403"/>
    <cellStyle name="BMU005 3" xfId="4404"/>
    <cellStyle name="BMU005 3 2" xfId="4405"/>
    <cellStyle name="BMU005 4" xfId="4406"/>
    <cellStyle name="BMU005 4 2" xfId="4407"/>
    <cellStyle name="BMU005 5" xfId="4408"/>
    <cellStyle name="BMU005 5 2" xfId="4409"/>
    <cellStyle name="BMU005 6" xfId="4410"/>
    <cellStyle name="BMU005 6 2" xfId="4411"/>
    <cellStyle name="BMU005 7" xfId="4412"/>
    <cellStyle name="BMU005 7 2" xfId="4413"/>
    <cellStyle name="BMU005 8" xfId="4414"/>
    <cellStyle name="BMU005 8 2" xfId="4415"/>
    <cellStyle name="BMU005 9" xfId="4416"/>
    <cellStyle name="BMU005 9 2" xfId="4417"/>
    <cellStyle name="BMU005B" xfId="4418"/>
    <cellStyle name="BMU005B 2" xfId="4419"/>
    <cellStyle name="BMU005K" xfId="4420"/>
    <cellStyle name="BMU005K 10" xfId="4421"/>
    <cellStyle name="BMU005K 2" xfId="4422"/>
    <cellStyle name="BMU005K 2 2" xfId="4423"/>
    <cellStyle name="BMU005K 3" xfId="4424"/>
    <cellStyle name="BMU005K 3 2" xfId="4425"/>
    <cellStyle name="BMU005K 4" xfId="4426"/>
    <cellStyle name="BMU005K 4 2" xfId="4427"/>
    <cellStyle name="BMU005K 5" xfId="4428"/>
    <cellStyle name="BMU005K 5 2" xfId="4429"/>
    <cellStyle name="BMU005K 6" xfId="4430"/>
    <cellStyle name="BMU005K 6 2" xfId="4431"/>
    <cellStyle name="BMU005K 7" xfId="4432"/>
    <cellStyle name="BMU005K 7 2" xfId="4433"/>
    <cellStyle name="BMU005K 8" xfId="4434"/>
    <cellStyle name="BMU005K 8 2" xfId="4435"/>
    <cellStyle name="BMU005K 9" xfId="4436"/>
    <cellStyle name="BMU005K 9 2" xfId="4437"/>
    <cellStyle name="BMU011" xfId="4438"/>
    <cellStyle name="bmutext" xfId="4439"/>
    <cellStyle name="BODY" xfId="4440"/>
    <cellStyle name="BODY 10" xfId="4441"/>
    <cellStyle name="BODY 2" xfId="4442"/>
    <cellStyle name="BODY 2 2" xfId="4443"/>
    <cellStyle name="BODY 3" xfId="4444"/>
    <cellStyle name="BODY 3 2" xfId="4445"/>
    <cellStyle name="BODY 4" xfId="4446"/>
    <cellStyle name="BODY 4 2" xfId="4447"/>
    <cellStyle name="BODY 5" xfId="4448"/>
    <cellStyle name="BODY 5 2" xfId="4449"/>
    <cellStyle name="BODY 6" xfId="4450"/>
    <cellStyle name="BODY 6 2" xfId="4451"/>
    <cellStyle name="BODY 7" xfId="4452"/>
    <cellStyle name="BODY 7 2" xfId="4453"/>
    <cellStyle name="BODY 8" xfId="4454"/>
    <cellStyle name="BODY 8 2" xfId="4455"/>
    <cellStyle name="BODY 9" xfId="4456"/>
    <cellStyle name="BODY 9 2" xfId="4457"/>
    <cellStyle name="Bold" xfId="4458"/>
    <cellStyle name="border" xfId="4459"/>
    <cellStyle name="Box_Full" xfId="4460"/>
    <cellStyle name="Buena" xfId="4461"/>
    <cellStyle name="Cabecera 1" xfId="4462"/>
    <cellStyle name="Cabecera 2" xfId="4463"/>
    <cellStyle name="Calc Currency (0)" xfId="4464"/>
    <cellStyle name="Calc Currency (0) 10" xfId="4465"/>
    <cellStyle name="Calc Currency (0) 2" xfId="4466"/>
    <cellStyle name="Calc Currency (0) 2 2" xfId="4467"/>
    <cellStyle name="Calc Currency (0) 3" xfId="4468"/>
    <cellStyle name="Calc Currency (0) 3 2" xfId="4469"/>
    <cellStyle name="Calc Currency (0) 4" xfId="4470"/>
    <cellStyle name="Calc Currency (0) 4 2" xfId="4471"/>
    <cellStyle name="Calc Currency (0) 5" xfId="4472"/>
    <cellStyle name="Calc Currency (0) 5 2" xfId="4473"/>
    <cellStyle name="Calc Currency (0) 6" xfId="4474"/>
    <cellStyle name="Calc Currency (0) 6 2" xfId="4475"/>
    <cellStyle name="Calc Currency (0) 7" xfId="4476"/>
    <cellStyle name="Calc Currency (0) 7 2" xfId="4477"/>
    <cellStyle name="Calc Currency (0) 8" xfId="4478"/>
    <cellStyle name="Calc Currency (0) 8 2" xfId="4479"/>
    <cellStyle name="Calc Currency (0) 9" xfId="4480"/>
    <cellStyle name="Calc Currency (0) 9 2" xfId="4481"/>
    <cellStyle name="Calc Currency (2)" xfId="4482"/>
    <cellStyle name="Calc Percent (0)" xfId="4483"/>
    <cellStyle name="Calc Percent (1)" xfId="4484"/>
    <cellStyle name="Calc Percent (2)" xfId="4485"/>
    <cellStyle name="Calc Percent (2) 10" xfId="4486"/>
    <cellStyle name="Calc Percent (2) 2" xfId="4487"/>
    <cellStyle name="Calc Percent (2) 3" xfId="4488"/>
    <cellStyle name="Calc Percent (2) 4" xfId="4489"/>
    <cellStyle name="Calc Percent (2) 5" xfId="4490"/>
    <cellStyle name="Calc Percent (2) 6" xfId="4491"/>
    <cellStyle name="Calc Percent (2) 7" xfId="4492"/>
    <cellStyle name="Calc Percent (2) 8" xfId="4493"/>
    <cellStyle name="Calc Percent (2) 9" xfId="4494"/>
    <cellStyle name="Calc Units (0)" xfId="4495"/>
    <cellStyle name="Calc Units (1)" xfId="4496"/>
    <cellStyle name="Calc Units (2)" xfId="4497"/>
    <cellStyle name="Calculation 10" xfId="4498"/>
    <cellStyle name="Calculation 11" xfId="4499"/>
    <cellStyle name="Calculation 2" xfId="4500"/>
    <cellStyle name="Calculation 2 2" xfId="4501"/>
    <cellStyle name="Calculation 2 3" xfId="4502"/>
    <cellStyle name="Calculation 2 3 2" xfId="4503"/>
    <cellStyle name="Calculation 2 3 3" xfId="4504"/>
    <cellStyle name="Calculation 2 4" xfId="4505"/>
    <cellStyle name="Calculation 2 4 2" xfId="4506"/>
    <cellStyle name="Calculation 2 4 3" xfId="4507"/>
    <cellStyle name="Calculation 3" xfId="4508"/>
    <cellStyle name="Calculation 3 2" xfId="4509"/>
    <cellStyle name="Calculation 4" xfId="4510"/>
    <cellStyle name="Calculation 4 2" xfId="4511"/>
    <cellStyle name="Calculation 4_MTP NN BANK 2013_2017" xfId="4512"/>
    <cellStyle name="Calculation 5" xfId="4513"/>
    <cellStyle name="Calculation 5 2" xfId="4514"/>
    <cellStyle name="Calculation 6" xfId="4515"/>
    <cellStyle name="Calculation 6 2" xfId="4516"/>
    <cellStyle name="Calculation 7" xfId="4517"/>
    <cellStyle name="Calculation 7 2" xfId="4518"/>
    <cellStyle name="Calculation 8" xfId="4519"/>
    <cellStyle name="Calculation 8 2" xfId="4520"/>
    <cellStyle name="Calculation 9" xfId="4521"/>
    <cellStyle name="Calculation 9 2" xfId="4522"/>
    <cellStyle name="Cálculo" xfId="4523"/>
    <cellStyle name="Cálculo 10" xfId="4524"/>
    <cellStyle name="Cálculo 10 2" xfId="4525"/>
    <cellStyle name="Cálculo 10 3" xfId="4526"/>
    <cellStyle name="Cálculo 11" xfId="4527"/>
    <cellStyle name="Cálculo 11 2" xfId="4528"/>
    <cellStyle name="Cálculo 11 3" xfId="4529"/>
    <cellStyle name="Cálculo 12" xfId="4530"/>
    <cellStyle name="Cálculo 13" xfId="4531"/>
    <cellStyle name="Cálculo 14" xfId="4532"/>
    <cellStyle name="Cálculo 15" xfId="4533"/>
    <cellStyle name="Cálculo 16" xfId="4534"/>
    <cellStyle name="Cálculo 17" xfId="4535"/>
    <cellStyle name="Cálculo 18" xfId="4536"/>
    <cellStyle name="Cálculo 19" xfId="4537"/>
    <cellStyle name="Cálculo 2" xfId="4538"/>
    <cellStyle name="Cálculo 2 10" xfId="4539"/>
    <cellStyle name="Cálculo 2 11" xfId="4540"/>
    <cellStyle name="Cálculo 2 12" xfId="4541"/>
    <cellStyle name="Cálculo 2 13" xfId="4542"/>
    <cellStyle name="Cálculo 2 14" xfId="4543"/>
    <cellStyle name="Cálculo 2 15" xfId="4544"/>
    <cellStyle name="Cálculo 2 2" xfId="4545"/>
    <cellStyle name="Cálculo 2 2 2" xfId="4546"/>
    <cellStyle name="Cálculo 2 2 3" xfId="4547"/>
    <cellStyle name="Cálculo 2 3" xfId="4548"/>
    <cellStyle name="Cálculo 2 3 2" xfId="4549"/>
    <cellStyle name="Cálculo 2 3 3" xfId="4550"/>
    <cellStyle name="Cálculo 2 4" xfId="4551"/>
    <cellStyle name="Cálculo 2 4 2" xfId="4552"/>
    <cellStyle name="Cálculo 2 4 3" xfId="4553"/>
    <cellStyle name="Cálculo 2 5" xfId="4554"/>
    <cellStyle name="Cálculo 2 6" xfId="4555"/>
    <cellStyle name="Cálculo 2 7" xfId="4556"/>
    <cellStyle name="Cálculo 2 8" xfId="4557"/>
    <cellStyle name="Cálculo 2 9" xfId="4558"/>
    <cellStyle name="Cálculo 20" xfId="4559"/>
    <cellStyle name="Cálculo 21" xfId="4560"/>
    <cellStyle name="Cálculo 22" xfId="4561"/>
    <cellStyle name="Cálculo 3" xfId="4562"/>
    <cellStyle name="Cálculo 3 2" xfId="4563"/>
    <cellStyle name="Cálculo 3 2 2" xfId="4564"/>
    <cellStyle name="Cálculo 3 2 3" xfId="4565"/>
    <cellStyle name="Cálculo 3 3" xfId="4566"/>
    <cellStyle name="Cálculo 3 3 2" xfId="4567"/>
    <cellStyle name="Cálculo 3 3 3" xfId="4568"/>
    <cellStyle name="Cálculo 3 4" xfId="4569"/>
    <cellStyle name="Cálculo 3 4 2" xfId="4570"/>
    <cellStyle name="Cálculo 3 4 3" xfId="4571"/>
    <cellStyle name="Cálculo 3 5" xfId="4572"/>
    <cellStyle name="Cálculo 3 6" xfId="4573"/>
    <cellStyle name="Cálculo 4" xfId="4574"/>
    <cellStyle name="Cálculo 4 2" xfId="4575"/>
    <cellStyle name="Cálculo 4 2 2" xfId="4576"/>
    <cellStyle name="Cálculo 4 2 3" xfId="4577"/>
    <cellStyle name="Cálculo 4 3" xfId="4578"/>
    <cellStyle name="Cálculo 4 3 2" xfId="4579"/>
    <cellStyle name="Cálculo 4 3 3" xfId="4580"/>
    <cellStyle name="Cálculo 4 4" xfId="4581"/>
    <cellStyle name="Cálculo 4 4 2" xfId="4582"/>
    <cellStyle name="Cálculo 4 4 3" xfId="4583"/>
    <cellStyle name="Cálculo 4 5" xfId="4584"/>
    <cellStyle name="Cálculo 4 6" xfId="4585"/>
    <cellStyle name="Cálculo 5" xfId="4586"/>
    <cellStyle name="Cálculo 5 2" xfId="4587"/>
    <cellStyle name="Cálculo 5 2 2" xfId="4588"/>
    <cellStyle name="Cálculo 5 2 3" xfId="4589"/>
    <cellStyle name="Cálculo 5 3" xfId="4590"/>
    <cellStyle name="Cálculo 5 3 2" xfId="4591"/>
    <cellStyle name="Cálculo 5 3 3" xfId="4592"/>
    <cellStyle name="Cálculo 5 4" xfId="4593"/>
    <cellStyle name="Cálculo 5 5" xfId="4594"/>
    <cellStyle name="Cálculo 6" xfId="4595"/>
    <cellStyle name="Cálculo 6 2" xfId="4596"/>
    <cellStyle name="Cálculo 6 3" xfId="4597"/>
    <cellStyle name="Cálculo 7" xfId="4598"/>
    <cellStyle name="Cálculo 7 2" xfId="4599"/>
    <cellStyle name="Cálculo 7 3" xfId="4600"/>
    <cellStyle name="Cálculo 8" xfId="4601"/>
    <cellStyle name="Cálculo 8 2" xfId="4602"/>
    <cellStyle name="Cálculo 8 3" xfId="4603"/>
    <cellStyle name="Cálculo 9" xfId="4604"/>
    <cellStyle name="Cálculo 9 2" xfId="4605"/>
    <cellStyle name="Cálculo 9 3" xfId="4606"/>
    <cellStyle name="Cálculo_Debt Profile" xfId="4607"/>
    <cellStyle name="Celda de comprobación" xfId="4608"/>
    <cellStyle name="Celda vinculada" xfId="4609"/>
    <cellStyle name="Check Cell 10" xfId="4610"/>
    <cellStyle name="Check Cell 11" xfId="4611"/>
    <cellStyle name="Check Cell 2" xfId="4612"/>
    <cellStyle name="Check Cell 2 2" xfId="4613"/>
    <cellStyle name="Check Cell 3" xfId="4614"/>
    <cellStyle name="Check Cell 3 2" xfId="4615"/>
    <cellStyle name="Check Cell 4" xfId="4616"/>
    <cellStyle name="Check Cell 4 2" xfId="4617"/>
    <cellStyle name="Check Cell 5" xfId="4618"/>
    <cellStyle name="Check Cell 5 2" xfId="4619"/>
    <cellStyle name="Check Cell 6" xfId="4620"/>
    <cellStyle name="Check Cell 6 2" xfId="4621"/>
    <cellStyle name="Check Cell 7" xfId="4622"/>
    <cellStyle name="Check Cell 7 2" xfId="4623"/>
    <cellStyle name="Check Cell 8" xfId="4624"/>
    <cellStyle name="Check Cell 8 2" xfId="4625"/>
    <cellStyle name="Check Cell 9" xfId="4626"/>
    <cellStyle name="Check Cell 9 2" xfId="4627"/>
    <cellStyle name="Cnplosion_Style" xfId="4628"/>
    <cellStyle name="Column_Title" xfId="4629"/>
    <cellStyle name="Comma  - Style1" xfId="4630"/>
    <cellStyle name="Comma  - Style2" xfId="4631"/>
    <cellStyle name="Comma  - Style3" xfId="4632"/>
    <cellStyle name="Comma  - Style4" xfId="4633"/>
    <cellStyle name="Comma  - Style5" xfId="4634"/>
    <cellStyle name="Comma  - Style6" xfId="4635"/>
    <cellStyle name="Comma  - Style7" xfId="4636"/>
    <cellStyle name="Comma  - Style8" xfId="4637"/>
    <cellStyle name="Comma [00]" xfId="4638"/>
    <cellStyle name="Comma 10" xfId="4639"/>
    <cellStyle name="Comma 11" xfId="4640"/>
    <cellStyle name="Comma 12" xfId="4641"/>
    <cellStyle name="Comma 13" xfId="4642"/>
    <cellStyle name="Comma 14" xfId="4643"/>
    <cellStyle name="Comma 15" xfId="4644"/>
    <cellStyle name="Comma 16" xfId="4645"/>
    <cellStyle name="Comma 17" xfId="4646"/>
    <cellStyle name="Comma 17 2" xfId="4647"/>
    <cellStyle name="Comma 17 3" xfId="4648"/>
    <cellStyle name="Comma 18" xfId="4649"/>
    <cellStyle name="Comma 18 2" xfId="4650"/>
    <cellStyle name="Comma 19" xfId="4651"/>
    <cellStyle name="Comma 19 2" xfId="4652"/>
    <cellStyle name="Comma 19 2 2" xfId="4653"/>
    <cellStyle name="Comma 19 2 2 2" xfId="4654"/>
    <cellStyle name="Comma 19 2 2 2 2" xfId="4655"/>
    <cellStyle name="Comma 19 2 2 3" xfId="4656"/>
    <cellStyle name="Comma 19 2 2 4" xfId="4657"/>
    <cellStyle name="Comma 19 2 2 5" xfId="4658"/>
    <cellStyle name="Comma 19 2 3" xfId="4659"/>
    <cellStyle name="Comma 19 2 3 2" xfId="4660"/>
    <cellStyle name="Comma 19 2 4" xfId="4661"/>
    <cellStyle name="Comma 19 2 5" xfId="4662"/>
    <cellStyle name="Comma 19 2 6" xfId="4663"/>
    <cellStyle name="Comma 19 3" xfId="4664"/>
    <cellStyle name="Comma 19 3 2" xfId="4665"/>
    <cellStyle name="Comma 19 3 2 2" xfId="4666"/>
    <cellStyle name="Comma 19 3 3" xfId="4667"/>
    <cellStyle name="Comma 19 3 4" xfId="4668"/>
    <cellStyle name="Comma 19 3 5" xfId="4669"/>
    <cellStyle name="Comma 19 4" xfId="4670"/>
    <cellStyle name="Comma 19 4 2" xfId="4671"/>
    <cellStyle name="Comma 19 4 2 2" xfId="4672"/>
    <cellStyle name="Comma 19 4 3" xfId="4673"/>
    <cellStyle name="Comma 19 4 4" xfId="4674"/>
    <cellStyle name="Comma 19 4 5" xfId="4675"/>
    <cellStyle name="Comma 19 5" xfId="4676"/>
    <cellStyle name="Comma 19 5 2" xfId="4677"/>
    <cellStyle name="Comma 19 6" xfId="4678"/>
    <cellStyle name="Comma 19 7" xfId="4679"/>
    <cellStyle name="Comma 19 8" xfId="4680"/>
    <cellStyle name="Comma 2" xfId="4681"/>
    <cellStyle name="Comma 2 10" xfId="4682"/>
    <cellStyle name="Comma 2 2" xfId="4683"/>
    <cellStyle name="Comma 2 2 2" xfId="4684"/>
    <cellStyle name="Comma 2 3" xfId="4685"/>
    <cellStyle name="Comma 2 4" xfId="4686"/>
    <cellStyle name="Comma 2 5" xfId="4687"/>
    <cellStyle name="Comma 2 6" xfId="4688"/>
    <cellStyle name="Comma 2 7" xfId="4689"/>
    <cellStyle name="Comma 2 8" xfId="4690"/>
    <cellStyle name="Comma 2 9" xfId="4691"/>
    <cellStyle name="Comma 20" xfId="4692"/>
    <cellStyle name="Comma 20 2" xfId="4693"/>
    <cellStyle name="Comma 20 3" xfId="4694"/>
    <cellStyle name="Comma 21" xfId="4695"/>
    <cellStyle name="Comma 21 2" xfId="4696"/>
    <cellStyle name="Comma 22" xfId="4697"/>
    <cellStyle name="Comma 23" xfId="4698"/>
    <cellStyle name="Comma 24" xfId="4699"/>
    <cellStyle name="Comma 25" xfId="4700"/>
    <cellStyle name="Comma 26" xfId="4701"/>
    <cellStyle name="Comma 27" xfId="4702"/>
    <cellStyle name="Comma 28" xfId="4703"/>
    <cellStyle name="Comma 29" xfId="4704"/>
    <cellStyle name="Comma 3" xfId="4705"/>
    <cellStyle name="Comma 3 10" xfId="4706"/>
    <cellStyle name="Comma 3 11" xfId="4707"/>
    <cellStyle name="Comma 3 12" xfId="4708"/>
    <cellStyle name="Comma 3 13" xfId="4709"/>
    <cellStyle name="Comma 3 14" xfId="4710"/>
    <cellStyle name="Comma 3 15" xfId="4711"/>
    <cellStyle name="Comma 3 16" xfId="4712"/>
    <cellStyle name="Comma 3 17" xfId="4713"/>
    <cellStyle name="Comma 3 18" xfId="4714"/>
    <cellStyle name="Comma 3 19" xfId="4715"/>
    <cellStyle name="Comma 3 2" xfId="4716"/>
    <cellStyle name="Comma 3 2 10" xfId="4717"/>
    <cellStyle name="Comma 3 2 11" xfId="4718"/>
    <cellStyle name="Comma 3 2 12" xfId="4719"/>
    <cellStyle name="Comma 3 2 13" xfId="4720"/>
    <cellStyle name="Comma 3 2 14" xfId="4721"/>
    <cellStyle name="Comma 3 2 15" xfId="4722"/>
    <cellStyle name="Comma 3 2 16" xfId="4723"/>
    <cellStyle name="Comma 3 2 17" xfId="4724"/>
    <cellStyle name="Comma 3 2 18" xfId="4725"/>
    <cellStyle name="Comma 3 2 19" xfId="4726"/>
    <cellStyle name="Comma 3 2 2" xfId="4727"/>
    <cellStyle name="Comma 3 2 2 10" xfId="4728"/>
    <cellStyle name="Comma 3 2 2 11" xfId="4729"/>
    <cellStyle name="Comma 3 2 2 12" xfId="4730"/>
    <cellStyle name="Comma 3 2 2 13" xfId="4731"/>
    <cellStyle name="Comma 3 2 2 14" xfId="4732"/>
    <cellStyle name="Comma 3 2 2 15" xfId="4733"/>
    <cellStyle name="Comma 3 2 2 16" xfId="4734"/>
    <cellStyle name="Comma 3 2 2 17" xfId="4735"/>
    <cellStyle name="Comma 3 2 2 18" xfId="4736"/>
    <cellStyle name="Comma 3 2 2 19" xfId="4737"/>
    <cellStyle name="Comma 3 2 2 2" xfId="4738"/>
    <cellStyle name="Comma 3 2 2 20" xfId="4739"/>
    <cellStyle name="Comma 3 2 2 21" xfId="4740"/>
    <cellStyle name="Comma 3 2 2 22" xfId="4741"/>
    <cellStyle name="Comma 3 2 2 23" xfId="4742"/>
    <cellStyle name="Comma 3 2 2 3" xfId="4743"/>
    <cellStyle name="Comma 3 2 2 4" xfId="4744"/>
    <cellStyle name="Comma 3 2 2 5" xfId="4745"/>
    <cellStyle name="Comma 3 2 2 6" xfId="4746"/>
    <cellStyle name="Comma 3 2 2 7" xfId="4747"/>
    <cellStyle name="Comma 3 2 2 8" xfId="4748"/>
    <cellStyle name="Comma 3 2 2 9" xfId="4749"/>
    <cellStyle name="Comma 3 2 20" xfId="4750"/>
    <cellStyle name="Comma 3 2 21" xfId="4751"/>
    <cellStyle name="Comma 3 2 22" xfId="4752"/>
    <cellStyle name="Comma 3 2 23" xfId="4753"/>
    <cellStyle name="Comma 3 2 24" xfId="4754"/>
    <cellStyle name="Comma 3 2 25" xfId="4755"/>
    <cellStyle name="Comma 3 2 26" xfId="4756"/>
    <cellStyle name="Comma 3 2 27" xfId="4757"/>
    <cellStyle name="Comma 3 2 28" xfId="4758"/>
    <cellStyle name="Comma 3 2 29" xfId="4759"/>
    <cellStyle name="Comma 3 2 3" xfId="4760"/>
    <cellStyle name="Comma 3 2 30" xfId="4761"/>
    <cellStyle name="Comma 3 2 4" xfId="4762"/>
    <cellStyle name="Comma 3 2 5" xfId="4763"/>
    <cellStyle name="Comma 3 2 6" xfId="4764"/>
    <cellStyle name="Comma 3 2 7" xfId="4765"/>
    <cellStyle name="Comma 3 2 8" xfId="4766"/>
    <cellStyle name="Comma 3 2 9" xfId="4767"/>
    <cellStyle name="Comma 3 20" xfId="4768"/>
    <cellStyle name="Comma 3 21" xfId="4769"/>
    <cellStyle name="Comma 3 22" xfId="4770"/>
    <cellStyle name="Comma 3 23" xfId="4771"/>
    <cellStyle name="Comma 3 24" xfId="4772"/>
    <cellStyle name="Comma 3 25" xfId="4773"/>
    <cellStyle name="Comma 3 26" xfId="4774"/>
    <cellStyle name="Comma 3 27" xfId="4775"/>
    <cellStyle name="Comma 3 28" xfId="4776"/>
    <cellStyle name="Comma 3 29" xfId="4777"/>
    <cellStyle name="Comma 3 3" xfId="4778"/>
    <cellStyle name="Comma 3 30" xfId="4779"/>
    <cellStyle name="Comma 3 31" xfId="4780"/>
    <cellStyle name="Comma 3 32" xfId="4781"/>
    <cellStyle name="Comma 3 33" xfId="4782"/>
    <cellStyle name="Comma 3 34" xfId="4783"/>
    <cellStyle name="Comma 3 35" xfId="4784"/>
    <cellStyle name="Comma 3 36" xfId="4785"/>
    <cellStyle name="Comma 3 4" xfId="4786"/>
    <cellStyle name="Comma 3 5" xfId="4787"/>
    <cellStyle name="Comma 3 6" xfId="4788"/>
    <cellStyle name="Comma 3 7" xfId="4789"/>
    <cellStyle name="Comma 3 7 10" xfId="4790"/>
    <cellStyle name="Comma 3 7 11" xfId="4791"/>
    <cellStyle name="Comma 3 7 12" xfId="4792"/>
    <cellStyle name="Comma 3 7 13" xfId="4793"/>
    <cellStyle name="Comma 3 7 14" xfId="4794"/>
    <cellStyle name="Comma 3 7 15" xfId="4795"/>
    <cellStyle name="Comma 3 7 16" xfId="4796"/>
    <cellStyle name="Comma 3 7 17" xfId="4797"/>
    <cellStyle name="Comma 3 7 18" xfId="4798"/>
    <cellStyle name="Comma 3 7 19" xfId="4799"/>
    <cellStyle name="Comma 3 7 2" xfId="4800"/>
    <cellStyle name="Comma 3 7 20" xfId="4801"/>
    <cellStyle name="Comma 3 7 21" xfId="4802"/>
    <cellStyle name="Comma 3 7 22" xfId="4803"/>
    <cellStyle name="Comma 3 7 23" xfId="4804"/>
    <cellStyle name="Comma 3 7 3" xfId="4805"/>
    <cellStyle name="Comma 3 7 4" xfId="4806"/>
    <cellStyle name="Comma 3 7 5" xfId="4807"/>
    <cellStyle name="Comma 3 7 6" xfId="4808"/>
    <cellStyle name="Comma 3 7 7" xfId="4809"/>
    <cellStyle name="Comma 3 7 8" xfId="4810"/>
    <cellStyle name="Comma 3 7 9" xfId="4811"/>
    <cellStyle name="Comma 3 8" xfId="4812"/>
    <cellStyle name="Comma 3 9" xfId="4813"/>
    <cellStyle name="Comma 30" xfId="4814"/>
    <cellStyle name="Comma 31" xfId="4815"/>
    <cellStyle name="Comma 32" xfId="4816"/>
    <cellStyle name="Comma 33" xfId="4817"/>
    <cellStyle name="Comma 34" xfId="4818"/>
    <cellStyle name="Comma 35" xfId="4819"/>
    <cellStyle name="Comma 36" xfId="4820"/>
    <cellStyle name="Comma 37" xfId="4821"/>
    <cellStyle name="Comma 38" xfId="4822"/>
    <cellStyle name="Comma 39" xfId="4823"/>
    <cellStyle name="Comma 4" xfId="4824"/>
    <cellStyle name="Comma 4 10" xfId="4825"/>
    <cellStyle name="Comma 4 11" xfId="4826"/>
    <cellStyle name="Comma 4 12" xfId="4827"/>
    <cellStyle name="Comma 4 13" xfId="4828"/>
    <cellStyle name="Comma 4 14" xfId="4829"/>
    <cellStyle name="Comma 4 15" xfId="4830"/>
    <cellStyle name="Comma 4 16" xfId="4831"/>
    <cellStyle name="Comma 4 17" xfId="4832"/>
    <cellStyle name="Comma 4 18" xfId="4833"/>
    <cellStyle name="Comma 4 19" xfId="4834"/>
    <cellStyle name="Comma 4 2" xfId="4835"/>
    <cellStyle name="Comma 4 2 10" xfId="4836"/>
    <cellStyle name="Comma 4 2 11" xfId="4837"/>
    <cellStyle name="Comma 4 2 12" xfId="4838"/>
    <cellStyle name="Comma 4 2 13" xfId="4839"/>
    <cellStyle name="Comma 4 2 14" xfId="4840"/>
    <cellStyle name="Comma 4 2 15" xfId="4841"/>
    <cellStyle name="Comma 4 2 16" xfId="4842"/>
    <cellStyle name="Comma 4 2 17" xfId="4843"/>
    <cellStyle name="Comma 4 2 18" xfId="4844"/>
    <cellStyle name="Comma 4 2 19" xfId="4845"/>
    <cellStyle name="Comma 4 2 2" xfId="4846"/>
    <cellStyle name="Comma 4 2 2 10" xfId="4847"/>
    <cellStyle name="Comma 4 2 2 11" xfId="4848"/>
    <cellStyle name="Comma 4 2 2 12" xfId="4849"/>
    <cellStyle name="Comma 4 2 2 13" xfId="4850"/>
    <cellStyle name="Comma 4 2 2 14" xfId="4851"/>
    <cellStyle name="Comma 4 2 2 15" xfId="4852"/>
    <cellStyle name="Comma 4 2 2 16" xfId="4853"/>
    <cellStyle name="Comma 4 2 2 17" xfId="4854"/>
    <cellStyle name="Comma 4 2 2 18" xfId="4855"/>
    <cellStyle name="Comma 4 2 2 19" xfId="4856"/>
    <cellStyle name="Comma 4 2 2 2" xfId="4857"/>
    <cellStyle name="Comma 4 2 2 20" xfId="4858"/>
    <cellStyle name="Comma 4 2 2 21" xfId="4859"/>
    <cellStyle name="Comma 4 2 2 22" xfId="4860"/>
    <cellStyle name="Comma 4 2 2 23" xfId="4861"/>
    <cellStyle name="Comma 4 2 2 3" xfId="4862"/>
    <cellStyle name="Comma 4 2 2 4" xfId="4863"/>
    <cellStyle name="Comma 4 2 2 5" xfId="4864"/>
    <cellStyle name="Comma 4 2 2 6" xfId="4865"/>
    <cellStyle name="Comma 4 2 2 7" xfId="4866"/>
    <cellStyle name="Comma 4 2 2 8" xfId="4867"/>
    <cellStyle name="Comma 4 2 2 9" xfId="4868"/>
    <cellStyle name="Comma 4 2 20" xfId="4869"/>
    <cellStyle name="Comma 4 2 21" xfId="4870"/>
    <cellStyle name="Comma 4 2 22" xfId="4871"/>
    <cellStyle name="Comma 4 2 23" xfId="4872"/>
    <cellStyle name="Comma 4 2 24" xfId="4873"/>
    <cellStyle name="Comma 4 2 25" xfId="4874"/>
    <cellStyle name="Comma 4 2 26" xfId="4875"/>
    <cellStyle name="Comma 4 2 27" xfId="4876"/>
    <cellStyle name="Comma 4 2 28" xfId="4877"/>
    <cellStyle name="Comma 4 2 29" xfId="4878"/>
    <cellStyle name="Comma 4 2 3" xfId="4879"/>
    <cellStyle name="Comma 4 2 30" xfId="4880"/>
    <cellStyle name="Comma 4 2 4" xfId="4881"/>
    <cellStyle name="Comma 4 2 5" xfId="4882"/>
    <cellStyle name="Comma 4 2 6" xfId="4883"/>
    <cellStyle name="Comma 4 2 7" xfId="4884"/>
    <cellStyle name="Comma 4 2 8" xfId="4885"/>
    <cellStyle name="Comma 4 2 9" xfId="4886"/>
    <cellStyle name="Comma 4 20" xfId="4887"/>
    <cellStyle name="Comma 4 21" xfId="4888"/>
    <cellStyle name="Comma 4 22" xfId="4889"/>
    <cellStyle name="Comma 4 23" xfId="4890"/>
    <cellStyle name="Comma 4 24" xfId="4891"/>
    <cellStyle name="Comma 4 25" xfId="4892"/>
    <cellStyle name="Comma 4 26" xfId="4893"/>
    <cellStyle name="Comma 4 27" xfId="4894"/>
    <cellStyle name="Comma 4 28" xfId="4895"/>
    <cellStyle name="Comma 4 29" xfId="4896"/>
    <cellStyle name="Comma 4 3" xfId="4897"/>
    <cellStyle name="Comma 4 30" xfId="4898"/>
    <cellStyle name="Comma 4 31" xfId="4899"/>
    <cellStyle name="Comma 4 32" xfId="4900"/>
    <cellStyle name="Comma 4 33" xfId="4901"/>
    <cellStyle name="Comma 4 34" xfId="4902"/>
    <cellStyle name="Comma 4 35" xfId="4903"/>
    <cellStyle name="Comma 4 36" xfId="4904"/>
    <cellStyle name="Comma 4 4" xfId="4905"/>
    <cellStyle name="Comma 4 5" xfId="4906"/>
    <cellStyle name="Comma 4 6" xfId="4907"/>
    <cellStyle name="Comma 4 7" xfId="4908"/>
    <cellStyle name="Comma 4 7 10" xfId="4909"/>
    <cellStyle name="Comma 4 7 11" xfId="4910"/>
    <cellStyle name="Comma 4 7 12" xfId="4911"/>
    <cellStyle name="Comma 4 7 13" xfId="4912"/>
    <cellStyle name="Comma 4 7 14" xfId="4913"/>
    <cellStyle name="Comma 4 7 15" xfId="4914"/>
    <cellStyle name="Comma 4 7 16" xfId="4915"/>
    <cellStyle name="Comma 4 7 17" xfId="4916"/>
    <cellStyle name="Comma 4 7 18" xfId="4917"/>
    <cellStyle name="Comma 4 7 19" xfId="4918"/>
    <cellStyle name="Comma 4 7 2" xfId="4919"/>
    <cellStyle name="Comma 4 7 20" xfId="4920"/>
    <cellStyle name="Comma 4 7 21" xfId="4921"/>
    <cellStyle name="Comma 4 7 22" xfId="4922"/>
    <cellStyle name="Comma 4 7 23" xfId="4923"/>
    <cellStyle name="Comma 4 7 3" xfId="4924"/>
    <cellStyle name="Comma 4 7 4" xfId="4925"/>
    <cellStyle name="Comma 4 7 5" xfId="4926"/>
    <cellStyle name="Comma 4 7 6" xfId="4927"/>
    <cellStyle name="Comma 4 7 7" xfId="4928"/>
    <cellStyle name="Comma 4 7 8" xfId="4929"/>
    <cellStyle name="Comma 4 7 9" xfId="4930"/>
    <cellStyle name="Comma 4 8" xfId="4931"/>
    <cellStyle name="Comma 4 9" xfId="4932"/>
    <cellStyle name="Comma 4_May'12_Margin_Analysis_Gaudi" xfId="4933"/>
    <cellStyle name="Comma 40" xfId="4934"/>
    <cellStyle name="Comma 41" xfId="4935"/>
    <cellStyle name="Comma 42" xfId="4936"/>
    <cellStyle name="Comma 43" xfId="4937"/>
    <cellStyle name="Comma 44" xfId="4938"/>
    <cellStyle name="Comma 45" xfId="4939"/>
    <cellStyle name="Comma 46" xfId="4940"/>
    <cellStyle name="Comma 5" xfId="4941"/>
    <cellStyle name="Comma 5 2" xfId="4942"/>
    <cellStyle name="Comma 6" xfId="4943"/>
    <cellStyle name="Comma 7" xfId="4944"/>
    <cellStyle name="Comma 7 2" xfId="4945"/>
    <cellStyle name="Comma 7 3" xfId="4946"/>
    <cellStyle name="Comma 8" xfId="4947"/>
    <cellStyle name="Comma 9" xfId="4948"/>
    <cellStyle name="Comma0 - Biçem2" xfId="4949"/>
    <cellStyle name="Comma0 - Biçem2 2" xfId="4950"/>
    <cellStyle name="consolid us" xfId="4951"/>
    <cellStyle name="Controlecel" xfId="4952"/>
    <cellStyle name="Controlecel 2" xfId="4953"/>
    <cellStyle name="Converted" xfId="4954"/>
    <cellStyle name="Converted 2" xfId="4955"/>
    <cellStyle name="Copied" xfId="4956"/>
    <cellStyle name="Currency $" xfId="4957"/>
    <cellStyle name="Currency [00]" xfId="4958"/>
    <cellStyle name="Currency 2" xfId="4959"/>
    <cellStyle name="Currency MTL" xfId="4960"/>
    <cellStyle name="Currency T$" xfId="4961"/>
    <cellStyle name="Current_Inactive" xfId="4962"/>
    <cellStyle name="custom" xfId="4963"/>
    <cellStyle name="Custom - Opmaakprofiel8" xfId="4964"/>
    <cellStyle name="custom 10" xfId="4965"/>
    <cellStyle name="custom 2" xfId="4966"/>
    <cellStyle name="custom 3" xfId="4967"/>
    <cellStyle name="custom 4" xfId="4968"/>
    <cellStyle name="custom 5" xfId="4969"/>
    <cellStyle name="custom 6" xfId="4970"/>
    <cellStyle name="custom 7" xfId="4971"/>
    <cellStyle name="custom 8" xfId="4972"/>
    <cellStyle name="custom 9" xfId="4973"/>
    <cellStyle name="Çıkış 2" xfId="4974"/>
    <cellStyle name="Çıkış 2 2" xfId="4975"/>
    <cellStyle name="Data   - Opmaakprofiel2" xfId="4976"/>
    <cellStyle name="Data   - Opmaakprofiel2 10" xfId="4977"/>
    <cellStyle name="Data   - Opmaakprofiel2 10 2" xfId="4978"/>
    <cellStyle name="Data   - Opmaakprofiel2 10 3" xfId="4979"/>
    <cellStyle name="Data   - Opmaakprofiel2 11" xfId="4980"/>
    <cellStyle name="Data   - Opmaakprofiel2 11 2" xfId="4981"/>
    <cellStyle name="Data   - Opmaakprofiel2 11 3" xfId="4982"/>
    <cellStyle name="Data   - Opmaakprofiel2 12" xfId="4983"/>
    <cellStyle name="Data   - Opmaakprofiel2 12 2" xfId="4984"/>
    <cellStyle name="Data   - Opmaakprofiel2 13" xfId="4985"/>
    <cellStyle name="Data   - Opmaakprofiel2 13 2" xfId="4986"/>
    <cellStyle name="Data   - Opmaakprofiel2 14" xfId="4987"/>
    <cellStyle name="Data   - Opmaakprofiel2 14 2" xfId="4988"/>
    <cellStyle name="Data   - Opmaakprofiel2 15" xfId="4989"/>
    <cellStyle name="Data   - Opmaakprofiel2 15 2" xfId="4990"/>
    <cellStyle name="Data   - Opmaakprofiel2 16" xfId="4991"/>
    <cellStyle name="Data   - Opmaakprofiel2 17" xfId="4992"/>
    <cellStyle name="Data   - Opmaakprofiel2 18" xfId="4993"/>
    <cellStyle name="Data   - Opmaakprofiel2 19" xfId="4994"/>
    <cellStyle name="Data   - Opmaakprofiel2 2" xfId="4995"/>
    <cellStyle name="Data   - Opmaakprofiel2 2 10" xfId="4996"/>
    <cellStyle name="Data   - Opmaakprofiel2 2 11" xfId="4997"/>
    <cellStyle name="Data   - Opmaakprofiel2 2 12" xfId="4998"/>
    <cellStyle name="Data   - Opmaakprofiel2 2 13" xfId="4999"/>
    <cellStyle name="Data   - Opmaakprofiel2 2 14" xfId="5000"/>
    <cellStyle name="Data   - Opmaakprofiel2 2 15" xfId="5001"/>
    <cellStyle name="Data   - Opmaakprofiel2 2 2" xfId="5002"/>
    <cellStyle name="Data   - Opmaakprofiel2 2 2 2" xfId="5003"/>
    <cellStyle name="Data   - Opmaakprofiel2 2 2 3" xfId="5004"/>
    <cellStyle name="Data   - Opmaakprofiel2 2 3" xfId="5005"/>
    <cellStyle name="Data   - Opmaakprofiel2 2 3 2" xfId="5006"/>
    <cellStyle name="Data   - Opmaakprofiel2 2 3 3" xfId="5007"/>
    <cellStyle name="Data   - Opmaakprofiel2 2 4" xfId="5008"/>
    <cellStyle name="Data   - Opmaakprofiel2 2 4 2" xfId="5009"/>
    <cellStyle name="Data   - Opmaakprofiel2 2 4 3" xfId="5010"/>
    <cellStyle name="Data   - Opmaakprofiel2 2 5" xfId="5011"/>
    <cellStyle name="Data   - Opmaakprofiel2 2 5 2" xfId="5012"/>
    <cellStyle name="Data   - Opmaakprofiel2 2 6" xfId="5013"/>
    <cellStyle name="Data   - Opmaakprofiel2 2 6 2" xfId="5014"/>
    <cellStyle name="Data   - Opmaakprofiel2 2 7" xfId="5015"/>
    <cellStyle name="Data   - Opmaakprofiel2 2 7 2" xfId="5016"/>
    <cellStyle name="Data   - Opmaakprofiel2 2 8" xfId="5017"/>
    <cellStyle name="Data   - Opmaakprofiel2 2 8 2" xfId="5018"/>
    <cellStyle name="Data   - Opmaakprofiel2 2 9" xfId="5019"/>
    <cellStyle name="Data   - Opmaakprofiel2 20" xfId="5020"/>
    <cellStyle name="Data   - Opmaakprofiel2 21" xfId="5021"/>
    <cellStyle name="Data   - Opmaakprofiel2 22" xfId="5022"/>
    <cellStyle name="Data   - Opmaakprofiel2 3" xfId="5023"/>
    <cellStyle name="Data   - Opmaakprofiel2 3 2" xfId="5024"/>
    <cellStyle name="Data   - Opmaakprofiel2 3 2 2" xfId="5025"/>
    <cellStyle name="Data   - Opmaakprofiel2 3 2 3" xfId="5026"/>
    <cellStyle name="Data   - Opmaakprofiel2 3 3" xfId="5027"/>
    <cellStyle name="Data   - Opmaakprofiel2 3 3 2" xfId="5028"/>
    <cellStyle name="Data   - Opmaakprofiel2 3 3 3" xfId="5029"/>
    <cellStyle name="Data   - Opmaakprofiel2 3 4" xfId="5030"/>
    <cellStyle name="Data   - Opmaakprofiel2 3 4 2" xfId="5031"/>
    <cellStyle name="Data   - Opmaakprofiel2 3 4 3" xfId="5032"/>
    <cellStyle name="Data   - Opmaakprofiel2 3 5" xfId="5033"/>
    <cellStyle name="Data   - Opmaakprofiel2 3 6" xfId="5034"/>
    <cellStyle name="Data   - Opmaakprofiel2 4" xfId="5035"/>
    <cellStyle name="Data   - Opmaakprofiel2 4 2" xfId="5036"/>
    <cellStyle name="Data   - Opmaakprofiel2 4 2 2" xfId="5037"/>
    <cellStyle name="Data   - Opmaakprofiel2 4 2 3" xfId="5038"/>
    <cellStyle name="Data   - Opmaakprofiel2 4 3" xfId="5039"/>
    <cellStyle name="Data   - Opmaakprofiel2 4 3 2" xfId="5040"/>
    <cellStyle name="Data   - Opmaakprofiel2 4 3 3" xfId="5041"/>
    <cellStyle name="Data   - Opmaakprofiel2 4 4" xfId="5042"/>
    <cellStyle name="Data   - Opmaakprofiel2 4 4 2" xfId="5043"/>
    <cellStyle name="Data   - Opmaakprofiel2 4 4 3" xfId="5044"/>
    <cellStyle name="Data   - Opmaakprofiel2 4 5" xfId="5045"/>
    <cellStyle name="Data   - Opmaakprofiel2 4 6" xfId="5046"/>
    <cellStyle name="Data   - Opmaakprofiel2 5" xfId="5047"/>
    <cellStyle name="Data   - Opmaakprofiel2 5 2" xfId="5048"/>
    <cellStyle name="Data   - Opmaakprofiel2 5 2 2" xfId="5049"/>
    <cellStyle name="Data   - Opmaakprofiel2 5 2 3" xfId="5050"/>
    <cellStyle name="Data   - Opmaakprofiel2 5 3" xfId="5051"/>
    <cellStyle name="Data   - Opmaakprofiel2 5 3 2" xfId="5052"/>
    <cellStyle name="Data   - Opmaakprofiel2 5 3 3" xfId="5053"/>
    <cellStyle name="Data   - Opmaakprofiel2 5 4" xfId="5054"/>
    <cellStyle name="Data   - Opmaakprofiel2 5 5" xfId="5055"/>
    <cellStyle name="Data   - Opmaakprofiel2 6" xfId="5056"/>
    <cellStyle name="Data   - Opmaakprofiel2 6 2" xfId="5057"/>
    <cellStyle name="Data   - Opmaakprofiel2 6 3" xfId="5058"/>
    <cellStyle name="Data   - Opmaakprofiel2 7" xfId="5059"/>
    <cellStyle name="Data   - Opmaakprofiel2 7 2" xfId="5060"/>
    <cellStyle name="Data   - Opmaakprofiel2 7 3" xfId="5061"/>
    <cellStyle name="Data   - Opmaakprofiel2 8" xfId="5062"/>
    <cellStyle name="Data   - Opmaakprofiel2 8 2" xfId="5063"/>
    <cellStyle name="Data   - Opmaakprofiel2 8 3" xfId="5064"/>
    <cellStyle name="Data   - Opmaakprofiel2 9" xfId="5065"/>
    <cellStyle name="Data   - Opmaakprofiel2 9 2" xfId="5066"/>
    <cellStyle name="Data   - Opmaakprofiel2 9 3" xfId="5067"/>
    <cellStyle name="Data   - Opmaakprofiel2_Debt Profile" xfId="5068"/>
    <cellStyle name="DATA_ENT" xfId="5069"/>
    <cellStyle name="Date" xfId="5070"/>
    <cellStyle name="Date Short" xfId="5071"/>
    <cellStyle name="Date_10-12 98 mali tablolar" xfId="5072"/>
    <cellStyle name="DateLong" xfId="5073"/>
    <cellStyle name="DateLong 2" xfId="5074"/>
    <cellStyle name="DateShort" xfId="5075"/>
    <cellStyle name="DateShort 2" xfId="5076"/>
    <cellStyle name="DateShort 3" xfId="5077"/>
    <cellStyle name="Dezimal [0]_Data_input_2-0" xfId="5078"/>
    <cellStyle name="Dezimal_Data_input_2-0" xfId="5079"/>
    <cellStyle name="ecstaat" xfId="5080"/>
    <cellStyle name="Encabezado 4" xfId="5081"/>
    <cellStyle name="Énfasis1" xfId="5082"/>
    <cellStyle name="Énfasis2" xfId="5083"/>
    <cellStyle name="Énfasis3" xfId="5084"/>
    <cellStyle name="Énfasis4" xfId="5085"/>
    <cellStyle name="Énfasis5" xfId="5086"/>
    <cellStyle name="Énfasis6" xfId="5087"/>
    <cellStyle name="Enter Currency (0)" xfId="5088"/>
    <cellStyle name="Enter Currency (2)" xfId="5089"/>
    <cellStyle name="Enter Units (0)" xfId="5090"/>
    <cellStyle name="Enter Units (1)" xfId="5091"/>
    <cellStyle name="Enter Units (2)" xfId="5092"/>
    <cellStyle name="Entered" xfId="5093"/>
    <cellStyle name="Entrada" xfId="5094"/>
    <cellStyle name="Entrada 10" xfId="5095"/>
    <cellStyle name="Entrada 10 2" xfId="5096"/>
    <cellStyle name="Entrada 10 3" xfId="5097"/>
    <cellStyle name="Entrada 11" xfId="5098"/>
    <cellStyle name="Entrada 11 2" xfId="5099"/>
    <cellStyle name="Entrada 11 3" xfId="5100"/>
    <cellStyle name="Entrada 12" xfId="5101"/>
    <cellStyle name="Entrada 13" xfId="5102"/>
    <cellStyle name="Entrada 14" xfId="5103"/>
    <cellStyle name="Entrada 15" xfId="5104"/>
    <cellStyle name="Entrada 16" xfId="5105"/>
    <cellStyle name="Entrada 17" xfId="5106"/>
    <cellStyle name="Entrada 18" xfId="5107"/>
    <cellStyle name="Entrada 19" xfId="5108"/>
    <cellStyle name="Entrada 2" xfId="5109"/>
    <cellStyle name="Entrada 2 10" xfId="5110"/>
    <cellStyle name="Entrada 2 11" xfId="5111"/>
    <cellStyle name="Entrada 2 12" xfId="5112"/>
    <cellStyle name="Entrada 2 13" xfId="5113"/>
    <cellStyle name="Entrada 2 14" xfId="5114"/>
    <cellStyle name="Entrada 2 15" xfId="5115"/>
    <cellStyle name="Entrada 2 2" xfId="5116"/>
    <cellStyle name="Entrada 2 2 2" xfId="5117"/>
    <cellStyle name="Entrada 2 2 3" xfId="5118"/>
    <cellStyle name="Entrada 2 3" xfId="5119"/>
    <cellStyle name="Entrada 2 3 2" xfId="5120"/>
    <cellStyle name="Entrada 2 3 3" xfId="5121"/>
    <cellStyle name="Entrada 2 4" xfId="5122"/>
    <cellStyle name="Entrada 2 4 2" xfId="5123"/>
    <cellStyle name="Entrada 2 4 3" xfId="5124"/>
    <cellStyle name="Entrada 2 5" xfId="5125"/>
    <cellStyle name="Entrada 2 6" xfId="5126"/>
    <cellStyle name="Entrada 2 7" xfId="5127"/>
    <cellStyle name="Entrada 2 8" xfId="5128"/>
    <cellStyle name="Entrada 2 9" xfId="5129"/>
    <cellStyle name="Entrada 20" xfId="5130"/>
    <cellStyle name="Entrada 21" xfId="5131"/>
    <cellStyle name="Entrada 22" xfId="5132"/>
    <cellStyle name="Entrada 3" xfId="5133"/>
    <cellStyle name="Entrada 3 2" xfId="5134"/>
    <cellStyle name="Entrada 3 2 2" xfId="5135"/>
    <cellStyle name="Entrada 3 2 3" xfId="5136"/>
    <cellStyle name="Entrada 3 3" xfId="5137"/>
    <cellStyle name="Entrada 3 3 2" xfId="5138"/>
    <cellStyle name="Entrada 3 3 3" xfId="5139"/>
    <cellStyle name="Entrada 3 4" xfId="5140"/>
    <cellStyle name="Entrada 3 4 2" xfId="5141"/>
    <cellStyle name="Entrada 3 4 3" xfId="5142"/>
    <cellStyle name="Entrada 3 5" xfId="5143"/>
    <cellStyle name="Entrada 3 6" xfId="5144"/>
    <cellStyle name="Entrada 4" xfId="5145"/>
    <cellStyle name="Entrada 4 2" xfId="5146"/>
    <cellStyle name="Entrada 4 2 2" xfId="5147"/>
    <cellStyle name="Entrada 4 2 3" xfId="5148"/>
    <cellStyle name="Entrada 4 3" xfId="5149"/>
    <cellStyle name="Entrada 4 3 2" xfId="5150"/>
    <cellStyle name="Entrada 4 3 3" xfId="5151"/>
    <cellStyle name="Entrada 4 4" xfId="5152"/>
    <cellStyle name="Entrada 4 4 2" xfId="5153"/>
    <cellStyle name="Entrada 4 4 3" xfId="5154"/>
    <cellStyle name="Entrada 4 5" xfId="5155"/>
    <cellStyle name="Entrada 4 6" xfId="5156"/>
    <cellStyle name="Entrada 5" xfId="5157"/>
    <cellStyle name="Entrada 5 2" xfId="5158"/>
    <cellStyle name="Entrada 5 2 2" xfId="5159"/>
    <cellStyle name="Entrada 5 2 3" xfId="5160"/>
    <cellStyle name="Entrada 5 3" xfId="5161"/>
    <cellStyle name="Entrada 5 3 2" xfId="5162"/>
    <cellStyle name="Entrada 5 3 3" xfId="5163"/>
    <cellStyle name="Entrada 5 4" xfId="5164"/>
    <cellStyle name="Entrada 5 5" xfId="5165"/>
    <cellStyle name="Entrada 6" xfId="5166"/>
    <cellStyle name="Entrada 6 2" xfId="5167"/>
    <cellStyle name="Entrada 6 3" xfId="5168"/>
    <cellStyle name="Entrada 7" xfId="5169"/>
    <cellStyle name="Entrada 7 2" xfId="5170"/>
    <cellStyle name="Entrada 7 3" xfId="5171"/>
    <cellStyle name="Entrada 8" xfId="5172"/>
    <cellStyle name="Entrada 8 2" xfId="5173"/>
    <cellStyle name="Entrada 8 3" xfId="5174"/>
    <cellStyle name="Entrada 9" xfId="5175"/>
    <cellStyle name="Entrada 9 2" xfId="5176"/>
    <cellStyle name="Entrada 9 3" xfId="5177"/>
    <cellStyle name="Entrada_Debt Profile" xfId="5178"/>
    <cellStyle name="Ertan" xfId="5179"/>
    <cellStyle name="Ertan 2" xfId="5180"/>
    <cellStyle name="Euro" xfId="5181"/>
    <cellStyle name="Euro 2" xfId="5182"/>
    <cellStyle name="Euro 2 2" xfId="5183"/>
    <cellStyle name="Euro 2 2 2" xfId="5184"/>
    <cellStyle name="Euro 2 3" xfId="5185"/>
    <cellStyle name="Euro 3" xfId="5186"/>
    <cellStyle name="Euro 3 2" xfId="5187"/>
    <cellStyle name="Euro 4" xfId="5188"/>
    <cellStyle name="Euro 5" xfId="5189"/>
    <cellStyle name="Euro 6" xfId="5190"/>
    <cellStyle name="Euro 7" xfId="5191"/>
    <cellStyle name="Euro 8" xfId="5192"/>
    <cellStyle name="Euro 9" xfId="5193"/>
    <cellStyle name="EuroAts" xfId="5194"/>
    <cellStyle name="EuroBef" xfId="5195"/>
    <cellStyle name="EuroDem" xfId="5196"/>
    <cellStyle name="EuroEsp" xfId="5197"/>
    <cellStyle name="EuroFim" xfId="5198"/>
    <cellStyle name="EuroFrf" xfId="5199"/>
    <cellStyle name="EuroIep" xfId="5200"/>
    <cellStyle name="EuroItl" xfId="5201"/>
    <cellStyle name="EuroLuf" xfId="5202"/>
    <cellStyle name="EuroNlg" xfId="5203"/>
    <cellStyle name="EuroNlg 2" xfId="5204"/>
    <cellStyle name="EuroPte" xfId="5205"/>
    <cellStyle name="EuroStatus" xfId="5206"/>
    <cellStyle name="Explanatory Text 2" xfId="5207"/>
    <cellStyle name="Explanatory Text 2 2" xfId="5208"/>
    <cellStyle name="Explanatory Text 3" xfId="5209"/>
    <cellStyle name="Explanatory Text 3 2" xfId="5210"/>
    <cellStyle name="Explanatory Text 4" xfId="5211"/>
    <cellStyle name="Explanatory Text 4 2" xfId="5212"/>
    <cellStyle name="Explanatory Text 5" xfId="5213"/>
    <cellStyle name="Explanatory Text 5 2" xfId="5214"/>
    <cellStyle name="Explanatory Text 6" xfId="5215"/>
    <cellStyle name="Explanatory Text 6 2" xfId="5216"/>
    <cellStyle name="Explanatory Text 7" xfId="5217"/>
    <cellStyle name="Explanatory Text 7 2" xfId="5218"/>
    <cellStyle name="Explanatory Text 8" xfId="5219"/>
    <cellStyle name="Explanatory Text 8 2" xfId="5220"/>
    <cellStyle name="F2" xfId="5221"/>
    <cellStyle name="F2 10" xfId="5222"/>
    <cellStyle name="F2 2" xfId="5223"/>
    <cellStyle name="F2 2 2" xfId="5224"/>
    <cellStyle name="F2 3" xfId="5225"/>
    <cellStyle name="F2 3 2" xfId="5226"/>
    <cellStyle name="F2 4" xfId="5227"/>
    <cellStyle name="F2 4 2" xfId="5228"/>
    <cellStyle name="F2 5" xfId="5229"/>
    <cellStyle name="F2 5 2" xfId="5230"/>
    <cellStyle name="F2 6" xfId="5231"/>
    <cellStyle name="F2 6 2" xfId="5232"/>
    <cellStyle name="F2 7" xfId="5233"/>
    <cellStyle name="F2 7 2" xfId="5234"/>
    <cellStyle name="F2 8" xfId="5235"/>
    <cellStyle name="F2 8 2" xfId="5236"/>
    <cellStyle name="F2 9" xfId="5237"/>
    <cellStyle name="F2 9 2" xfId="5238"/>
    <cellStyle name="F3" xfId="5239"/>
    <cellStyle name="F3 10" xfId="5240"/>
    <cellStyle name="F3 2" xfId="5241"/>
    <cellStyle name="F3 2 2" xfId="5242"/>
    <cellStyle name="F3 3" xfId="5243"/>
    <cellStyle name="F3 3 2" xfId="5244"/>
    <cellStyle name="F3 4" xfId="5245"/>
    <cellStyle name="F3 4 2" xfId="5246"/>
    <cellStyle name="F3 5" xfId="5247"/>
    <cellStyle name="F3 5 2" xfId="5248"/>
    <cellStyle name="F3 6" xfId="5249"/>
    <cellStyle name="F3 6 2" xfId="5250"/>
    <cellStyle name="F3 7" xfId="5251"/>
    <cellStyle name="F3 7 2" xfId="5252"/>
    <cellStyle name="F3 8" xfId="5253"/>
    <cellStyle name="F3 8 2" xfId="5254"/>
    <cellStyle name="F3 9" xfId="5255"/>
    <cellStyle name="F3 9 2" xfId="5256"/>
    <cellStyle name="F4" xfId="5257"/>
    <cellStyle name="F4 2" xfId="5258"/>
    <cellStyle name="F5" xfId="5259"/>
    <cellStyle name="F5 10" xfId="5260"/>
    <cellStyle name="F5 2" xfId="5261"/>
    <cellStyle name="F5 2 2" xfId="5262"/>
    <cellStyle name="F5 3" xfId="5263"/>
    <cellStyle name="F5 3 2" xfId="5264"/>
    <cellStyle name="F5 4" xfId="5265"/>
    <cellStyle name="F5 4 2" xfId="5266"/>
    <cellStyle name="F5 5" xfId="5267"/>
    <cellStyle name="F5 5 2" xfId="5268"/>
    <cellStyle name="F5 6" xfId="5269"/>
    <cellStyle name="F5 6 2" xfId="5270"/>
    <cellStyle name="F5 7" xfId="5271"/>
    <cellStyle name="F5 7 2" xfId="5272"/>
    <cellStyle name="F5 8" xfId="5273"/>
    <cellStyle name="F5 8 2" xfId="5274"/>
    <cellStyle name="F5 9" xfId="5275"/>
    <cellStyle name="F5 9 2" xfId="5276"/>
    <cellStyle name="F6" xfId="5277"/>
    <cellStyle name="F6 10" xfId="5278"/>
    <cellStyle name="F6 2" xfId="5279"/>
    <cellStyle name="F6 2 2" xfId="5280"/>
    <cellStyle name="F6 3" xfId="5281"/>
    <cellStyle name="F6 3 2" xfId="5282"/>
    <cellStyle name="F6 4" xfId="5283"/>
    <cellStyle name="F6 4 2" xfId="5284"/>
    <cellStyle name="F6 5" xfId="5285"/>
    <cellStyle name="F6 5 2" xfId="5286"/>
    <cellStyle name="F6 6" xfId="5287"/>
    <cellStyle name="F6 6 2" xfId="5288"/>
    <cellStyle name="F6 7" xfId="5289"/>
    <cellStyle name="F6 7 2" xfId="5290"/>
    <cellStyle name="F6 8" xfId="5291"/>
    <cellStyle name="F6 8 2" xfId="5292"/>
    <cellStyle name="F6 9" xfId="5293"/>
    <cellStyle name="F6 9 2" xfId="5294"/>
    <cellStyle name="F7" xfId="5295"/>
    <cellStyle name="F7 10" xfId="5296"/>
    <cellStyle name="F7 2" xfId="5297"/>
    <cellStyle name="F7 2 2" xfId="5298"/>
    <cellStyle name="F7 3" xfId="5299"/>
    <cellStyle name="F7 3 2" xfId="5300"/>
    <cellStyle name="F7 4" xfId="5301"/>
    <cellStyle name="F7 4 2" xfId="5302"/>
    <cellStyle name="F7 5" xfId="5303"/>
    <cellStyle name="F7 5 2" xfId="5304"/>
    <cellStyle name="F7 6" xfId="5305"/>
    <cellStyle name="F7 6 2" xfId="5306"/>
    <cellStyle name="F7 7" xfId="5307"/>
    <cellStyle name="F7 7 2" xfId="5308"/>
    <cellStyle name="F7 8" xfId="5309"/>
    <cellStyle name="F7 8 2" xfId="5310"/>
    <cellStyle name="F7 9" xfId="5311"/>
    <cellStyle name="F7 9 2" xfId="5312"/>
    <cellStyle name="F8" xfId="5313"/>
    <cellStyle name="F8 2" xfId="5314"/>
    <cellStyle name="Factor" xfId="5315"/>
    <cellStyle name="Factor 2" xfId="5316"/>
    <cellStyle name="Fecha" xfId="5317"/>
    <cellStyle name="Fechas" xfId="5318"/>
    <cellStyle name="Fechas 10" xfId="5319"/>
    <cellStyle name="Fechas 10 2" xfId="5320"/>
    <cellStyle name="Fechas 11" xfId="5321"/>
    <cellStyle name="Fechas 12" xfId="5322"/>
    <cellStyle name="Fechas 13" xfId="5323"/>
    <cellStyle name="Fechas 14" xfId="5324"/>
    <cellStyle name="Fechas 15" xfId="5325"/>
    <cellStyle name="Fechas 16" xfId="5326"/>
    <cellStyle name="Fechas 17" xfId="5327"/>
    <cellStyle name="Fechas 18" xfId="5328"/>
    <cellStyle name="Fechas 19" xfId="5329"/>
    <cellStyle name="Fechas 2" xfId="5330"/>
    <cellStyle name="Fechas 2 2" xfId="5331"/>
    <cellStyle name="Fechas 2 2 2" xfId="5332"/>
    <cellStyle name="Fechas 2 3" xfId="5333"/>
    <cellStyle name="Fechas 2 3 2" xfId="5334"/>
    <cellStyle name="Fechas 2 4" xfId="5335"/>
    <cellStyle name="Fechas 2 4 2" xfId="5336"/>
    <cellStyle name="Fechas 2 5" xfId="5337"/>
    <cellStyle name="Fechas 20" xfId="5338"/>
    <cellStyle name="Fechas 3" xfId="5339"/>
    <cellStyle name="Fechas 3 2" xfId="5340"/>
    <cellStyle name="Fechas 3 2 2" xfId="5341"/>
    <cellStyle name="Fechas 3 3" xfId="5342"/>
    <cellStyle name="Fechas 3 3 2" xfId="5343"/>
    <cellStyle name="Fechas 3 4" xfId="5344"/>
    <cellStyle name="Fechas 3 4 2" xfId="5345"/>
    <cellStyle name="Fechas 3 5" xfId="5346"/>
    <cellStyle name="Fechas 4" xfId="5347"/>
    <cellStyle name="Fechas 4 2" xfId="5348"/>
    <cellStyle name="Fechas 4 2 2" xfId="5349"/>
    <cellStyle name="Fechas 4 3" xfId="5350"/>
    <cellStyle name="Fechas 4 3 2" xfId="5351"/>
    <cellStyle name="Fechas 4 4" xfId="5352"/>
    <cellStyle name="Fechas 4 4 2" xfId="5353"/>
    <cellStyle name="Fechas 4 5" xfId="5354"/>
    <cellStyle name="Fechas 5" xfId="5355"/>
    <cellStyle name="Fechas 5 2" xfId="5356"/>
    <cellStyle name="Fechas 6" xfId="5357"/>
    <cellStyle name="Fechas 6 2" xfId="5358"/>
    <cellStyle name="Fechas 7" xfId="5359"/>
    <cellStyle name="Fechas 7 2" xfId="5360"/>
    <cellStyle name="Fechas 8" xfId="5361"/>
    <cellStyle name="Fechas 8 2" xfId="5362"/>
    <cellStyle name="Fechas 9" xfId="5363"/>
    <cellStyle name="Fechas 9 2" xfId="5364"/>
    <cellStyle name="Feed" xfId="5365"/>
    <cellStyle name="FIYAT" xfId="5366"/>
    <cellStyle name="FIYAT 10" xfId="5367"/>
    <cellStyle name="FIYAT 2" xfId="5368"/>
    <cellStyle name="FIYAT 3" xfId="5369"/>
    <cellStyle name="FIYAT 4" xfId="5370"/>
    <cellStyle name="FIYAT 5" xfId="5371"/>
    <cellStyle name="FIYAT 6" xfId="5372"/>
    <cellStyle name="FIYAT 7" xfId="5373"/>
    <cellStyle name="FIYAT 8" xfId="5374"/>
    <cellStyle name="FIYAT 9" xfId="5375"/>
    <cellStyle name="Fijo" xfId="5376"/>
    <cellStyle name="Fixed" xfId="5377"/>
    <cellStyle name="Fnplosion_Style" xfId="5378"/>
    <cellStyle name="FontanaPh#" xfId="5379"/>
    <cellStyle name="Future_Inactive" xfId="5380"/>
    <cellStyle name="Gekoppelde cel" xfId="5381"/>
    <cellStyle name="Gekoppelde cel 2" xfId="5382"/>
    <cellStyle name="GfK_CellValueC0Dec" xfId="5383"/>
    <cellStyle name="Giriş 2" xfId="5384"/>
    <cellStyle name="Giriş 2 2" xfId="5385"/>
    <cellStyle name="Goed" xfId="5386"/>
    <cellStyle name="Goed 2" xfId="5387"/>
    <cellStyle name="Good 10" xfId="5388"/>
    <cellStyle name="Good 11" xfId="5389"/>
    <cellStyle name="Good 2" xfId="5390"/>
    <cellStyle name="Good 2 2" xfId="5391"/>
    <cellStyle name="Good 3" xfId="5392"/>
    <cellStyle name="Good 3 2" xfId="5393"/>
    <cellStyle name="Good 4" xfId="5394"/>
    <cellStyle name="Good 4 2" xfId="5395"/>
    <cellStyle name="Good 5" xfId="5396"/>
    <cellStyle name="Good 5 2" xfId="5397"/>
    <cellStyle name="Good 6" xfId="5398"/>
    <cellStyle name="Good 6 2" xfId="5399"/>
    <cellStyle name="Good 7" xfId="5400"/>
    <cellStyle name="Good 7 2" xfId="5401"/>
    <cellStyle name="Good 8" xfId="5402"/>
    <cellStyle name="Good 8 2" xfId="5403"/>
    <cellStyle name="Good 9" xfId="5404"/>
    <cellStyle name="Good 9 2" xfId="5405"/>
    <cellStyle name="Grey" xfId="5406"/>
    <cellStyle name="Grey 2" xfId="5407"/>
    <cellStyle name="GRUP" xfId="5408"/>
    <cellStyle name="GRUP 2" xfId="5409"/>
    <cellStyle name="GRUP 2 2" xfId="5410"/>
    <cellStyle name="GRUP 3" xfId="5411"/>
    <cellStyle name="H_Bot" xfId="5412"/>
    <cellStyle name="H_Bot 2" xfId="5413"/>
    <cellStyle name="H_Bot 2 2" xfId="5414"/>
    <cellStyle name="H_Bot 3" xfId="5415"/>
    <cellStyle name="H_BotLC" xfId="5416"/>
    <cellStyle name="H_BotLC 2" xfId="5417"/>
    <cellStyle name="H_BotLC 2 2" xfId="5418"/>
    <cellStyle name="H_BotLC 3" xfId="5419"/>
    <cellStyle name="H_BotRC" xfId="5420"/>
    <cellStyle name="H_BotRC 2" xfId="5421"/>
    <cellStyle name="H_BotRC 2 2" xfId="5422"/>
    <cellStyle name="H_BotRC 3" xfId="5423"/>
    <cellStyle name="H_Left" xfId="5424"/>
    <cellStyle name="H_Left 2" xfId="5425"/>
    <cellStyle name="H_Mid" xfId="5426"/>
    <cellStyle name="H_Mid 2" xfId="5427"/>
    <cellStyle name="H_Right" xfId="5428"/>
    <cellStyle name="H_Right 2" xfId="5429"/>
    <cellStyle name="H_Top" xfId="5430"/>
    <cellStyle name="H_Top 2" xfId="5431"/>
    <cellStyle name="H_TopLC" xfId="5432"/>
    <cellStyle name="H_TopLC 2" xfId="5433"/>
    <cellStyle name="H_TopRC" xfId="5434"/>
    <cellStyle name="H_TopRC 2" xfId="5435"/>
    <cellStyle name="HEADER" xfId="5436"/>
    <cellStyle name="HEADER 2" xfId="5437"/>
    <cellStyle name="Header1" xfId="5438"/>
    <cellStyle name="Header1 2" xfId="5439"/>
    <cellStyle name="Header2" xfId="5440"/>
    <cellStyle name="Header2 10" xfId="5441"/>
    <cellStyle name="Header2 10 2" xfId="5442"/>
    <cellStyle name="Header2 11" xfId="5443"/>
    <cellStyle name="Header2 11 2" xfId="5444"/>
    <cellStyle name="Header2 12" xfId="5445"/>
    <cellStyle name="Header2 12 2" xfId="5446"/>
    <cellStyle name="Header2 13" xfId="5447"/>
    <cellStyle name="Header2 13 2" xfId="5448"/>
    <cellStyle name="Header2 14" xfId="5449"/>
    <cellStyle name="Header2 14 2" xfId="5450"/>
    <cellStyle name="Header2 15" xfId="5451"/>
    <cellStyle name="Header2 16" xfId="5452"/>
    <cellStyle name="Header2 17" xfId="5453"/>
    <cellStyle name="Header2 18" xfId="5454"/>
    <cellStyle name="Header2 2" xfId="5455"/>
    <cellStyle name="Header2 2 10" xfId="5456"/>
    <cellStyle name="Header2 2 11" xfId="5457"/>
    <cellStyle name="Header2 2 2" xfId="5458"/>
    <cellStyle name="Header2 2 2 2" xfId="5459"/>
    <cellStyle name="Header2 2 3" xfId="5460"/>
    <cellStyle name="Header2 2 3 2" xfId="5461"/>
    <cellStyle name="Header2 2 4" xfId="5462"/>
    <cellStyle name="Header2 2 4 2" xfId="5463"/>
    <cellStyle name="Header2 2 5" xfId="5464"/>
    <cellStyle name="Header2 2 5 2" xfId="5465"/>
    <cellStyle name="Header2 2 6" xfId="5466"/>
    <cellStyle name="Header2 2 6 2" xfId="5467"/>
    <cellStyle name="Header2 2 7" xfId="5468"/>
    <cellStyle name="Header2 2 7 2" xfId="5469"/>
    <cellStyle name="Header2 2 8" xfId="5470"/>
    <cellStyle name="Header2 2 9" xfId="5471"/>
    <cellStyle name="Header2 3" xfId="5472"/>
    <cellStyle name="Header2 3 2" xfId="5473"/>
    <cellStyle name="Header2 3 2 2" xfId="5474"/>
    <cellStyle name="Header2 3 3" xfId="5475"/>
    <cellStyle name="Header2 3 3 2" xfId="5476"/>
    <cellStyle name="Header2 3 4" xfId="5477"/>
    <cellStyle name="Header2 3 4 2" xfId="5478"/>
    <cellStyle name="Header2 3 5" xfId="5479"/>
    <cellStyle name="Header2 4" xfId="5480"/>
    <cellStyle name="Header2 4 2" xfId="5481"/>
    <cellStyle name="Header2 4 2 2" xfId="5482"/>
    <cellStyle name="Header2 4 3" xfId="5483"/>
    <cellStyle name="Header2 4 3 2" xfId="5484"/>
    <cellStyle name="Header2 4 4" xfId="5485"/>
    <cellStyle name="Header2 4 4 2" xfId="5486"/>
    <cellStyle name="Header2 4 5" xfId="5487"/>
    <cellStyle name="Header2 5" xfId="5488"/>
    <cellStyle name="Header2 5 2" xfId="5489"/>
    <cellStyle name="Header2 6" xfId="5490"/>
    <cellStyle name="Header2 6 2" xfId="5491"/>
    <cellStyle name="Header2 7" xfId="5492"/>
    <cellStyle name="Header2 7 2" xfId="5493"/>
    <cellStyle name="Header2 8" xfId="5494"/>
    <cellStyle name="Header2 8 2" xfId="5495"/>
    <cellStyle name="Header2 9" xfId="5496"/>
    <cellStyle name="Header2 9 2" xfId="5497"/>
    <cellStyle name="Header2_Debt Profile" xfId="5498"/>
    <cellStyle name="HEADING1" xfId="5499"/>
    <cellStyle name="HEADING2" xfId="5500"/>
    <cellStyle name="Heading" xfId="5501"/>
    <cellStyle name="Heading 1 2" xfId="5502"/>
    <cellStyle name="Heading 1 2 2" xfId="5503"/>
    <cellStyle name="Heading 1 2 2 2" xfId="5504"/>
    <cellStyle name="Heading 1 2 3" xfId="5505"/>
    <cellStyle name="Heading 1 3" xfId="5506"/>
    <cellStyle name="Heading 1 3 2" xfId="5507"/>
    <cellStyle name="Heading 1 3 2 2" xfId="5508"/>
    <cellStyle name="Heading 1 3 3" xfId="5509"/>
    <cellStyle name="Heading 1 4" xfId="5510"/>
    <cellStyle name="Heading 1 4 2" xfId="5511"/>
    <cellStyle name="Heading 1 4 2 2" xfId="5512"/>
    <cellStyle name="Heading 1 4 3" xfId="5513"/>
    <cellStyle name="Heading 1 5" xfId="5514"/>
    <cellStyle name="Heading 1 5 2" xfId="5515"/>
    <cellStyle name="Heading 1 5 2 2" xfId="5516"/>
    <cellStyle name="Heading 1 5 3" xfId="5517"/>
    <cellStyle name="Heading 1 6" xfId="5518"/>
    <cellStyle name="Heading 1 6 2" xfId="5519"/>
    <cellStyle name="Heading 1 6 2 2" xfId="5520"/>
    <cellStyle name="Heading 1 6 3" xfId="5521"/>
    <cellStyle name="Heading 1 7" xfId="5522"/>
    <cellStyle name="Heading 1 7 2" xfId="5523"/>
    <cellStyle name="Heading 1 7 2 2" xfId="5524"/>
    <cellStyle name="Heading 1 7 3" xfId="5525"/>
    <cellStyle name="Heading 1 8" xfId="5526"/>
    <cellStyle name="Heading 1 8 2" xfId="5527"/>
    <cellStyle name="Heading 1 8 2 2" xfId="5528"/>
    <cellStyle name="Heading 1 8 3" xfId="5529"/>
    <cellStyle name="Heading 2 2" xfId="5530"/>
    <cellStyle name="Heading 2 2 2" xfId="5531"/>
    <cellStyle name="Heading 2 2 2 2" xfId="5532"/>
    <cellStyle name="Heading 2 2 3" xfId="5533"/>
    <cellStyle name="Heading 2 3" xfId="5534"/>
    <cellStyle name="Heading 2 3 2" xfId="5535"/>
    <cellStyle name="Heading 2 3 2 2" xfId="5536"/>
    <cellStyle name="Heading 2 3 3" xfId="5537"/>
    <cellStyle name="Heading 2 4" xfId="5538"/>
    <cellStyle name="Heading 2 4 2" xfId="5539"/>
    <cellStyle name="Heading 2 4 2 2" xfId="5540"/>
    <cellStyle name="Heading 2 4 3" xfId="5541"/>
    <cellStyle name="Heading 2 5" xfId="5542"/>
    <cellStyle name="Heading 2 5 2" xfId="5543"/>
    <cellStyle name="Heading 2 5 2 2" xfId="5544"/>
    <cellStyle name="Heading 2 5 3" xfId="5545"/>
    <cellStyle name="Heading 2 6" xfId="5546"/>
    <cellStyle name="Heading 2 6 2" xfId="5547"/>
    <cellStyle name="Heading 2 6 2 2" xfId="5548"/>
    <cellStyle name="Heading 2 6 3" xfId="5549"/>
    <cellStyle name="Heading 2 7" xfId="5550"/>
    <cellStyle name="Heading 2 7 2" xfId="5551"/>
    <cellStyle name="Heading 2 7 2 2" xfId="5552"/>
    <cellStyle name="Heading 2 7 3" xfId="5553"/>
    <cellStyle name="Heading 2 8" xfId="5554"/>
    <cellStyle name="Heading 2 8 2" xfId="5555"/>
    <cellStyle name="Heading 2 8 2 2" xfId="5556"/>
    <cellStyle name="Heading 2 8 3" xfId="5557"/>
    <cellStyle name="Heading 3 2" xfId="5558"/>
    <cellStyle name="Heading 3 2 2" xfId="5559"/>
    <cellStyle name="Heading 3 2 2 2" xfId="5560"/>
    <cellStyle name="Heading 3 2 3" xfId="5561"/>
    <cellStyle name="Heading 3 3" xfId="5562"/>
    <cellStyle name="Heading 3 3 2" xfId="5563"/>
    <cellStyle name="Heading 3 3 2 2" xfId="5564"/>
    <cellStyle name="Heading 3 3 3" xfId="5565"/>
    <cellStyle name="Heading 3 4" xfId="5566"/>
    <cellStyle name="Heading 3 4 2" xfId="5567"/>
    <cellStyle name="Heading 3 4 2 2" xfId="5568"/>
    <cellStyle name="Heading 3 4 3" xfId="5569"/>
    <cellStyle name="Heading 3 5" xfId="5570"/>
    <cellStyle name="Heading 3 5 2" xfId="5571"/>
    <cellStyle name="Heading 3 5 2 2" xfId="5572"/>
    <cellStyle name="Heading 3 5 3" xfId="5573"/>
    <cellStyle name="Heading 3 6" xfId="5574"/>
    <cellStyle name="Heading 3 6 2" xfId="5575"/>
    <cellStyle name="Heading 3 6 2 2" xfId="5576"/>
    <cellStyle name="Heading 3 6 3" xfId="5577"/>
    <cellStyle name="Heading 3 7" xfId="5578"/>
    <cellStyle name="Heading 3 7 2" xfId="5579"/>
    <cellStyle name="Heading 3 7 2 2" xfId="5580"/>
    <cellStyle name="Heading 3 7 3" xfId="5581"/>
    <cellStyle name="Heading 3 8" xfId="5582"/>
    <cellStyle name="Heading 3 8 2" xfId="5583"/>
    <cellStyle name="Heading 3 8 2 2" xfId="5584"/>
    <cellStyle name="Heading 3 8 3" xfId="5585"/>
    <cellStyle name="Heading 4 2" xfId="5586"/>
    <cellStyle name="Heading 4 2 2" xfId="5587"/>
    <cellStyle name="Heading 4 3" xfId="5588"/>
    <cellStyle name="Heading 4 3 2" xfId="5589"/>
    <cellStyle name="Heading 4 4" xfId="5590"/>
    <cellStyle name="Heading 4 4 2" xfId="5591"/>
    <cellStyle name="Heading 4 5" xfId="5592"/>
    <cellStyle name="Heading 4 5 2" xfId="5593"/>
    <cellStyle name="Heading 4 6" xfId="5594"/>
    <cellStyle name="Heading 4 6 2" xfId="5595"/>
    <cellStyle name="Heading 4 7" xfId="5596"/>
    <cellStyle name="Heading 4 7 2" xfId="5597"/>
    <cellStyle name="Heading 4 8" xfId="5598"/>
    <cellStyle name="Heading 4 8 2" xfId="5599"/>
    <cellStyle name="Heading1" xfId="5600"/>
    <cellStyle name="Heading2" xfId="5601"/>
    <cellStyle name="Hesaplama 2" xfId="5602"/>
    <cellStyle name="Hesaplama 2 2" xfId="5603"/>
    <cellStyle name="Hyperlink 2" xfId="5604"/>
    <cellStyle name="Hyperlink 2 2" xfId="5605"/>
    <cellStyle name="Hyperlink 2 2 2" xfId="5606"/>
    <cellStyle name="Hyperlink 3" xfId="5607"/>
    <cellStyle name="Identisch" xfId="5608"/>
    <cellStyle name="IDG&quot;5&quot;" xfId="5609"/>
    <cellStyle name="IDG&quot;8&quot;" xfId="5610"/>
    <cellStyle name="Inact-Current" xfId="5611"/>
    <cellStyle name="Inact-Current 2" xfId="5612"/>
    <cellStyle name="Inact-Future" xfId="5613"/>
    <cellStyle name="Inact-Future 2" xfId="5614"/>
    <cellStyle name="Incorrecto" xfId="5615"/>
    <cellStyle name="ING Tables" xfId="5616"/>
    <cellStyle name="ING Tables 2" xfId="5617"/>
    <cellStyle name="Input [yellow]" xfId="5618"/>
    <cellStyle name="Input [yellow] 2" xfId="5619"/>
    <cellStyle name="Input [yellow] 2 2" xfId="5620"/>
    <cellStyle name="Input [yellow] 2 2 2" xfId="5621"/>
    <cellStyle name="Input [yellow] 2 3" xfId="5622"/>
    <cellStyle name="Input [yellow] 3" xfId="5623"/>
    <cellStyle name="Input [yellow] 3 2" xfId="5624"/>
    <cellStyle name="Input [yellow] 4" xfId="5625"/>
    <cellStyle name="Input 2" xfId="5626"/>
    <cellStyle name="Input 2 10" xfId="5627"/>
    <cellStyle name="Input 2 11" xfId="5628"/>
    <cellStyle name="Input 2 12" xfId="5629"/>
    <cellStyle name="Input 2 13" xfId="5630"/>
    <cellStyle name="Input 2 14" xfId="5631"/>
    <cellStyle name="Input 2 15" xfId="5632"/>
    <cellStyle name="Input 2 2" xfId="5633"/>
    <cellStyle name="Input 2 2 10" xfId="5634"/>
    <cellStyle name="Input 2 2 11" xfId="5635"/>
    <cellStyle name="Input 2 2 12" xfId="5636"/>
    <cellStyle name="Input 2 2 2" xfId="5637"/>
    <cellStyle name="Input 2 2 3" xfId="5638"/>
    <cellStyle name="Input 2 2 4" xfId="5639"/>
    <cellStyle name="Input 2 2 5" xfId="5640"/>
    <cellStyle name="Input 2 2 6" xfId="5641"/>
    <cellStyle name="Input 2 2 7" xfId="5642"/>
    <cellStyle name="Input 2 2 8" xfId="5643"/>
    <cellStyle name="Input 2 2 9" xfId="5644"/>
    <cellStyle name="Input 2 3" xfId="5645"/>
    <cellStyle name="Input 2 3 2" xfId="5646"/>
    <cellStyle name="Input 2 3 3" xfId="5647"/>
    <cellStyle name="Input 2 4" xfId="5648"/>
    <cellStyle name="Input 2 4 2" xfId="5649"/>
    <cellStyle name="Input 2 4 3" xfId="5650"/>
    <cellStyle name="Input 2 5" xfId="5651"/>
    <cellStyle name="Input 2 6" xfId="5652"/>
    <cellStyle name="Input 2 7" xfId="5653"/>
    <cellStyle name="Input 2 8" xfId="5654"/>
    <cellStyle name="Input 2 9" xfId="5655"/>
    <cellStyle name="Input 3" xfId="5656"/>
    <cellStyle name="Input 3 2" xfId="5657"/>
    <cellStyle name="Input 3 3" xfId="5658"/>
    <cellStyle name="Input 4" xfId="5659"/>
    <cellStyle name="Input 4 2" xfId="5660"/>
    <cellStyle name="Input 5" xfId="5661"/>
    <cellStyle name="Input 5 2" xfId="5662"/>
    <cellStyle name="Input 6" xfId="5663"/>
    <cellStyle name="Input 6 2" xfId="5664"/>
    <cellStyle name="Input 7" xfId="5665"/>
    <cellStyle name="Input 7 2" xfId="5666"/>
    <cellStyle name="Input 8" xfId="5667"/>
    <cellStyle name="Input 8 2" xfId="5668"/>
    <cellStyle name="Inputaccnumber" xfId="5669"/>
    <cellStyle name="Inputaccnumberlk" xfId="5670"/>
    <cellStyle name="Inputaccnumneg" xfId="5671"/>
    <cellStyle name="Inputaccnumneglck" xfId="5672"/>
    <cellStyle name="Inputaccnumneglk" xfId="5673"/>
    <cellStyle name="Inputaccnumpas" xfId="5674"/>
    <cellStyle name="Inputaccnumpaslk" xfId="5675"/>
    <cellStyle name="Inputaccnumpz" xfId="5676"/>
    <cellStyle name="Inputaccnumpzlk" xfId="5677"/>
    <cellStyle name="Inputadjentrycr" xfId="5678"/>
    <cellStyle name="Inputadjentrycrlk" xfId="5679"/>
    <cellStyle name="Inputadjentrydr" xfId="5680"/>
    <cellStyle name="Inputadjentrydrlk" xfId="5681"/>
    <cellStyle name="Inputdatelk" xfId="5682"/>
    <cellStyle name="Inputfigsc" xfId="5683"/>
    <cellStyle name="Inputnamelk" xfId="5684"/>
    <cellStyle name="Inputnamelk 2" xfId="5685"/>
    <cellStyle name="Inputpresentlk" xfId="5686"/>
    <cellStyle name="Inputrstddate" xfId="5687"/>
    <cellStyle name="Inputyearlk" xfId="5688"/>
    <cellStyle name="Inpyear" xfId="5689"/>
    <cellStyle name="Invoer" xfId="5690"/>
    <cellStyle name="Invoer 10" xfId="5691"/>
    <cellStyle name="Invoer 10 2" xfId="5692"/>
    <cellStyle name="Invoer 10 3" xfId="5693"/>
    <cellStyle name="Invoer 11" xfId="5694"/>
    <cellStyle name="Invoer 11 2" xfId="5695"/>
    <cellStyle name="Invoer 11 3" xfId="5696"/>
    <cellStyle name="Invoer 2" xfId="5697"/>
    <cellStyle name="Invoer 2 2" xfId="5698"/>
    <cellStyle name="Invoer 2 2 2" xfId="5699"/>
    <cellStyle name="Invoer 2 2 3" xfId="5700"/>
    <cellStyle name="Invoer 2 3" xfId="5701"/>
    <cellStyle name="Invoer 2 3 2" xfId="5702"/>
    <cellStyle name="Invoer 2 3 3" xfId="5703"/>
    <cellStyle name="Invoer 2 4" xfId="5704"/>
    <cellStyle name="Invoer 2 4 2" xfId="5705"/>
    <cellStyle name="Invoer 2 4 3" xfId="5706"/>
    <cellStyle name="Invoer 2 5" xfId="5707"/>
    <cellStyle name="Invoer 2 6" xfId="5708"/>
    <cellStyle name="Invoer 3" xfId="5709"/>
    <cellStyle name="Invoer 3 2" xfId="5710"/>
    <cellStyle name="Invoer 3 2 2" xfId="5711"/>
    <cellStyle name="Invoer 3 2 3" xfId="5712"/>
    <cellStyle name="Invoer 3 3" xfId="5713"/>
    <cellStyle name="Invoer 3 3 2" xfId="5714"/>
    <cellStyle name="Invoer 3 3 3" xfId="5715"/>
    <cellStyle name="Invoer 3 4" xfId="5716"/>
    <cellStyle name="Invoer 3 4 2" xfId="5717"/>
    <cellStyle name="Invoer 3 4 3" xfId="5718"/>
    <cellStyle name="Invoer 3 5" xfId="5719"/>
    <cellStyle name="Invoer 3 6" xfId="5720"/>
    <cellStyle name="Invoer 4" xfId="5721"/>
    <cellStyle name="Invoer 4 2" xfId="5722"/>
    <cellStyle name="Invoer 4 2 2" xfId="5723"/>
    <cellStyle name="Invoer 4 2 3" xfId="5724"/>
    <cellStyle name="Invoer 4 3" xfId="5725"/>
    <cellStyle name="Invoer 4 3 2" xfId="5726"/>
    <cellStyle name="Invoer 4 3 3" xfId="5727"/>
    <cellStyle name="Invoer 4 4" xfId="5728"/>
    <cellStyle name="Invoer 4 4 2" xfId="5729"/>
    <cellStyle name="Invoer 4 4 3" xfId="5730"/>
    <cellStyle name="Invoer 4 5" xfId="5731"/>
    <cellStyle name="Invoer 4 6" xfId="5732"/>
    <cellStyle name="Invoer 5" xfId="5733"/>
    <cellStyle name="Invoer 5 2" xfId="5734"/>
    <cellStyle name="Invoer 5 2 2" xfId="5735"/>
    <cellStyle name="Invoer 5 2 3" xfId="5736"/>
    <cellStyle name="Invoer 5 3" xfId="5737"/>
    <cellStyle name="Invoer 5 3 2" xfId="5738"/>
    <cellStyle name="Invoer 5 3 3" xfId="5739"/>
    <cellStyle name="Invoer 5 4" xfId="5740"/>
    <cellStyle name="Invoer 5 5" xfId="5741"/>
    <cellStyle name="Invoer 6" xfId="5742"/>
    <cellStyle name="Invoer 6 2" xfId="5743"/>
    <cellStyle name="Invoer 6 3" xfId="5744"/>
    <cellStyle name="Invoer 7" xfId="5745"/>
    <cellStyle name="Invoer 7 2" xfId="5746"/>
    <cellStyle name="Invoer 7 3" xfId="5747"/>
    <cellStyle name="Invoer 8" xfId="5748"/>
    <cellStyle name="Invoer 8 2" xfId="5749"/>
    <cellStyle name="Invoer 8 3" xfId="5750"/>
    <cellStyle name="Invoer 9" xfId="5751"/>
    <cellStyle name="Invoer 9 2" xfId="5752"/>
    <cellStyle name="Invoer 9 3" xfId="5753"/>
    <cellStyle name="Invoer_Debt Profile" xfId="5754"/>
    <cellStyle name="Îáû÷íûé_PERSONAL" xfId="5755"/>
    <cellStyle name="ii" xfId="5756"/>
    <cellStyle name="invoice" xfId="5757"/>
    <cellStyle name="is-atl" xfId="5758"/>
    <cellStyle name="is-den" xfId="5759"/>
    <cellStyle name="İşaretli Hücre 2" xfId="5760"/>
    <cellStyle name="İşaretli Hücre 2 2" xfId="5761"/>
    <cellStyle name="İyi 2" xfId="5762"/>
    <cellStyle name="İyi 2 2" xfId="5763"/>
    <cellStyle name="İyi 2 2 2" xfId="5764"/>
    <cellStyle name="İyi 2 2 2 2" xfId="5765"/>
    <cellStyle name="İyi 2 2 3" xfId="5766"/>
    <cellStyle name="İyi 2 3" xfId="5767"/>
    <cellStyle name="Klärung!?" xfId="5768"/>
    <cellStyle name="Komma 2" xfId="5769"/>
    <cellStyle name="Komma 2 2" xfId="5770"/>
    <cellStyle name="Komma 2 2 2" xfId="5771"/>
    <cellStyle name="Komma 2 3" xfId="5772"/>
    <cellStyle name="Komma 2 3 2" xfId="5773"/>
    <cellStyle name="Komma 3" xfId="5774"/>
    <cellStyle name="Komma 3 2" xfId="5775"/>
    <cellStyle name="Komma 3 2 2" xfId="5776"/>
    <cellStyle name="Komma 3 3" xfId="5777"/>
    <cellStyle name="Komma 4" xfId="5778"/>
    <cellStyle name="Komma 5" xfId="5779"/>
    <cellStyle name="Komma 6" xfId="5780"/>
    <cellStyle name="Komma 6 2" xfId="5781"/>
    <cellStyle name="Komma 6 3" xfId="5782"/>
    <cellStyle name="Komma 7" xfId="5783"/>
    <cellStyle name="Komma 7 2" xfId="5784"/>
    <cellStyle name="Komma 7 3" xfId="5785"/>
    <cellStyle name="Komma_Dummy maandrapport Feb - Nederland" xfId="5786"/>
    <cellStyle name="Kop 1" xfId="5787"/>
    <cellStyle name="Kop 1 2" xfId="5788"/>
    <cellStyle name="Kop 2" xfId="5789"/>
    <cellStyle name="Kop 2 2" xfId="5790"/>
    <cellStyle name="Kop 3" xfId="5791"/>
    <cellStyle name="Kop 3 2" xfId="5792"/>
    <cellStyle name="Kop 4" xfId="5793"/>
    <cellStyle name="Kop 4 2" xfId="5794"/>
    <cellStyle name="Kötü 2" xfId="5795"/>
    <cellStyle name="Kötü 2 2" xfId="5796"/>
    <cellStyle name="Kötü 2 2 2" xfId="5797"/>
    <cellStyle name="Kötü 2 2 2 2" xfId="5798"/>
    <cellStyle name="Kötü 2 2 3" xfId="5799"/>
    <cellStyle name="Kötü 2 3" xfId="5800"/>
    <cellStyle name="l]_x000d_&#10;Path=M:\RIOCEN01_x000d_&#10;Name=Carlos Emilio Brousse_x000d_&#10;DDEApps=nsf,nsg,nsh,ntf,ns2,ors,org_x000d_&#10;SmartIcons=Todos_x000d_&#10;" xfId="5801"/>
    <cellStyle name="l]_x000d_&#10;Path=M:\RIOCEN01_x000d_&#10;Name=Carlos Emilio Brousse_x000d_&#10;DDEApps=nsf,nsg,nsh,ntf,ns2,ors,org_x000d_&#10;SmartIcons=Todos_x000d_&#10; 2" xfId="5802"/>
    <cellStyle name="Labels - Opmaakprofiel3" xfId="5803"/>
    <cellStyle name="Labels - Opmaakprofiel3 10" xfId="5804"/>
    <cellStyle name="Labels - Opmaakprofiel3 10 2" xfId="5805"/>
    <cellStyle name="Labels - Opmaakprofiel3 10 3" xfId="5806"/>
    <cellStyle name="Labels - Opmaakprofiel3 11" xfId="5807"/>
    <cellStyle name="Labels - Opmaakprofiel3 11 2" xfId="5808"/>
    <cellStyle name="Labels - Opmaakprofiel3 11 3" xfId="5809"/>
    <cellStyle name="Labels - Opmaakprofiel3 12" xfId="5810"/>
    <cellStyle name="Labels - Opmaakprofiel3 12 2" xfId="5811"/>
    <cellStyle name="Labels - Opmaakprofiel3 13" xfId="5812"/>
    <cellStyle name="Labels - Opmaakprofiel3 13 2" xfId="5813"/>
    <cellStyle name="Labels - Opmaakprofiel3 14" xfId="5814"/>
    <cellStyle name="Labels - Opmaakprofiel3 14 2" xfId="5815"/>
    <cellStyle name="Labels - Opmaakprofiel3 15" xfId="5816"/>
    <cellStyle name="Labels - Opmaakprofiel3 15 2" xfId="5817"/>
    <cellStyle name="Labels - Opmaakprofiel3 16" xfId="5818"/>
    <cellStyle name="Labels - Opmaakprofiel3 17" xfId="5819"/>
    <cellStyle name="Labels - Opmaakprofiel3 18" xfId="5820"/>
    <cellStyle name="Labels - Opmaakprofiel3 19" xfId="5821"/>
    <cellStyle name="Labels - Opmaakprofiel3 2" xfId="5822"/>
    <cellStyle name="Labels - Opmaakprofiel3 2 10" xfId="5823"/>
    <cellStyle name="Labels - Opmaakprofiel3 2 11" xfId="5824"/>
    <cellStyle name="Labels - Opmaakprofiel3 2 12" xfId="5825"/>
    <cellStyle name="Labels - Opmaakprofiel3 2 13" xfId="5826"/>
    <cellStyle name="Labels - Opmaakprofiel3 2 14" xfId="5827"/>
    <cellStyle name="Labels - Opmaakprofiel3 2 15" xfId="5828"/>
    <cellStyle name="Labels - Opmaakprofiel3 2 2" xfId="5829"/>
    <cellStyle name="Labels - Opmaakprofiel3 2 2 2" xfId="5830"/>
    <cellStyle name="Labels - Opmaakprofiel3 2 2 3" xfId="5831"/>
    <cellStyle name="Labels - Opmaakprofiel3 2 3" xfId="5832"/>
    <cellStyle name="Labels - Opmaakprofiel3 2 3 2" xfId="5833"/>
    <cellStyle name="Labels - Opmaakprofiel3 2 3 3" xfId="5834"/>
    <cellStyle name="Labels - Opmaakprofiel3 2 4" xfId="5835"/>
    <cellStyle name="Labels - Opmaakprofiel3 2 4 2" xfId="5836"/>
    <cellStyle name="Labels - Opmaakprofiel3 2 4 3" xfId="5837"/>
    <cellStyle name="Labels - Opmaakprofiel3 2 5" xfId="5838"/>
    <cellStyle name="Labels - Opmaakprofiel3 2 5 2" xfId="5839"/>
    <cellStyle name="Labels - Opmaakprofiel3 2 6" xfId="5840"/>
    <cellStyle name="Labels - Opmaakprofiel3 2 6 2" xfId="5841"/>
    <cellStyle name="Labels - Opmaakprofiel3 2 7" xfId="5842"/>
    <cellStyle name="Labels - Opmaakprofiel3 2 7 2" xfId="5843"/>
    <cellStyle name="Labels - Opmaakprofiel3 2 8" xfId="5844"/>
    <cellStyle name="Labels - Opmaakprofiel3 2 8 2" xfId="5845"/>
    <cellStyle name="Labels - Opmaakprofiel3 2 9" xfId="5846"/>
    <cellStyle name="Labels - Opmaakprofiel3 20" xfId="5847"/>
    <cellStyle name="Labels - Opmaakprofiel3 21" xfId="5848"/>
    <cellStyle name="Labels - Opmaakprofiel3 22" xfId="5849"/>
    <cellStyle name="Labels - Opmaakprofiel3 3" xfId="5850"/>
    <cellStyle name="Labels - Opmaakprofiel3 3 2" xfId="5851"/>
    <cellStyle name="Labels - Opmaakprofiel3 3 2 2" xfId="5852"/>
    <cellStyle name="Labels - Opmaakprofiel3 3 2 3" xfId="5853"/>
    <cellStyle name="Labels - Opmaakprofiel3 3 3" xfId="5854"/>
    <cellStyle name="Labels - Opmaakprofiel3 3 3 2" xfId="5855"/>
    <cellStyle name="Labels - Opmaakprofiel3 3 3 3" xfId="5856"/>
    <cellStyle name="Labels - Opmaakprofiel3 3 4" xfId="5857"/>
    <cellStyle name="Labels - Opmaakprofiel3 3 4 2" xfId="5858"/>
    <cellStyle name="Labels - Opmaakprofiel3 3 4 3" xfId="5859"/>
    <cellStyle name="Labels - Opmaakprofiel3 3 5" xfId="5860"/>
    <cellStyle name="Labels - Opmaakprofiel3 3 6" xfId="5861"/>
    <cellStyle name="Labels - Opmaakprofiel3 4" xfId="5862"/>
    <cellStyle name="Labels - Opmaakprofiel3 4 2" xfId="5863"/>
    <cellStyle name="Labels - Opmaakprofiel3 4 2 2" xfId="5864"/>
    <cellStyle name="Labels - Opmaakprofiel3 4 2 3" xfId="5865"/>
    <cellStyle name="Labels - Opmaakprofiel3 4 3" xfId="5866"/>
    <cellStyle name="Labels - Opmaakprofiel3 4 3 2" xfId="5867"/>
    <cellStyle name="Labels - Opmaakprofiel3 4 3 3" xfId="5868"/>
    <cellStyle name="Labels - Opmaakprofiel3 4 4" xfId="5869"/>
    <cellStyle name="Labels - Opmaakprofiel3 4 4 2" xfId="5870"/>
    <cellStyle name="Labels - Opmaakprofiel3 4 4 3" xfId="5871"/>
    <cellStyle name="Labels - Opmaakprofiel3 4 5" xfId="5872"/>
    <cellStyle name="Labels - Opmaakprofiel3 4 6" xfId="5873"/>
    <cellStyle name="Labels - Opmaakprofiel3 5" xfId="5874"/>
    <cellStyle name="Labels - Opmaakprofiel3 5 2" xfId="5875"/>
    <cellStyle name="Labels - Opmaakprofiel3 5 2 2" xfId="5876"/>
    <cellStyle name="Labels - Opmaakprofiel3 5 2 3" xfId="5877"/>
    <cellStyle name="Labels - Opmaakprofiel3 5 3" xfId="5878"/>
    <cellStyle name="Labels - Opmaakprofiel3 5 3 2" xfId="5879"/>
    <cellStyle name="Labels - Opmaakprofiel3 5 3 3" xfId="5880"/>
    <cellStyle name="Labels - Opmaakprofiel3 5 4" xfId="5881"/>
    <cellStyle name="Labels - Opmaakprofiel3 5 5" xfId="5882"/>
    <cellStyle name="Labels - Opmaakprofiel3 6" xfId="5883"/>
    <cellStyle name="Labels - Opmaakprofiel3 6 2" xfId="5884"/>
    <cellStyle name="Labels - Opmaakprofiel3 6 3" xfId="5885"/>
    <cellStyle name="Labels - Opmaakprofiel3 7" xfId="5886"/>
    <cellStyle name="Labels - Opmaakprofiel3 7 2" xfId="5887"/>
    <cellStyle name="Labels - Opmaakprofiel3 7 3" xfId="5888"/>
    <cellStyle name="Labels - Opmaakprofiel3 8" xfId="5889"/>
    <cellStyle name="Labels - Opmaakprofiel3 8 2" xfId="5890"/>
    <cellStyle name="Labels - Opmaakprofiel3 8 3" xfId="5891"/>
    <cellStyle name="Labels - Opmaakprofiel3 9" xfId="5892"/>
    <cellStyle name="Labels - Opmaakprofiel3 9 2" xfId="5893"/>
    <cellStyle name="Labels - Opmaakprofiel3 9 3" xfId="5894"/>
    <cellStyle name="Labels - Opmaakprofiel3_Debt Profile" xfId="5895"/>
    <cellStyle name="layout print" xfId="5896"/>
    <cellStyle name="layout print 2" xfId="5897"/>
    <cellStyle name="LDGRTB" xfId="5898"/>
    <cellStyle name="left" xfId="5899"/>
    <cellStyle name="Link Currency (0)" xfId="5900"/>
    <cellStyle name="Link Currency (2)" xfId="5901"/>
    <cellStyle name="Link Units (0)" xfId="5902"/>
    <cellStyle name="Link Units (1)" xfId="5903"/>
    <cellStyle name="Link Units (2)" xfId="5904"/>
    <cellStyle name="Linked Cell 2" xfId="5905"/>
    <cellStyle name="Linked Cell 2 2" xfId="5906"/>
    <cellStyle name="Linked Cell 3" xfId="5907"/>
    <cellStyle name="Linked Cell 3 2" xfId="5908"/>
    <cellStyle name="Linked Cell 4" xfId="5909"/>
    <cellStyle name="Linked Cell 4 2" xfId="5910"/>
    <cellStyle name="Linked Cell 5" xfId="5911"/>
    <cellStyle name="Linked Cell 5 2" xfId="5912"/>
    <cellStyle name="Linked Cell 6" xfId="5913"/>
    <cellStyle name="Linked Cell 6 2" xfId="5914"/>
    <cellStyle name="Linked Cell 7" xfId="5915"/>
    <cellStyle name="Linked Cell 7 2" xfId="5916"/>
    <cellStyle name="Linked Cell 8" xfId="5917"/>
    <cellStyle name="Linked Cell 8 2" xfId="5918"/>
    <cellStyle name="M/D" xfId="5919"/>
    <cellStyle name="M/D 10" xfId="5920"/>
    <cellStyle name="M/D 2" xfId="5921"/>
    <cellStyle name="M/D 3" xfId="5922"/>
    <cellStyle name="M/D 4" xfId="5923"/>
    <cellStyle name="M/D 5" xfId="5924"/>
    <cellStyle name="M/D 6" xfId="5925"/>
    <cellStyle name="M/D 7" xfId="5926"/>
    <cellStyle name="M/D 8" xfId="5927"/>
    <cellStyle name="M/D 9" xfId="5928"/>
    <cellStyle name="MAINHEADER" xfId="5929"/>
    <cellStyle name="MAINHEADER 2" xfId="5930"/>
    <cellStyle name="MARKA" xfId="5931"/>
    <cellStyle name="MARKA 2" xfId="5932"/>
    <cellStyle name="Millares 2" xfId="5933"/>
    <cellStyle name="Millares 2 2" xfId="5934"/>
    <cellStyle name="Millares Sangría" xfId="5935"/>
    <cellStyle name="Millares Sangría 1" xfId="5936"/>
    <cellStyle name="Millares_Flash Reporting-Mexico-July 05" xfId="5937"/>
    <cellStyle name="Milliers [0]_!!!GO" xfId="5938"/>
    <cellStyle name="Milliers_!!!GO" xfId="5939"/>
    <cellStyle name="MM/DD" xfId="5940"/>
    <cellStyle name="MM/DD 10" xfId="5941"/>
    <cellStyle name="MM/DD 2" xfId="5942"/>
    <cellStyle name="MM/DD 3" xfId="5943"/>
    <cellStyle name="MM/DD 4" xfId="5944"/>
    <cellStyle name="MM/DD 5" xfId="5945"/>
    <cellStyle name="MM/DD 6" xfId="5946"/>
    <cellStyle name="MM/DD 7" xfId="5947"/>
    <cellStyle name="MM/DD 8" xfId="5948"/>
    <cellStyle name="MM/DD 9" xfId="5949"/>
    <cellStyle name="MM/YY" xfId="5950"/>
    <cellStyle name="MM/YY 10" xfId="5951"/>
    <cellStyle name="MM/YY 2" xfId="5952"/>
    <cellStyle name="MM/YY 3" xfId="5953"/>
    <cellStyle name="MM/YY 4" xfId="5954"/>
    <cellStyle name="MM/YY 5" xfId="5955"/>
    <cellStyle name="MM/YY 6" xfId="5956"/>
    <cellStyle name="MM/YY 7" xfId="5957"/>
    <cellStyle name="MM/YY 8" xfId="5958"/>
    <cellStyle name="MM/YY 9" xfId="5959"/>
    <cellStyle name="MMM 'YY" xfId="5960"/>
    <cellStyle name="MMM 'YY 10" xfId="5961"/>
    <cellStyle name="MMM 'YY 2" xfId="5962"/>
    <cellStyle name="MMM 'YY 3" xfId="5963"/>
    <cellStyle name="MMM 'YY 4" xfId="5964"/>
    <cellStyle name="MMM 'YY 5" xfId="5965"/>
    <cellStyle name="MMM 'YY 6" xfId="5966"/>
    <cellStyle name="MMM 'YY 7" xfId="5967"/>
    <cellStyle name="MMM 'YY 8" xfId="5968"/>
    <cellStyle name="MMM 'YY 9" xfId="5969"/>
    <cellStyle name="MODEL" xfId="5970"/>
    <cellStyle name="MODEL 2" xfId="5971"/>
    <cellStyle name="Monétaire [0]_!!!GO" xfId="5972"/>
    <cellStyle name="Monétaire_!!!GO" xfId="5973"/>
    <cellStyle name="Monetario" xfId="5974"/>
    <cellStyle name="Monetario0" xfId="5975"/>
    <cellStyle name="M-W" xfId="5976"/>
    <cellStyle name="Nameenter" xfId="5977"/>
    <cellStyle name="Nameenter 2" xfId="5978"/>
    <cellStyle name="Neutraal" xfId="5979"/>
    <cellStyle name="Neutraal 2" xfId="5980"/>
    <cellStyle name="Neutral 10" xfId="5981"/>
    <cellStyle name="Neutral 11" xfId="5982"/>
    <cellStyle name="Neutral 2" xfId="5983"/>
    <cellStyle name="Neutral 2 2" xfId="5984"/>
    <cellStyle name="Neutral 3" xfId="5985"/>
    <cellStyle name="Neutral 3 2" xfId="5986"/>
    <cellStyle name="Neutral 4" xfId="5987"/>
    <cellStyle name="Neutral 4 2" xfId="5988"/>
    <cellStyle name="Neutral 5" xfId="5989"/>
    <cellStyle name="Neutral 5 2" xfId="5990"/>
    <cellStyle name="Neutral 6" xfId="5991"/>
    <cellStyle name="Neutral 6 2" xfId="5992"/>
    <cellStyle name="Neutral 7" xfId="5993"/>
    <cellStyle name="Neutral 7 2" xfId="5994"/>
    <cellStyle name="Neutral 8" xfId="5995"/>
    <cellStyle name="Neutral 8 2" xfId="5996"/>
    <cellStyle name="Neutral 9" xfId="5997"/>
    <cellStyle name="Neutral 9 2" xfId="5998"/>
    <cellStyle name="NIEUW" xfId="5999"/>
    <cellStyle name="no dec" xfId="6000"/>
    <cellStyle name="No-definido" xfId="6001"/>
    <cellStyle name="Nonstyle" xfId="6002"/>
    <cellStyle name="Normaal" xfId="6003"/>
    <cellStyle name="Normaal 1" xfId="6004"/>
    <cellStyle name="Normal" xfId="0" builtinId="0"/>
    <cellStyle name="Normal - Opmaakprofiel1" xfId="6005"/>
    <cellStyle name="Normal - Opmaakprofiel1 2" xfId="6006"/>
    <cellStyle name="Normal - Opmaakprofiel2" xfId="6007"/>
    <cellStyle name="Normal - Opmaakprofiel2 2" xfId="6008"/>
    <cellStyle name="Normal - Opmaakprofiel3" xfId="6009"/>
    <cellStyle name="Normal - Opmaakprofiel3 2" xfId="6010"/>
    <cellStyle name="Normal - Opmaakprofiel4" xfId="6011"/>
    <cellStyle name="Normal - Opmaakprofiel4 2" xfId="6012"/>
    <cellStyle name="Normal - Opmaakprofiel5" xfId="6013"/>
    <cellStyle name="Normal - Opmaakprofiel5 2" xfId="6014"/>
    <cellStyle name="Normal - Opmaakprofiel6" xfId="6015"/>
    <cellStyle name="Normal - Opmaakprofiel6 2" xfId="6016"/>
    <cellStyle name="Normal - Opmaakprofiel7" xfId="6017"/>
    <cellStyle name="Normal - Opmaakprofiel7 2" xfId="6018"/>
    <cellStyle name="Normal - Opmaakprofiel8" xfId="6019"/>
    <cellStyle name="Normal - Opmaakprofiel8 2" xfId="6020"/>
    <cellStyle name="Normal - Style1" xfId="6021"/>
    <cellStyle name="Normal 10" xfId="6022"/>
    <cellStyle name="Normal 10 2" xfId="6023"/>
    <cellStyle name="Normal 10 2 2" xfId="6024"/>
    <cellStyle name="Normal 10 2 2 2" xfId="6025"/>
    <cellStyle name="Normal 10 2 3" xfId="6026"/>
    <cellStyle name="Normal 10 3" xfId="6027"/>
    <cellStyle name="Normal 10 3 2" xfId="6028"/>
    <cellStyle name="Normal 10 4" xfId="6029"/>
    <cellStyle name="Normal 100" xfId="6030"/>
    <cellStyle name="Normal 101" xfId="6031"/>
    <cellStyle name="Normal 102" xfId="6032"/>
    <cellStyle name="Normal 103" xfId="6033"/>
    <cellStyle name="Normal 104" xfId="6034"/>
    <cellStyle name="Normal 105" xfId="6035"/>
    <cellStyle name="Normal 106" xfId="6036"/>
    <cellStyle name="Normal 107" xfId="6037"/>
    <cellStyle name="Normal 108" xfId="6038"/>
    <cellStyle name="Normal 109" xfId="6039"/>
    <cellStyle name="Normal 11" xfId="6040"/>
    <cellStyle name="Normal 11 2" xfId="6041"/>
    <cellStyle name="Normal 11 2 2" xfId="6042"/>
    <cellStyle name="Normal 11 2 2 2" xfId="6043"/>
    <cellStyle name="Normal 11 2 3" xfId="6044"/>
    <cellStyle name="Normal 11 3" xfId="6045"/>
    <cellStyle name="Normal 11 3 2" xfId="6046"/>
    <cellStyle name="Normal 11 4" xfId="6047"/>
    <cellStyle name="Normal 110" xfId="6048"/>
    <cellStyle name="Normal 111" xfId="6049"/>
    <cellStyle name="Normal 112" xfId="6050"/>
    <cellStyle name="Normal 113" xfId="6051"/>
    <cellStyle name="Normal 114" xfId="6052"/>
    <cellStyle name="Normal 115" xfId="6053"/>
    <cellStyle name="Normal 116" xfId="6054"/>
    <cellStyle name="Normal 117" xfId="6055"/>
    <cellStyle name="Normal 118" xfId="6056"/>
    <cellStyle name="Normal 119" xfId="6057"/>
    <cellStyle name="Normal 12" xfId="6058"/>
    <cellStyle name="Normal 12 2" xfId="6059"/>
    <cellStyle name="Normal 12 2 2" xfId="6060"/>
    <cellStyle name="Normal 12 2 2 2" xfId="6061"/>
    <cellStyle name="Normal 12 2 3" xfId="6062"/>
    <cellStyle name="Normal 12 3" xfId="6063"/>
    <cellStyle name="Normal 12 3 2" xfId="6064"/>
    <cellStyle name="Normal 12 4" xfId="6065"/>
    <cellStyle name="Normal 120" xfId="6066"/>
    <cellStyle name="Normal 121" xfId="6067"/>
    <cellStyle name="Normal 122" xfId="6068"/>
    <cellStyle name="Normal 123" xfId="6069"/>
    <cellStyle name="Normal 124" xfId="6070"/>
    <cellStyle name="Normal 125" xfId="6071"/>
    <cellStyle name="Normal 126" xfId="6072"/>
    <cellStyle name="Normal 127" xfId="6073"/>
    <cellStyle name="Normal 128" xfId="6074"/>
    <cellStyle name="Normal 129" xfId="6075"/>
    <cellStyle name="Normal 13" xfId="6076"/>
    <cellStyle name="Normal 13 2" xfId="6077"/>
    <cellStyle name="Normal 13 3" xfId="6078"/>
    <cellStyle name="Normal 13 4" xfId="6079"/>
    <cellStyle name="Normal 13 5" xfId="6080"/>
    <cellStyle name="Normal 130" xfId="6081"/>
    <cellStyle name="Normal 131" xfId="6082"/>
    <cellStyle name="Normal 132" xfId="6083"/>
    <cellStyle name="Normal 133" xfId="6084"/>
    <cellStyle name="Normal 134" xfId="6085"/>
    <cellStyle name="Normal 135" xfId="6086"/>
    <cellStyle name="Normal 136" xfId="6087"/>
    <cellStyle name="Normal 137" xfId="6088"/>
    <cellStyle name="Normal 138" xfId="6089"/>
    <cellStyle name="Normal 139" xfId="6090"/>
    <cellStyle name="Normal 14" xfId="6091"/>
    <cellStyle name="Normal 14 2" xfId="6092"/>
    <cellStyle name="Normal 14 2 2" xfId="6093"/>
    <cellStyle name="Normal 14 2 3" xfId="6094"/>
    <cellStyle name="Normal 14 3" xfId="6095"/>
    <cellStyle name="Normal 140" xfId="6096"/>
    <cellStyle name="Normal 141" xfId="6097"/>
    <cellStyle name="Normal 142" xfId="6098"/>
    <cellStyle name="Normal 143" xfId="6099"/>
    <cellStyle name="Normal 144" xfId="6100"/>
    <cellStyle name="Normal 145" xfId="6101"/>
    <cellStyle name="Normal 146" xfId="6102"/>
    <cellStyle name="Normal 147" xfId="6103"/>
    <cellStyle name="Normal 148" xfId="6104"/>
    <cellStyle name="Normal 149" xfId="6105"/>
    <cellStyle name="Normal 15" xfId="6106"/>
    <cellStyle name="Normal 15 2" xfId="6107"/>
    <cellStyle name="Normal 15 2 2" xfId="6108"/>
    <cellStyle name="Normal 15 2 3" xfId="6109"/>
    <cellStyle name="Normal 15 3" xfId="6110"/>
    <cellStyle name="Normal 150" xfId="6111"/>
    <cellStyle name="Normal 151" xfId="6112"/>
    <cellStyle name="Normal 152" xfId="6113"/>
    <cellStyle name="Normal 153" xfId="6114"/>
    <cellStyle name="Normal 154" xfId="6115"/>
    <cellStyle name="Normal 155" xfId="6116"/>
    <cellStyle name="Normal 156" xfId="6117"/>
    <cellStyle name="Normal 157" xfId="6118"/>
    <cellStyle name="Normal 158" xfId="6119"/>
    <cellStyle name="Normal 159" xfId="6120"/>
    <cellStyle name="Normal 16" xfId="6121"/>
    <cellStyle name="Normal 16 2" xfId="6122"/>
    <cellStyle name="Normal 160" xfId="6123"/>
    <cellStyle name="Normal 161" xfId="6124"/>
    <cellStyle name="Normal 162" xfId="6125"/>
    <cellStyle name="Normal 163" xfId="6126"/>
    <cellStyle name="Normal 164" xfId="6127"/>
    <cellStyle name="Normal 165" xfId="6128"/>
    <cellStyle name="Normal 166" xfId="6129"/>
    <cellStyle name="Normal 167" xfId="6130"/>
    <cellStyle name="Normal 168" xfId="6131"/>
    <cellStyle name="Normal 169" xfId="6132"/>
    <cellStyle name="Normal 17" xfId="6133"/>
    <cellStyle name="Normal 17 10" xfId="6134"/>
    <cellStyle name="Normal 17 2" xfId="6135"/>
    <cellStyle name="Normal 17 2 2" xfId="6136"/>
    <cellStyle name="Normal 17 2 2 2" xfId="6137"/>
    <cellStyle name="Normal 17 2 2 2 2" xfId="6138"/>
    <cellStyle name="Normal 17 2 2 3" xfId="6139"/>
    <cellStyle name="Normal 17 2 2 4" xfId="6140"/>
    <cellStyle name="Normal 17 2 2 5" xfId="6141"/>
    <cellStyle name="Normal 17 2 3" xfId="6142"/>
    <cellStyle name="Normal 17 2 3 2" xfId="6143"/>
    <cellStyle name="Normal 17 2 3 3" xfId="6144"/>
    <cellStyle name="Normal 17 2 4" xfId="6145"/>
    <cellStyle name="Normal 17 2 4 2" xfId="6146"/>
    <cellStyle name="Normal 17 2 5" xfId="6147"/>
    <cellStyle name="Normal 17 2 6" xfId="6148"/>
    <cellStyle name="Normal 17 2 7" xfId="6149"/>
    <cellStyle name="Normal 17 2 8" xfId="6150"/>
    <cellStyle name="Normal 17 3" xfId="6151"/>
    <cellStyle name="Normal 17 3 2" xfId="6152"/>
    <cellStyle name="Normal 17 3 2 2" xfId="6153"/>
    <cellStyle name="Normal 17 3 3" xfId="6154"/>
    <cellStyle name="Normal 17 3 4" xfId="6155"/>
    <cellStyle name="Normal 17 3 5" xfId="6156"/>
    <cellStyle name="Normal 17 4" xfId="6157"/>
    <cellStyle name="Normal 17 4 2" xfId="6158"/>
    <cellStyle name="Normal 17 4 2 2" xfId="6159"/>
    <cellStyle name="Normal 17 4 3" xfId="6160"/>
    <cellStyle name="Normal 17 4 4" xfId="6161"/>
    <cellStyle name="Normal 17 4 5" xfId="6162"/>
    <cellStyle name="Normal 17 5" xfId="6163"/>
    <cellStyle name="Normal 17 5 2" xfId="6164"/>
    <cellStyle name="Normal 17 5 3" xfId="6165"/>
    <cellStyle name="Normal 17 6" xfId="6166"/>
    <cellStyle name="Normal 17 6 2" xfId="6167"/>
    <cellStyle name="Normal 17 7" xfId="6168"/>
    <cellStyle name="Normal 17 8" xfId="6169"/>
    <cellStyle name="Normal 17 9" xfId="6170"/>
    <cellStyle name="Normal 170" xfId="6171"/>
    <cellStyle name="Normal 171" xfId="6172"/>
    <cellStyle name="Normal 172" xfId="6173"/>
    <cellStyle name="Normal 173" xfId="6174"/>
    <cellStyle name="Normal 174" xfId="6175"/>
    <cellStyle name="Normal 175" xfId="6176"/>
    <cellStyle name="Normal 176" xfId="6177"/>
    <cellStyle name="Normal 177" xfId="6178"/>
    <cellStyle name="Normal 178" xfId="6179"/>
    <cellStyle name="Normal 179" xfId="6180"/>
    <cellStyle name="Normal 18" xfId="6181"/>
    <cellStyle name="Normal 18 2" xfId="6182"/>
    <cellStyle name="Normal 180" xfId="6183"/>
    <cellStyle name="Normal 181" xfId="6184"/>
    <cellStyle name="Normal 182" xfId="6185"/>
    <cellStyle name="Normal 183" xfId="6186"/>
    <cellStyle name="Normal 184" xfId="6187"/>
    <cellStyle name="Normal 185" xfId="6188"/>
    <cellStyle name="Normal 186" xfId="6189"/>
    <cellStyle name="Normal 187" xfId="6190"/>
    <cellStyle name="Normal 188" xfId="6191"/>
    <cellStyle name="Normal 189" xfId="6192"/>
    <cellStyle name="Normal 19" xfId="6193"/>
    <cellStyle name="Normal 19 2" xfId="6194"/>
    <cellStyle name="Normal 19 2 2" xfId="6195"/>
    <cellStyle name="Normal 19 3" xfId="6196"/>
    <cellStyle name="Normal 190" xfId="6197"/>
    <cellStyle name="Normal 191" xfId="6198"/>
    <cellStyle name="Normal 192" xfId="6199"/>
    <cellStyle name="Normal 193" xfId="6200"/>
    <cellStyle name="Normal 194" xfId="6201"/>
    <cellStyle name="Normal 195" xfId="6202"/>
    <cellStyle name="Normal 196" xfId="6203"/>
    <cellStyle name="Normal 197" xfId="6204"/>
    <cellStyle name="Normal 198" xfId="6205"/>
    <cellStyle name="Normal 199" xfId="6206"/>
    <cellStyle name="Normal 2" xfId="6207"/>
    <cellStyle name="Normal 2 10" xfId="6208"/>
    <cellStyle name="Normal 2 11" xfId="6209"/>
    <cellStyle name="Normal 2 12" xfId="6210"/>
    <cellStyle name="Normal 2 13" xfId="6211"/>
    <cellStyle name="Normal 2 14" xfId="6212"/>
    <cellStyle name="Normal 2 15" xfId="6213"/>
    <cellStyle name="Normal 2 16" xfId="6214"/>
    <cellStyle name="Normal 2 17" xfId="6215"/>
    <cellStyle name="Normal 2 18" xfId="6216"/>
    <cellStyle name="Normal 2 19" xfId="6217"/>
    <cellStyle name="Normal 2 2" xfId="6218"/>
    <cellStyle name="Normal 2 2 10" xfId="6219"/>
    <cellStyle name="Normal 2 2 11" xfId="6220"/>
    <cellStyle name="Normal 2 2 12" xfId="6221"/>
    <cellStyle name="Normal 2 2 2" xfId="6222"/>
    <cellStyle name="Normal 2 2 2 2" xfId="6223"/>
    <cellStyle name="Normal 2 2 2 2 2" xfId="6224"/>
    <cellStyle name="Normal 2 2 2 3" xfId="6225"/>
    <cellStyle name="Normal 2 2 2 4" xfId="6226"/>
    <cellStyle name="Normal 2 2 2 5" xfId="6227"/>
    <cellStyle name="Normal 2 2 2 6" xfId="6228"/>
    <cellStyle name="Normal 2 2 2 7" xfId="6229"/>
    <cellStyle name="Normal 2 2 2 8" xfId="6230"/>
    <cellStyle name="Normal 2 2 2 9" xfId="6231"/>
    <cellStyle name="Normal 2 2 3" xfId="6232"/>
    <cellStyle name="Normal 2 2 3 2" xfId="6233"/>
    <cellStyle name="Normal 2 2 4" xfId="6234"/>
    <cellStyle name="Normal 2 2 5" xfId="6235"/>
    <cellStyle name="Normal 2 2 6" xfId="6236"/>
    <cellStyle name="Normal 2 2 7" xfId="6237"/>
    <cellStyle name="Normal 2 2 8" xfId="6238"/>
    <cellStyle name="Normal 2 2 9" xfId="6239"/>
    <cellStyle name="Normal 2 20" xfId="6240"/>
    <cellStyle name="Normal 2 21" xfId="6241"/>
    <cellStyle name="Normal 2 22" xfId="6242"/>
    <cellStyle name="Normal 2 23" xfId="6243"/>
    <cellStyle name="Normal 2 24" xfId="6244"/>
    <cellStyle name="Normal 2 25" xfId="6245"/>
    <cellStyle name="Normal 2 3" xfId="6246"/>
    <cellStyle name="Normal 2 3 2" xfId="6247"/>
    <cellStyle name="Normal 2 3 3" xfId="6248"/>
    <cellStyle name="Normal 2 3 4" xfId="6249"/>
    <cellStyle name="Normal 2 4" xfId="6250"/>
    <cellStyle name="Normal 2 4 2" xfId="6251"/>
    <cellStyle name="Normal 2 4 3" xfId="6252"/>
    <cellStyle name="Normal 2 5" xfId="6253"/>
    <cellStyle name="Normal 2 6" xfId="6254"/>
    <cellStyle name="Normal 2 7" xfId="6255"/>
    <cellStyle name="Normal 2 8" xfId="6256"/>
    <cellStyle name="Normal 2 9" xfId="6257"/>
    <cellStyle name="Normal 20" xfId="6258"/>
    <cellStyle name="Normal 20 2" xfId="6259"/>
    <cellStyle name="Normal 20 2 2" xfId="6260"/>
    <cellStyle name="Normal 20 2 7" xfId="6261"/>
    <cellStyle name="Normal 20 3" xfId="6262"/>
    <cellStyle name="Normal 20 3 2" xfId="6263"/>
    <cellStyle name="Normal 20 4" xfId="6264"/>
    <cellStyle name="Normal 200" xfId="6265"/>
    <cellStyle name="Normal 201" xfId="6266"/>
    <cellStyle name="Normal 202" xfId="6267"/>
    <cellStyle name="Normal 203" xfId="6268"/>
    <cellStyle name="Normal 204" xfId="6269"/>
    <cellStyle name="Normal 205" xfId="6270"/>
    <cellStyle name="Normal 206" xfId="6271"/>
    <cellStyle name="Normal 207" xfId="6272"/>
    <cellStyle name="Normal 208" xfId="6273"/>
    <cellStyle name="Normal 209" xfId="6274"/>
    <cellStyle name="Normal 21" xfId="6275"/>
    <cellStyle name="Normal 21 2" xfId="6276"/>
    <cellStyle name="Normal 210" xfId="6277"/>
    <cellStyle name="Normal 211" xfId="6278"/>
    <cellStyle name="Normal 212" xfId="6279"/>
    <cellStyle name="Normal 213" xfId="6280"/>
    <cellStyle name="Normal 214" xfId="6281"/>
    <cellStyle name="Normal 215" xfId="6282"/>
    <cellStyle name="Normal 216" xfId="6283"/>
    <cellStyle name="Normal 217" xfId="6284"/>
    <cellStyle name="Normal 218" xfId="6285"/>
    <cellStyle name="Normal 219" xfId="6286"/>
    <cellStyle name="Normal 22" xfId="6287"/>
    <cellStyle name="Normal 220" xfId="6288"/>
    <cellStyle name="Normal 221" xfId="6289"/>
    <cellStyle name="Normal 222" xfId="6290"/>
    <cellStyle name="Normal 223" xfId="6291"/>
    <cellStyle name="Normal 224" xfId="6292"/>
    <cellStyle name="Normal 225" xfId="6293"/>
    <cellStyle name="Normal 226" xfId="6294"/>
    <cellStyle name="Normal 227" xfId="6295"/>
    <cellStyle name="Normal 228" xfId="6296"/>
    <cellStyle name="Normal 229" xfId="6297"/>
    <cellStyle name="Normal 23" xfId="6298"/>
    <cellStyle name="Normal 230" xfId="6299"/>
    <cellStyle name="Normal 231" xfId="6300"/>
    <cellStyle name="Normal 232" xfId="6301"/>
    <cellStyle name="Normal 233" xfId="6302"/>
    <cellStyle name="Normal 234" xfId="6303"/>
    <cellStyle name="Normal 235" xfId="6304"/>
    <cellStyle name="Normal 236" xfId="6305"/>
    <cellStyle name="Normal 237" xfId="6306"/>
    <cellStyle name="Normal 238" xfId="6307"/>
    <cellStyle name="Normal 239" xfId="6308"/>
    <cellStyle name="Normal 24" xfId="6309"/>
    <cellStyle name="Normal 24 2" xfId="6310"/>
    <cellStyle name="Normal 240" xfId="6311"/>
    <cellStyle name="Normal 241" xfId="6312"/>
    <cellStyle name="Normal 242" xfId="6313"/>
    <cellStyle name="Normal 243" xfId="6314"/>
    <cellStyle name="Normal 244" xfId="6315"/>
    <cellStyle name="Normal 245" xfId="6316"/>
    <cellStyle name="Normal 246" xfId="6317"/>
    <cellStyle name="Normal 247" xfId="6318"/>
    <cellStyle name="Normal 248" xfId="6319"/>
    <cellStyle name="Normal 249" xfId="6320"/>
    <cellStyle name="Normal 25" xfId="6321"/>
    <cellStyle name="Normal 250" xfId="6322"/>
    <cellStyle name="Normal 251" xfId="6323"/>
    <cellStyle name="Normal 252" xfId="6324"/>
    <cellStyle name="Normal 253" xfId="6325"/>
    <cellStyle name="Normal 254" xfId="6326"/>
    <cellStyle name="Normal 255" xfId="6327"/>
    <cellStyle name="Normal 256" xfId="6328"/>
    <cellStyle name="Normal 257" xfId="6329"/>
    <cellStyle name="Normal 258" xfId="6330"/>
    <cellStyle name="Normal 259" xfId="6331"/>
    <cellStyle name="Normal 26" xfId="6332"/>
    <cellStyle name="Normal 260" xfId="6333"/>
    <cellStyle name="Normal 261" xfId="6334"/>
    <cellStyle name="Normal 262" xfId="6335"/>
    <cellStyle name="Normal 263" xfId="6336"/>
    <cellStyle name="Normal 264" xfId="6337"/>
    <cellStyle name="Normal 265" xfId="6338"/>
    <cellStyle name="Normal 266" xfId="6339"/>
    <cellStyle name="Normal 267" xfId="6340"/>
    <cellStyle name="Normal 268" xfId="6341"/>
    <cellStyle name="Normal 269" xfId="6342"/>
    <cellStyle name="Normal 27" xfId="6343"/>
    <cellStyle name="Normal 270" xfId="6344"/>
    <cellStyle name="Normal 271" xfId="6345"/>
    <cellStyle name="Normal 272" xfId="6346"/>
    <cellStyle name="Normal 273" xfId="6347"/>
    <cellStyle name="Normal 273 2" xfId="6348"/>
    <cellStyle name="Normal 274" xfId="6349"/>
    <cellStyle name="Normal 274 2" xfId="6350"/>
    <cellStyle name="Normal 275" xfId="6351"/>
    <cellStyle name="Normal 276" xfId="6352"/>
    <cellStyle name="Normal 277" xfId="6353"/>
    <cellStyle name="Normal 278" xfId="6354"/>
    <cellStyle name="Normal 279" xfId="6355"/>
    <cellStyle name="Normal 28" xfId="6356"/>
    <cellStyle name="Normal 28 2" xfId="6357"/>
    <cellStyle name="Normal 280" xfId="6358"/>
    <cellStyle name="Normal 281" xfId="6359"/>
    <cellStyle name="Normal 282" xfId="6360"/>
    <cellStyle name="Normal 282 2" xfId="6361"/>
    <cellStyle name="Normal 283" xfId="6362"/>
    <cellStyle name="Normal 284" xfId="6363"/>
    <cellStyle name="Normal 285" xfId="6364"/>
    <cellStyle name="Normal 285 2" xfId="6365"/>
    <cellStyle name="Normal 286" xfId="6366"/>
    <cellStyle name="Normal 287" xfId="6367"/>
    <cellStyle name="Normal 288" xfId="6368"/>
    <cellStyle name="Normal 289" xfId="6369"/>
    <cellStyle name="Normal 29" xfId="6370"/>
    <cellStyle name="Normal 290" xfId="6371"/>
    <cellStyle name="Normal 291" xfId="6372"/>
    <cellStyle name="Normal 292" xfId="6373"/>
    <cellStyle name="Normal 293" xfId="6374"/>
    <cellStyle name="Normal 294" xfId="6375"/>
    <cellStyle name="Normal 295" xfId="6376"/>
    <cellStyle name="Normal 296" xfId="6377"/>
    <cellStyle name="Normal 297" xfId="6378"/>
    <cellStyle name="Normal 298" xfId="6379"/>
    <cellStyle name="Normal 299" xfId="6380"/>
    <cellStyle name="Normal 3" xfId="6381"/>
    <cellStyle name="Normal 3 10" xfId="6382"/>
    <cellStyle name="Normal 3 10 2" xfId="6383"/>
    <cellStyle name="Normal 3 11" xfId="6384"/>
    <cellStyle name="Normal 3 12" xfId="6385"/>
    <cellStyle name="Normal 3 13" xfId="6386"/>
    <cellStyle name="Normal 3 14" xfId="6387"/>
    <cellStyle name="Normal 3 2" xfId="6388"/>
    <cellStyle name="Normal 3 2 10" xfId="6389"/>
    <cellStyle name="Normal 3 2 10 2" xfId="6390"/>
    <cellStyle name="Normal 3 2 10 2 2" xfId="6391"/>
    <cellStyle name="Normal 3 2 10 3" xfId="6392"/>
    <cellStyle name="Normal 3 2 11" xfId="6393"/>
    <cellStyle name="Normal 3 2 11 2" xfId="6394"/>
    <cellStyle name="Normal 3 2 11 2 2" xfId="6395"/>
    <cellStyle name="Normal 3 2 11 3" xfId="6396"/>
    <cellStyle name="Normal 3 2 12" xfId="6397"/>
    <cellStyle name="Normal 3 2 12 2" xfId="6398"/>
    <cellStyle name="Normal 3 2 12 2 2" xfId="6399"/>
    <cellStyle name="Normal 3 2 12 3" xfId="6400"/>
    <cellStyle name="Normal 3 2 13" xfId="6401"/>
    <cellStyle name="Normal 3 2 13 2" xfId="6402"/>
    <cellStyle name="Normal 3 2 13 2 2" xfId="6403"/>
    <cellStyle name="Normal 3 2 13 3" xfId="6404"/>
    <cellStyle name="Normal 3 2 14" xfId="6405"/>
    <cellStyle name="Normal 3 2 14 2" xfId="6406"/>
    <cellStyle name="Normal 3 2 15" xfId="6407"/>
    <cellStyle name="Normal 3 2 15 2" xfId="6408"/>
    <cellStyle name="Normal 3 2 16" xfId="6409"/>
    <cellStyle name="Normal 3 2 17" xfId="6410"/>
    <cellStyle name="Normal 3 2 2" xfId="6411"/>
    <cellStyle name="Normal 3 2 2 2" xfId="6412"/>
    <cellStyle name="Normal 3 2 2 2 2" xfId="6413"/>
    <cellStyle name="Normal 3 2 2 2 2 2" xfId="6414"/>
    <cellStyle name="Normal 3 2 2 2 2 2 2" xfId="6415"/>
    <cellStyle name="Normal 3 2 2 2 2 2 2 2" xfId="6416"/>
    <cellStyle name="Normal 3 2 2 2 2 2 3" xfId="6417"/>
    <cellStyle name="Normal 3 2 2 2 2 3" xfId="6418"/>
    <cellStyle name="Normal 3 2 2 2 2 3 2" xfId="6419"/>
    <cellStyle name="Normal 3 2 2 2 2 4" xfId="6420"/>
    <cellStyle name="Normal 3 2 2 2 2 4 2" xfId="6421"/>
    <cellStyle name="Normal 3 2 2 2 3" xfId="6422"/>
    <cellStyle name="Normal 3 2 2 2 3 2" xfId="6423"/>
    <cellStyle name="Normal 3 2 2 2 4" xfId="6424"/>
    <cellStyle name="Normal 3 2 2 3" xfId="6425"/>
    <cellStyle name="Normal 3 2 2 3 2" xfId="6426"/>
    <cellStyle name="Normal 3 2 2 3 2 2" xfId="6427"/>
    <cellStyle name="Normal 3 2 2 3 3" xfId="6428"/>
    <cellStyle name="Normal 3 2 2 4" xfId="6429"/>
    <cellStyle name="Normal 3 2 2 4 2" xfId="6430"/>
    <cellStyle name="Normal 3 2 2 5" xfId="6431"/>
    <cellStyle name="Normal 3 2 3" xfId="6432"/>
    <cellStyle name="Normal 3 2 3 2" xfId="6433"/>
    <cellStyle name="Normal 3 2 3 2 2" xfId="6434"/>
    <cellStyle name="Normal 3 2 3 3" xfId="6435"/>
    <cellStyle name="Normal 3 2 4" xfId="6436"/>
    <cellStyle name="Normal 3 2 4 2" xfId="6437"/>
    <cellStyle name="Normal 3 2 4 2 2" xfId="6438"/>
    <cellStyle name="Normal 3 2 4 3" xfId="6439"/>
    <cellStyle name="Normal 3 2 5" xfId="6440"/>
    <cellStyle name="Normal 3 2 5 2" xfId="6441"/>
    <cellStyle name="Normal 3 2 5 2 2" xfId="6442"/>
    <cellStyle name="Normal 3 2 5 3" xfId="6443"/>
    <cellStyle name="Normal 3 2 6" xfId="6444"/>
    <cellStyle name="Normal 3 2 6 2" xfId="6445"/>
    <cellStyle name="Normal 3 2 6 2 2" xfId="6446"/>
    <cellStyle name="Normal 3 2 6 3" xfId="6447"/>
    <cellStyle name="Normal 3 2 7" xfId="6448"/>
    <cellStyle name="Normal 3 2 7 2" xfId="6449"/>
    <cellStyle name="Normal 3 2 7 2 2" xfId="6450"/>
    <cellStyle name="Normal 3 2 7 3" xfId="6451"/>
    <cellStyle name="Normal 3 2 8" xfId="6452"/>
    <cellStyle name="Normal 3 2 8 2" xfId="6453"/>
    <cellStyle name="Normal 3 2 8 2 2" xfId="6454"/>
    <cellStyle name="Normal 3 2 8 3" xfId="6455"/>
    <cellStyle name="Normal 3 2 9" xfId="6456"/>
    <cellStyle name="Normal 3 2 9 2" xfId="6457"/>
    <cellStyle name="Normal 3 2 9 2 2" xfId="6458"/>
    <cellStyle name="Normal 3 2 9 3" xfId="6459"/>
    <cellStyle name="Normal 3 3" xfId="6460"/>
    <cellStyle name="Normal 3 3 2" xfId="6461"/>
    <cellStyle name="Normal 3 4" xfId="6462"/>
    <cellStyle name="Normal 3 4 2" xfId="6463"/>
    <cellStyle name="Normal 3 5" xfId="6464"/>
    <cellStyle name="Normal 3 5 2" xfId="6465"/>
    <cellStyle name="Normal 3 6" xfId="6466"/>
    <cellStyle name="Normal 3 6 2" xfId="6467"/>
    <cellStyle name="Normal 3 7" xfId="6468"/>
    <cellStyle name="Normal 3 7 2" xfId="6469"/>
    <cellStyle name="Normal 3 8" xfId="6470"/>
    <cellStyle name="Normal 3 8 2" xfId="6471"/>
    <cellStyle name="Normal 3 9" xfId="6472"/>
    <cellStyle name="Normal 3 9 2" xfId="6473"/>
    <cellStyle name="Normal 30" xfId="6474"/>
    <cellStyle name="Normal 300" xfId="6475"/>
    <cellStyle name="Normal 301" xfId="6476"/>
    <cellStyle name="Normal 302" xfId="6477"/>
    <cellStyle name="Normal 303" xfId="6478"/>
    <cellStyle name="Normal 304" xfId="6479"/>
    <cellStyle name="Normal 305" xfId="6480"/>
    <cellStyle name="Normal 306" xfId="6481"/>
    <cellStyle name="Normal 307" xfId="6482"/>
    <cellStyle name="Normal 308" xfId="6483"/>
    <cellStyle name="Normal 309" xfId="6484"/>
    <cellStyle name="Normal 31" xfId="6485"/>
    <cellStyle name="Normal 310" xfId="6486"/>
    <cellStyle name="Normal 311" xfId="6487"/>
    <cellStyle name="Normal 312" xfId="6488"/>
    <cellStyle name="Normal 313" xfId="6489"/>
    <cellStyle name="Normal 314" xfId="6490"/>
    <cellStyle name="Normal 315" xfId="6491"/>
    <cellStyle name="Normal 316" xfId="6492"/>
    <cellStyle name="Normal 317" xfId="6493"/>
    <cellStyle name="Normal 318" xfId="6494"/>
    <cellStyle name="Normal 319" xfId="6495"/>
    <cellStyle name="Normal 32" xfId="6496"/>
    <cellStyle name="Normal 320" xfId="6497"/>
    <cellStyle name="Normal 321" xfId="6498"/>
    <cellStyle name="Normal 322" xfId="6499"/>
    <cellStyle name="Normal 323" xfId="6500"/>
    <cellStyle name="Normal 324" xfId="6501"/>
    <cellStyle name="Normal 325" xfId="6502"/>
    <cellStyle name="Normal 326" xfId="6503"/>
    <cellStyle name="Normal 327" xfId="6504"/>
    <cellStyle name="Normal 328" xfId="6505"/>
    <cellStyle name="Normal 329" xfId="6506"/>
    <cellStyle name="Normal 33" xfId="6507"/>
    <cellStyle name="Normal 330" xfId="6508"/>
    <cellStyle name="Normal 331" xfId="6509"/>
    <cellStyle name="Normal 332" xfId="6510"/>
    <cellStyle name="Normal 333" xfId="6511"/>
    <cellStyle name="Normal 334" xfId="6512"/>
    <cellStyle name="Normal 335" xfId="6513"/>
    <cellStyle name="Normal 336" xfId="6514"/>
    <cellStyle name="Normal 337" xfId="6515"/>
    <cellStyle name="Normal 338" xfId="6516"/>
    <cellStyle name="Normal 339" xfId="6517"/>
    <cellStyle name="Normal 34" xfId="6518"/>
    <cellStyle name="Normal 340" xfId="6519"/>
    <cellStyle name="Normal 341" xfId="6520"/>
    <cellStyle name="Normal 35" xfId="6521"/>
    <cellStyle name="Normal 36" xfId="6522"/>
    <cellStyle name="Normal 37" xfId="6523"/>
    <cellStyle name="Normal 38" xfId="6524"/>
    <cellStyle name="Normal 39" xfId="6525"/>
    <cellStyle name="Normal 4" xfId="6526"/>
    <cellStyle name="Normal 4 2" xfId="6527"/>
    <cellStyle name="Normal 4 2 2" xfId="6528"/>
    <cellStyle name="Normal 4 2 3" xfId="6529"/>
    <cellStyle name="Normal 4 3" xfId="6530"/>
    <cellStyle name="Normal 4 4" xfId="6531"/>
    <cellStyle name="Normal 4 5" xfId="6532"/>
    <cellStyle name="Normal 4 7" xfId="6533"/>
    <cellStyle name="Normal 4 7 2" xfId="6534"/>
    <cellStyle name="Normal 40" xfId="6535"/>
    <cellStyle name="Normal 41" xfId="6536"/>
    <cellStyle name="Normal 42" xfId="6537"/>
    <cellStyle name="Normal 43" xfId="6538"/>
    <cellStyle name="Normal 44" xfId="6539"/>
    <cellStyle name="Normal 45" xfId="6540"/>
    <cellStyle name="Normal 46" xfId="6541"/>
    <cellStyle name="Normal 47" xfId="6542"/>
    <cellStyle name="Normal 48" xfId="6543"/>
    <cellStyle name="Normal 49" xfId="6544"/>
    <cellStyle name="Normal 5" xfId="6545"/>
    <cellStyle name="Normal 5 10" xfId="6546"/>
    <cellStyle name="Normal 5 10 2" xfId="6547"/>
    <cellStyle name="Normal 5 10 3" xfId="6548"/>
    <cellStyle name="Normal 5 11" xfId="6549"/>
    <cellStyle name="Normal 5 11 2" xfId="6550"/>
    <cellStyle name="Normal 5 11 3" xfId="6551"/>
    <cellStyle name="Normal 5 12" xfId="6552"/>
    <cellStyle name="Normal 5 12 2" xfId="6553"/>
    <cellStyle name="Normal 5 12 3" xfId="6554"/>
    <cellStyle name="Normal 5 13" xfId="6555"/>
    <cellStyle name="Normal 5 13 2" xfId="6556"/>
    <cellStyle name="Normal 5 13 3" xfId="6557"/>
    <cellStyle name="Normal 5 14" xfId="6558"/>
    <cellStyle name="Normal 5 14 2" xfId="6559"/>
    <cellStyle name="Normal 5 14 3" xfId="6560"/>
    <cellStyle name="Normal 5 15" xfId="6561"/>
    <cellStyle name="Normal 5 15 2" xfId="6562"/>
    <cellStyle name="Normal 5 15 3" xfId="6563"/>
    <cellStyle name="Normal 5 16" xfId="6564"/>
    <cellStyle name="Normal 5 16 2" xfId="6565"/>
    <cellStyle name="Normal 5 16 3" xfId="6566"/>
    <cellStyle name="Normal 5 17" xfId="6567"/>
    <cellStyle name="Normal 5 17 2" xfId="6568"/>
    <cellStyle name="Normal 5 17 3" xfId="6569"/>
    <cellStyle name="Normal 5 18" xfId="6570"/>
    <cellStyle name="Normal 5 18 2" xfId="6571"/>
    <cellStyle name="Normal 5 18 3" xfId="6572"/>
    <cellStyle name="Normal 5 19" xfId="6573"/>
    <cellStyle name="Normal 5 19 2" xfId="6574"/>
    <cellStyle name="Normal 5 19 3" xfId="6575"/>
    <cellStyle name="Normal 5 2" xfId="6576"/>
    <cellStyle name="Normal 5 2 2" xfId="6577"/>
    <cellStyle name="Normal 5 2 3" xfId="6578"/>
    <cellStyle name="Normal 5 20" xfId="6579"/>
    <cellStyle name="Normal 5 20 2" xfId="6580"/>
    <cellStyle name="Normal 5 20 3" xfId="6581"/>
    <cellStyle name="Normal 5 21" xfId="6582"/>
    <cellStyle name="Normal 5 21 2" xfId="6583"/>
    <cellStyle name="Normal 5 21 3" xfId="6584"/>
    <cellStyle name="Normal 5 22" xfId="6585"/>
    <cellStyle name="Normal 5 22 2" xfId="6586"/>
    <cellStyle name="Normal 5 22 3" xfId="6587"/>
    <cellStyle name="Normal 5 23" xfId="6588"/>
    <cellStyle name="Normal 5 23 2" xfId="6589"/>
    <cellStyle name="Normal 5 23 3" xfId="6590"/>
    <cellStyle name="Normal 5 24" xfId="6591"/>
    <cellStyle name="Normal 5 24 2" xfId="6592"/>
    <cellStyle name="Normal 5 24 3" xfId="6593"/>
    <cellStyle name="Normal 5 25" xfId="6594"/>
    <cellStyle name="Normal 5 25 2" xfId="6595"/>
    <cellStyle name="Normal 5 25 3" xfId="6596"/>
    <cellStyle name="Normal 5 26" xfId="6597"/>
    <cellStyle name="Normal 5 3" xfId="6598"/>
    <cellStyle name="Normal 5 3 2" xfId="6599"/>
    <cellStyle name="Normal 5 3 3" xfId="6600"/>
    <cellStyle name="Normal 5 4" xfId="6601"/>
    <cellStyle name="Normal 5 4 2" xfId="6602"/>
    <cellStyle name="Normal 5 4 3" xfId="6603"/>
    <cellStyle name="Normal 5 5" xfId="6604"/>
    <cellStyle name="Normal 5 5 2" xfId="6605"/>
    <cellStyle name="Normal 5 5 3" xfId="6606"/>
    <cellStyle name="Normal 5 6" xfId="6607"/>
    <cellStyle name="Normal 5 6 2" xfId="6608"/>
    <cellStyle name="Normal 5 6 3" xfId="6609"/>
    <cellStyle name="Normal 5 7" xfId="6610"/>
    <cellStyle name="Normal 5 7 2" xfId="6611"/>
    <cellStyle name="Normal 5 7 3" xfId="6612"/>
    <cellStyle name="Normal 5 8" xfId="6613"/>
    <cellStyle name="Normal 5 8 2" xfId="6614"/>
    <cellStyle name="Normal 5 8 3" xfId="6615"/>
    <cellStyle name="Normal 5 9" xfId="6616"/>
    <cellStyle name="Normal 5 9 2" xfId="6617"/>
    <cellStyle name="Normal 5 9 3" xfId="6618"/>
    <cellStyle name="Normal 50" xfId="6619"/>
    <cellStyle name="Normal 51" xfId="6620"/>
    <cellStyle name="Normal 52" xfId="6621"/>
    <cellStyle name="Normal 53" xfId="6622"/>
    <cellStyle name="Normal 54" xfId="6623"/>
    <cellStyle name="Normal 55" xfId="6624"/>
    <cellStyle name="Normal 56" xfId="6625"/>
    <cellStyle name="Normal 57" xfId="6626"/>
    <cellStyle name="Normal 58" xfId="6627"/>
    <cellStyle name="Normal 59" xfId="6628"/>
    <cellStyle name="Normal 59 2" xfId="6629"/>
    <cellStyle name="Normal 6" xfId="6630"/>
    <cellStyle name="Normal 6 10" xfId="6631"/>
    <cellStyle name="Normal 6 10 2" xfId="6632"/>
    <cellStyle name="Normal 6 2" xfId="6633"/>
    <cellStyle name="Normal 6 2 2" xfId="6634"/>
    <cellStyle name="Normal 6 2 2 2" xfId="6635"/>
    <cellStyle name="Normal 6 2 3" xfId="6636"/>
    <cellStyle name="Normal 6 3" xfId="6637"/>
    <cellStyle name="Normal 6 3 2" xfId="6638"/>
    <cellStyle name="Normal 6 3 2 2" xfId="6639"/>
    <cellStyle name="Normal 6 3 3" xfId="6640"/>
    <cellStyle name="Normal 6 4" xfId="6641"/>
    <cellStyle name="Normal 6 4 2" xfId="6642"/>
    <cellStyle name="Normal 6 4 2 2" xfId="6643"/>
    <cellStyle name="Normal 6 4 3" xfId="6644"/>
    <cellStyle name="Normal 6 5" xfId="6645"/>
    <cellStyle name="Normal 6 5 2" xfId="6646"/>
    <cellStyle name="Normal 6 5 2 2" xfId="6647"/>
    <cellStyle name="Normal 6 5 3" xfId="6648"/>
    <cellStyle name="Normal 6 6" xfId="6649"/>
    <cellStyle name="Normal 6 6 2" xfId="6650"/>
    <cellStyle name="Normal 6 6 2 2" xfId="6651"/>
    <cellStyle name="Normal 6 6 3" xfId="6652"/>
    <cellStyle name="Normal 6 7" xfId="6653"/>
    <cellStyle name="Normal 6 7 2" xfId="6654"/>
    <cellStyle name="Normal 6 7 2 2" xfId="6655"/>
    <cellStyle name="Normal 6 7 3" xfId="6656"/>
    <cellStyle name="Normal 6 8" xfId="6657"/>
    <cellStyle name="Normal 6 8 2" xfId="6658"/>
    <cellStyle name="Normal 6 8 2 2" xfId="6659"/>
    <cellStyle name="Normal 6 8 3" xfId="6660"/>
    <cellStyle name="Normal 6 9" xfId="6661"/>
    <cellStyle name="Normal 6 9 2" xfId="6662"/>
    <cellStyle name="Normal 60" xfId="6663"/>
    <cellStyle name="Normal 60 2" xfId="6664"/>
    <cellStyle name="Normal 61" xfId="6665"/>
    <cellStyle name="Normal 61 2" xfId="6666"/>
    <cellStyle name="Normal 62" xfId="6667"/>
    <cellStyle name="Normal 62 2" xfId="6668"/>
    <cellStyle name="Normal 63" xfId="6669"/>
    <cellStyle name="Normal 64" xfId="6670"/>
    <cellStyle name="Normal 65" xfId="6671"/>
    <cellStyle name="Normal 66" xfId="6672"/>
    <cellStyle name="Normal 67" xfId="6673"/>
    <cellStyle name="Normal 68" xfId="6674"/>
    <cellStyle name="Normal 69" xfId="6675"/>
    <cellStyle name="Normal 7" xfId="6676"/>
    <cellStyle name="Normal 7 2" xfId="6677"/>
    <cellStyle name="Normal 7 2 2" xfId="6678"/>
    <cellStyle name="Normal 7 2 2 2" xfId="6679"/>
    <cellStyle name="Normal 7 2 3" xfId="6680"/>
    <cellStyle name="Normal 7 3" xfId="6681"/>
    <cellStyle name="Normal 7 3 2" xfId="6682"/>
    <cellStyle name="Normal 7 4" xfId="6683"/>
    <cellStyle name="Normal 7 5" xfId="6684"/>
    <cellStyle name="Normal 70" xfId="6685"/>
    <cellStyle name="Normal 71" xfId="6686"/>
    <cellStyle name="Normal 72" xfId="6687"/>
    <cellStyle name="Normal 73" xfId="6688"/>
    <cellStyle name="Normal 74" xfId="6689"/>
    <cellStyle name="Normal 75" xfId="6690"/>
    <cellStyle name="Normal 76" xfId="6691"/>
    <cellStyle name="Normal 77" xfId="6692"/>
    <cellStyle name="Normal 78" xfId="6693"/>
    <cellStyle name="Normal 79" xfId="6694"/>
    <cellStyle name="Normal 8" xfId="6695"/>
    <cellStyle name="Normal 8 2" xfId="6696"/>
    <cellStyle name="Normal 80" xfId="6697"/>
    <cellStyle name="Normal 81" xfId="6698"/>
    <cellStyle name="Normal 82" xfId="6699"/>
    <cellStyle name="Normal 83" xfId="6700"/>
    <cellStyle name="Normal 84" xfId="6701"/>
    <cellStyle name="Normal 85" xfId="6702"/>
    <cellStyle name="Normal 86" xfId="6703"/>
    <cellStyle name="Normal 87" xfId="6704"/>
    <cellStyle name="Normal 88" xfId="6705"/>
    <cellStyle name="Normal 89" xfId="6706"/>
    <cellStyle name="Normal 9" xfId="6707"/>
    <cellStyle name="Normal 9 2" xfId="6708"/>
    <cellStyle name="Normal 9 2 2" xfId="6709"/>
    <cellStyle name="Normal 9 3" xfId="6710"/>
    <cellStyle name="Normal 90" xfId="6711"/>
    <cellStyle name="Normal 91" xfId="6712"/>
    <cellStyle name="Normal 91 10" xfId="6713"/>
    <cellStyle name="Normal 91 100" xfId="6714"/>
    <cellStyle name="Normal 91 101" xfId="6715"/>
    <cellStyle name="Normal 91 102" xfId="6716"/>
    <cellStyle name="Normal 91 103" xfId="6717"/>
    <cellStyle name="Normal 91 104" xfId="6718"/>
    <cellStyle name="Normal 91 105" xfId="6719"/>
    <cellStyle name="Normal 91 106" xfId="6720"/>
    <cellStyle name="Normal 91 107" xfId="6721"/>
    <cellStyle name="Normal 91 108" xfId="6722"/>
    <cellStyle name="Normal 91 109" xfId="6723"/>
    <cellStyle name="Normal 91 109 2" xfId="6724"/>
    <cellStyle name="Normal 91 11" xfId="6725"/>
    <cellStyle name="Normal 91 110" xfId="6726"/>
    <cellStyle name="Normal 91 111" xfId="6727"/>
    <cellStyle name="Normal 91 112" xfId="6728"/>
    <cellStyle name="Normal 91 113" xfId="6729"/>
    <cellStyle name="Normal 91 114" xfId="6730"/>
    <cellStyle name="Normal 91 115" xfId="6731"/>
    <cellStyle name="Normal 91 116" xfId="6732"/>
    <cellStyle name="Normal 91 116 2" xfId="6733"/>
    <cellStyle name="Normal 91 117" xfId="6734"/>
    <cellStyle name="Normal 91 118" xfId="6735"/>
    <cellStyle name="Normal 91 119" xfId="6736"/>
    <cellStyle name="Normal 91 12" xfId="6737"/>
    <cellStyle name="Normal 91 120" xfId="6738"/>
    <cellStyle name="Normal 91 121" xfId="6739"/>
    <cellStyle name="Normal 91 122" xfId="6740"/>
    <cellStyle name="Normal 91 123" xfId="6741"/>
    <cellStyle name="Normal 91 124" xfId="6742"/>
    <cellStyle name="Normal 91 125" xfId="6743"/>
    <cellStyle name="Normal 91 126" xfId="6744"/>
    <cellStyle name="Normal 91 127" xfId="6745"/>
    <cellStyle name="Normal 91 128" xfId="6746"/>
    <cellStyle name="Normal 91 129" xfId="6747"/>
    <cellStyle name="Normal 91 13" xfId="6748"/>
    <cellStyle name="Normal 91 130" xfId="6749"/>
    <cellStyle name="Normal 91 131" xfId="6750"/>
    <cellStyle name="Normal 91 132" xfId="6751"/>
    <cellStyle name="Normal 91 133" xfId="6752"/>
    <cellStyle name="Normal 91 134" xfId="6753"/>
    <cellStyle name="Normal 91 135" xfId="6754"/>
    <cellStyle name="Normal 91 136" xfId="6755"/>
    <cellStyle name="Normal 91 137" xfId="6756"/>
    <cellStyle name="Normal 91 138" xfId="6757"/>
    <cellStyle name="Normal 91 139" xfId="6758"/>
    <cellStyle name="Normal 91 14" xfId="6759"/>
    <cellStyle name="Normal 91 140" xfId="6760"/>
    <cellStyle name="Normal 91 141" xfId="6761"/>
    <cellStyle name="Normal 91 142" xfId="6762"/>
    <cellStyle name="Normal 91 143" xfId="6763"/>
    <cellStyle name="Normal 91 144" xfId="6764"/>
    <cellStyle name="Normal 91 145" xfId="6765"/>
    <cellStyle name="Normal 91 146" xfId="6766"/>
    <cellStyle name="Normal 91 147" xfId="6767"/>
    <cellStyle name="Normal 91 148" xfId="6768"/>
    <cellStyle name="Normal 91 149" xfId="6769"/>
    <cellStyle name="Normal 91 15" xfId="6770"/>
    <cellStyle name="Normal 91 150" xfId="6771"/>
    <cellStyle name="Normal 91 151" xfId="6772"/>
    <cellStyle name="Normal 91 152" xfId="6773"/>
    <cellStyle name="Normal 91 153" xfId="6774"/>
    <cellStyle name="Normal 91 16" xfId="6775"/>
    <cellStyle name="Normal 91 17" xfId="6776"/>
    <cellStyle name="Normal 91 18" xfId="6777"/>
    <cellStyle name="Normal 91 19" xfId="6778"/>
    <cellStyle name="Normal 91 2" xfId="6779"/>
    <cellStyle name="Normal 91 20" xfId="6780"/>
    <cellStyle name="Normal 91 21" xfId="6781"/>
    <cellStyle name="Normal 91 22" xfId="6782"/>
    <cellStyle name="Normal 91 23" xfId="6783"/>
    <cellStyle name="Normal 91 24" xfId="6784"/>
    <cellStyle name="Normal 91 25" xfId="6785"/>
    <cellStyle name="Normal 91 26" xfId="6786"/>
    <cellStyle name="Normal 91 27" xfId="6787"/>
    <cellStyle name="Normal 91 28" xfId="6788"/>
    <cellStyle name="Normal 91 29" xfId="6789"/>
    <cellStyle name="Normal 91 3" xfId="6790"/>
    <cellStyle name="Normal 91 30" xfId="6791"/>
    <cellStyle name="Normal 91 31" xfId="6792"/>
    <cellStyle name="Normal 91 32" xfId="6793"/>
    <cellStyle name="Normal 91 33" xfId="6794"/>
    <cellStyle name="Normal 91 34" xfId="6795"/>
    <cellStyle name="Normal 91 35" xfId="6796"/>
    <cellStyle name="Normal 91 36" xfId="6797"/>
    <cellStyle name="Normal 91 37" xfId="6798"/>
    <cellStyle name="Normal 91 38" xfId="6799"/>
    <cellStyle name="Normal 91 39" xfId="6800"/>
    <cellStyle name="Normal 91 4" xfId="6801"/>
    <cellStyle name="Normal 91 40" xfId="6802"/>
    <cellStyle name="Normal 91 41" xfId="6803"/>
    <cellStyle name="Normal 91 42" xfId="6804"/>
    <cellStyle name="Normal 91 43" xfId="6805"/>
    <cellStyle name="Normal 91 44" xfId="6806"/>
    <cellStyle name="Normal 91 45" xfId="6807"/>
    <cellStyle name="Normal 91 46" xfId="6808"/>
    <cellStyle name="Normal 91 47" xfId="6809"/>
    <cellStyle name="Normal 91 48" xfId="6810"/>
    <cellStyle name="Normal 91 49" xfId="6811"/>
    <cellStyle name="Normal 91 5" xfId="6812"/>
    <cellStyle name="Normal 91 50" xfId="6813"/>
    <cellStyle name="Normal 91 51" xfId="6814"/>
    <cellStyle name="Normal 91 52" xfId="6815"/>
    <cellStyle name="Normal 91 53" xfId="6816"/>
    <cellStyle name="Normal 91 54" xfId="6817"/>
    <cellStyle name="Normal 91 55" xfId="6818"/>
    <cellStyle name="Normal 91 56" xfId="6819"/>
    <cellStyle name="Normal 91 57" xfId="6820"/>
    <cellStyle name="Normal 91 58" xfId="6821"/>
    <cellStyle name="Normal 91 59" xfId="6822"/>
    <cellStyle name="Normal 91 6" xfId="6823"/>
    <cellStyle name="Normal 91 60" xfId="6824"/>
    <cellStyle name="Normal 91 61" xfId="6825"/>
    <cellStyle name="Normal 91 62" xfId="6826"/>
    <cellStyle name="Normal 91 63" xfId="6827"/>
    <cellStyle name="Normal 91 64" xfId="6828"/>
    <cellStyle name="Normal 91 65" xfId="6829"/>
    <cellStyle name="Normal 91 66" xfId="6830"/>
    <cellStyle name="Normal 91 67" xfId="6831"/>
    <cellStyle name="Normal 91 68" xfId="6832"/>
    <cellStyle name="Normal 91 69" xfId="6833"/>
    <cellStyle name="Normal 91 7" xfId="6834"/>
    <cellStyle name="Normal 91 70" xfId="6835"/>
    <cellStyle name="Normal 91 71" xfId="6836"/>
    <cellStyle name="Normal 91 72" xfId="6837"/>
    <cellStyle name="Normal 91 73" xfId="6838"/>
    <cellStyle name="Normal 91 74" xfId="6839"/>
    <cellStyle name="Normal 91 75" xfId="6840"/>
    <cellStyle name="Normal 91 76" xfId="6841"/>
    <cellStyle name="Normal 91 77" xfId="6842"/>
    <cellStyle name="Normal 91 78" xfId="6843"/>
    <cellStyle name="Normal 91 79" xfId="6844"/>
    <cellStyle name="Normal 91 8" xfId="6845"/>
    <cellStyle name="Normal 91 80" xfId="6846"/>
    <cellStyle name="Normal 91 81" xfId="6847"/>
    <cellStyle name="Normal 91 82" xfId="6848"/>
    <cellStyle name="Normal 91 83" xfId="6849"/>
    <cellStyle name="Normal 91 84" xfId="6850"/>
    <cellStyle name="Normal 91 85" xfId="6851"/>
    <cellStyle name="Normal 91 86" xfId="6852"/>
    <cellStyle name="Normal 91 87" xfId="6853"/>
    <cellStyle name="Normal 91 88" xfId="6854"/>
    <cellStyle name="Normal 91 89" xfId="6855"/>
    <cellStyle name="Normal 91 9" xfId="6856"/>
    <cellStyle name="Normal 91 90" xfId="6857"/>
    <cellStyle name="Normal 91 91" xfId="6858"/>
    <cellStyle name="Normal 91 92" xfId="6859"/>
    <cellStyle name="Normal 91 93" xfId="6860"/>
    <cellStyle name="Normal 91 94" xfId="6861"/>
    <cellStyle name="Normal 91 95" xfId="6862"/>
    <cellStyle name="Normal 91 96" xfId="6863"/>
    <cellStyle name="Normal 91 97" xfId="6864"/>
    <cellStyle name="Normal 91 98" xfId="6865"/>
    <cellStyle name="Normal 91 99" xfId="6866"/>
    <cellStyle name="Normal 92" xfId="6867"/>
    <cellStyle name="Normal 93" xfId="6868"/>
    <cellStyle name="Normal 94" xfId="6869"/>
    <cellStyle name="Normal 95" xfId="6870"/>
    <cellStyle name="Normal 96" xfId="6871"/>
    <cellStyle name="Normal 97" xfId="6872"/>
    <cellStyle name="Normal 98" xfId="6873"/>
    <cellStyle name="Normal 99" xfId="6874"/>
    <cellStyle name="Normal_2004_09_sigortacı gazetesisektör1" xfId="2"/>
    <cellStyle name="Normál_JELENTO" xfId="6875"/>
    <cellStyle name="Normale_INDIA_Allegato3" xfId="6876"/>
    <cellStyle name="normální_Pla" xfId="6877"/>
    <cellStyle name="Normalny_Arkusz1 (2)" xfId="6878"/>
    <cellStyle name="Normalshade" xfId="6879"/>
    <cellStyle name="Normalshade 2" xfId="6880"/>
    <cellStyle name="Not 2" xfId="6881"/>
    <cellStyle name="Not 2 2" xfId="6882"/>
    <cellStyle name="Notas" xfId="6883"/>
    <cellStyle name="Notas 10" xfId="6884"/>
    <cellStyle name="Notas 10 2" xfId="6885"/>
    <cellStyle name="Notas 11" xfId="6886"/>
    <cellStyle name="Notas 11 2" xfId="6887"/>
    <cellStyle name="Notas 12" xfId="6888"/>
    <cellStyle name="Notas 13" xfId="6889"/>
    <cellStyle name="Notas 14" xfId="6890"/>
    <cellStyle name="Notas 15" xfId="6891"/>
    <cellStyle name="Notas 16" xfId="6892"/>
    <cellStyle name="Notas 17" xfId="6893"/>
    <cellStyle name="Notas 18" xfId="6894"/>
    <cellStyle name="Notas 19" xfId="6895"/>
    <cellStyle name="Notas 2" xfId="6896"/>
    <cellStyle name="Notas 2 2" xfId="6897"/>
    <cellStyle name="Notas 2 2 2" xfId="6898"/>
    <cellStyle name="Notas 2 3" xfId="6899"/>
    <cellStyle name="Notas 2 3 2" xfId="6900"/>
    <cellStyle name="Notas 2 4" xfId="6901"/>
    <cellStyle name="Notas 2 4 2" xfId="6902"/>
    <cellStyle name="Notas 2 5" xfId="6903"/>
    <cellStyle name="Notas 2 6" xfId="6904"/>
    <cellStyle name="Notas 20" xfId="6905"/>
    <cellStyle name="Notas 21" xfId="6906"/>
    <cellStyle name="Notas 22" xfId="6907"/>
    <cellStyle name="Notas 3" xfId="6908"/>
    <cellStyle name="Notas 3 2" xfId="6909"/>
    <cellStyle name="Notas 3 2 2" xfId="6910"/>
    <cellStyle name="Notas 3 3" xfId="6911"/>
    <cellStyle name="Notas 3 3 2" xfId="6912"/>
    <cellStyle name="Notas 3 4" xfId="6913"/>
    <cellStyle name="Notas 3 4 2" xfId="6914"/>
    <cellStyle name="Notas 3 5" xfId="6915"/>
    <cellStyle name="Notas 4" xfId="6916"/>
    <cellStyle name="Notas 4 2" xfId="6917"/>
    <cellStyle name="Notas 4 2 2" xfId="6918"/>
    <cellStyle name="Notas 4 3" xfId="6919"/>
    <cellStyle name="Notas 4 3 2" xfId="6920"/>
    <cellStyle name="Notas 4 4" xfId="6921"/>
    <cellStyle name="Notas 4 4 2" xfId="6922"/>
    <cellStyle name="Notas 4 5" xfId="6923"/>
    <cellStyle name="Notas 5" xfId="6924"/>
    <cellStyle name="Notas 5 2" xfId="6925"/>
    <cellStyle name="Notas 5 2 2" xfId="6926"/>
    <cellStyle name="Notas 5 3" xfId="6927"/>
    <cellStyle name="Notas 5 3 2" xfId="6928"/>
    <cellStyle name="Notas 5 4" xfId="6929"/>
    <cellStyle name="Notas 6" xfId="6930"/>
    <cellStyle name="Notas 6 2" xfId="6931"/>
    <cellStyle name="Notas 7" xfId="6932"/>
    <cellStyle name="Notas 7 2" xfId="6933"/>
    <cellStyle name="Notas 8" xfId="6934"/>
    <cellStyle name="Notas 8 2" xfId="6935"/>
    <cellStyle name="Notas 9" xfId="6936"/>
    <cellStyle name="Notas 9 2" xfId="6937"/>
    <cellStyle name="Notas_Debt Profile" xfId="6938"/>
    <cellStyle name="Note 2" xfId="6939"/>
    <cellStyle name="Note 2 10" xfId="6940"/>
    <cellStyle name="Note 2 11" xfId="6941"/>
    <cellStyle name="Note 2 12" xfId="6942"/>
    <cellStyle name="Note 2 13" xfId="6943"/>
    <cellStyle name="Note 2 14" xfId="6944"/>
    <cellStyle name="Note 2 15" xfId="6945"/>
    <cellStyle name="Note 2 16" xfId="6946"/>
    <cellStyle name="Note 2 2" xfId="6947"/>
    <cellStyle name="Note 2 2 2" xfId="6948"/>
    <cellStyle name="Note 2 2 3" xfId="6949"/>
    <cellStyle name="Note 2 3" xfId="6950"/>
    <cellStyle name="Note 2 3 2" xfId="6951"/>
    <cellStyle name="Note 2 3 3" xfId="6952"/>
    <cellStyle name="Note 2 4" xfId="6953"/>
    <cellStyle name="Note 2 4 2" xfId="6954"/>
    <cellStyle name="Note 2 5" xfId="6955"/>
    <cellStyle name="Note 2 5 2" xfId="6956"/>
    <cellStyle name="Note 2 6" xfId="6957"/>
    <cellStyle name="Note 2 7" xfId="6958"/>
    <cellStyle name="Note 2 8" xfId="6959"/>
    <cellStyle name="Note 2 9" xfId="6960"/>
    <cellStyle name="Note 3" xfId="6961"/>
    <cellStyle name="Note 3 2" xfId="6962"/>
    <cellStyle name="Note 3 2 2" xfId="6963"/>
    <cellStyle name="Note 3 2 2 2" xfId="6964"/>
    <cellStyle name="Note 3 2 3" xfId="6965"/>
    <cellStyle name="Note 3 3" xfId="6966"/>
    <cellStyle name="Note 3 3 2" xfId="6967"/>
    <cellStyle name="Note 3 4" xfId="6968"/>
    <cellStyle name="Note 4" xfId="6969"/>
    <cellStyle name="Note 4 2" xfId="6970"/>
    <cellStyle name="Note 5" xfId="6971"/>
    <cellStyle name="Note 5 2" xfId="6972"/>
    <cellStyle name="Note 6" xfId="6973"/>
    <cellStyle name="Note 6 2" xfId="6974"/>
    <cellStyle name="Note 7" xfId="6975"/>
    <cellStyle name="Note 7 2" xfId="6976"/>
    <cellStyle name="Note 8" xfId="6977"/>
    <cellStyle name="Note 8 2" xfId="6978"/>
    <cellStyle name="Notes" xfId="6979"/>
    <cellStyle name="Notitie" xfId="6980"/>
    <cellStyle name="Notitie 10" xfId="6981"/>
    <cellStyle name="Notitie 10 2" xfId="6982"/>
    <cellStyle name="Notitie 11" xfId="6983"/>
    <cellStyle name="Notitie 11 2" xfId="6984"/>
    <cellStyle name="Notitie 2" xfId="6985"/>
    <cellStyle name="Notitie 2 2" xfId="6986"/>
    <cellStyle name="Notitie 2 2 2" xfId="6987"/>
    <cellStyle name="Notitie 2 2 3" xfId="6988"/>
    <cellStyle name="Notitie 2 3" xfId="6989"/>
    <cellStyle name="Notitie 2 3 2" xfId="6990"/>
    <cellStyle name="Notitie 2 4" xfId="6991"/>
    <cellStyle name="Notitie 2 4 2" xfId="6992"/>
    <cellStyle name="Notitie 2 5" xfId="6993"/>
    <cellStyle name="Notitie 2 5 2" xfId="6994"/>
    <cellStyle name="Notitie 2 6" xfId="6995"/>
    <cellStyle name="Notitie 3" xfId="6996"/>
    <cellStyle name="Notitie 3 2" xfId="6997"/>
    <cellStyle name="Notitie 3 2 2" xfId="6998"/>
    <cellStyle name="Notitie 3 2 3" xfId="6999"/>
    <cellStyle name="Notitie 3 3" xfId="7000"/>
    <cellStyle name="Notitie 3 3 2" xfId="7001"/>
    <cellStyle name="Notitie 3 4" xfId="7002"/>
    <cellStyle name="Notitie 3 4 2" xfId="7003"/>
    <cellStyle name="Notitie 3 5" xfId="7004"/>
    <cellStyle name="Notitie 3 5 2" xfId="7005"/>
    <cellStyle name="Notitie 3 6" xfId="7006"/>
    <cellStyle name="Notitie 4" xfId="7007"/>
    <cellStyle name="Notitie 4 2" xfId="7008"/>
    <cellStyle name="Notitie 4 2 2" xfId="7009"/>
    <cellStyle name="Notitie 4 3" xfId="7010"/>
    <cellStyle name="Notitie 4 3 2" xfId="7011"/>
    <cellStyle name="Notitie 4 4" xfId="7012"/>
    <cellStyle name="Notitie 4 4 2" xfId="7013"/>
    <cellStyle name="Notitie 4 5" xfId="7014"/>
    <cellStyle name="Notitie 5" xfId="7015"/>
    <cellStyle name="Notitie 5 2" xfId="7016"/>
    <cellStyle name="Notitie 5 2 2" xfId="7017"/>
    <cellStyle name="Notitie 5 3" xfId="7018"/>
    <cellStyle name="Notitie 5 3 2" xfId="7019"/>
    <cellStyle name="Notitie 5 4" xfId="7020"/>
    <cellStyle name="Notitie 6" xfId="7021"/>
    <cellStyle name="Notitie 6 2" xfId="7022"/>
    <cellStyle name="Notitie 7" xfId="7023"/>
    <cellStyle name="Notitie 7 2" xfId="7024"/>
    <cellStyle name="Notitie 8" xfId="7025"/>
    <cellStyle name="Notitie 8 2" xfId="7026"/>
    <cellStyle name="Notitie 9" xfId="7027"/>
    <cellStyle name="Notitie 9 2" xfId="7028"/>
    <cellStyle name="Notitie_Debt Profile" xfId="7029"/>
    <cellStyle name="Noyan" xfId="7030"/>
    <cellStyle name="Noyan 2" xfId="7031"/>
    <cellStyle name="Nötr 2" xfId="7032"/>
    <cellStyle name="Nötr 2 2" xfId="7033"/>
    <cellStyle name="Nötr 2 2 2" xfId="7034"/>
    <cellStyle name="Nötr 2 2 2 2" xfId="7035"/>
    <cellStyle name="Nötr 2 2 3" xfId="7036"/>
    <cellStyle name="Nötr 2 3" xfId="7037"/>
    <cellStyle name="nplosion" xfId="7038"/>
    <cellStyle name="OBI_ColHeader" xfId="7039"/>
    <cellStyle name="Œ…‹æØ‚è [0.00]_laroux" xfId="7040"/>
    <cellStyle name="Œ…‹æØ‚è_laroux" xfId="7041"/>
    <cellStyle name="Ôèíàíñîâûé [0]_PERSONAL" xfId="7042"/>
    <cellStyle name="Ôèíàíñîâûé_PERSONAL" xfId="7043"/>
    <cellStyle name="ok!" xfId="7044"/>
    <cellStyle name="ok!%" xfId="7045"/>
    <cellStyle name="Old_Inactive" xfId="7046"/>
    <cellStyle name="Ongedefinieerd" xfId="7047"/>
    <cellStyle name="Ongedefinieerd 2" xfId="7048"/>
    <cellStyle name="Ongedefinieerd 3" xfId="7049"/>
    <cellStyle name="Ongeldig" xfId="7050"/>
    <cellStyle name="Ongeldig 2" xfId="7051"/>
    <cellStyle name="Original" xfId="7052"/>
    <cellStyle name="Osborne" xfId="7053"/>
    <cellStyle name="Output 2" xfId="7054"/>
    <cellStyle name="Output 2 10" xfId="7055"/>
    <cellStyle name="Output 2 11" xfId="7056"/>
    <cellStyle name="Output 2 12" xfId="7057"/>
    <cellStyle name="Output 2 13" xfId="7058"/>
    <cellStyle name="Output 2 14" xfId="7059"/>
    <cellStyle name="Output 2 15" xfId="7060"/>
    <cellStyle name="Output 2 2" xfId="7061"/>
    <cellStyle name="Output 2 3" xfId="7062"/>
    <cellStyle name="Output 2 3 2" xfId="7063"/>
    <cellStyle name="Output 2 4" xfId="7064"/>
    <cellStyle name="Output 2 4 2" xfId="7065"/>
    <cellStyle name="Output 2 5" xfId="7066"/>
    <cellStyle name="Output 2 6" xfId="7067"/>
    <cellStyle name="Output 2 7" xfId="7068"/>
    <cellStyle name="Output 2 8" xfId="7069"/>
    <cellStyle name="Output 2 9" xfId="7070"/>
    <cellStyle name="Output 3" xfId="7071"/>
    <cellStyle name="Output 3 2" xfId="7072"/>
    <cellStyle name="Output 4" xfId="7073"/>
    <cellStyle name="Output 4 2" xfId="7074"/>
    <cellStyle name="Output 5" xfId="7075"/>
    <cellStyle name="Output 5 2" xfId="7076"/>
    <cellStyle name="Output 6" xfId="7077"/>
    <cellStyle name="Output 6 2" xfId="7078"/>
    <cellStyle name="Output 7" xfId="7079"/>
    <cellStyle name="Output 7 2" xfId="7080"/>
    <cellStyle name="Output 8" xfId="7081"/>
    <cellStyle name="Output 8 2" xfId="7082"/>
    <cellStyle name="ParaBirimi [0] 2" xfId="7083"/>
    <cellStyle name="ParaBirimi 2" xfId="7084"/>
    <cellStyle name="Percen - Biçem1" xfId="7085"/>
    <cellStyle name="Percen - Biçem1 2" xfId="7086"/>
    <cellStyle name="Percent [0]" xfId="7087"/>
    <cellStyle name="Percent [0] 10" xfId="7088"/>
    <cellStyle name="Percent [0] 2" xfId="7089"/>
    <cellStyle name="Percent [0] 3" xfId="7090"/>
    <cellStyle name="Percent [0] 4" xfId="7091"/>
    <cellStyle name="Percent [0] 5" xfId="7092"/>
    <cellStyle name="Percent [0] 6" xfId="7093"/>
    <cellStyle name="Percent [0] 7" xfId="7094"/>
    <cellStyle name="Percent [0] 8" xfId="7095"/>
    <cellStyle name="Percent [0] 9" xfId="7096"/>
    <cellStyle name="Percent [00]" xfId="7097"/>
    <cellStyle name="Percent [2]" xfId="7098"/>
    <cellStyle name="Percent [2] 10" xfId="7099"/>
    <cellStyle name="Percent [2] 2" xfId="7100"/>
    <cellStyle name="Percent [2] 2 2" xfId="7101"/>
    <cellStyle name="Percent [2] 2 2 2" xfId="7102"/>
    <cellStyle name="Percent [2] 2 3" xfId="7103"/>
    <cellStyle name="Percent [2] 2 3 2" xfId="7104"/>
    <cellStyle name="Percent [2] 3" xfId="7105"/>
    <cellStyle name="Percent [2] 3 2" xfId="7106"/>
    <cellStyle name="Percent [2] 3 2 2" xfId="7107"/>
    <cellStyle name="Percent [2] 3 3" xfId="7108"/>
    <cellStyle name="Percent [2] 4" xfId="7109"/>
    <cellStyle name="Percent [2] 4 2" xfId="7110"/>
    <cellStyle name="Percent [2] 5" xfId="7111"/>
    <cellStyle name="Percent [2] 5 2" xfId="7112"/>
    <cellStyle name="Percent [2] 6" xfId="7113"/>
    <cellStyle name="Percent [2] 7" xfId="7114"/>
    <cellStyle name="Percent [2] 8" xfId="7115"/>
    <cellStyle name="Percent [2] 9" xfId="7116"/>
    <cellStyle name="Percent 10" xfId="7117"/>
    <cellStyle name="Percent 11" xfId="7118"/>
    <cellStyle name="Percent 12" xfId="7119"/>
    <cellStyle name="Percent 13" xfId="7120"/>
    <cellStyle name="Percent 14" xfId="7121"/>
    <cellStyle name="Percent 15" xfId="7122"/>
    <cellStyle name="Percent 16" xfId="7123"/>
    <cellStyle name="Percent 17" xfId="7124"/>
    <cellStyle name="Percent 17 2" xfId="7125"/>
    <cellStyle name="Percent 18" xfId="7126"/>
    <cellStyle name="Percent 18 2" xfId="7127"/>
    <cellStyle name="Percent 19" xfId="7128"/>
    <cellStyle name="Percent 19 2" xfId="7129"/>
    <cellStyle name="Percent 19 2 2" xfId="7130"/>
    <cellStyle name="Percent 19 2 2 2" xfId="7131"/>
    <cellStyle name="Percent 19 2 3" xfId="7132"/>
    <cellStyle name="Percent 19 2 4" xfId="7133"/>
    <cellStyle name="Percent 19 2 5" xfId="7134"/>
    <cellStyle name="Percent 19 3" xfId="7135"/>
    <cellStyle name="Percent 19 3 2" xfId="7136"/>
    <cellStyle name="Percent 19 3 2 2" xfId="7137"/>
    <cellStyle name="Percent 19 3 3" xfId="7138"/>
    <cellStyle name="Percent 19 3 4" xfId="7139"/>
    <cellStyle name="Percent 19 3 5" xfId="7140"/>
    <cellStyle name="Percent 19 4" xfId="7141"/>
    <cellStyle name="Percent 19 4 2" xfId="7142"/>
    <cellStyle name="Percent 19 4 2 2" xfId="7143"/>
    <cellStyle name="Percent 19 4 3" xfId="7144"/>
    <cellStyle name="Percent 19 4 4" xfId="7145"/>
    <cellStyle name="Percent 19 4 5" xfId="7146"/>
    <cellStyle name="Percent 19 5" xfId="7147"/>
    <cellStyle name="Percent 19 5 2" xfId="7148"/>
    <cellStyle name="Percent 19 6" xfId="7149"/>
    <cellStyle name="Percent 19 7" xfId="7150"/>
    <cellStyle name="Percent 19 8" xfId="7151"/>
    <cellStyle name="Percent 2" xfId="7152"/>
    <cellStyle name="Percent 2 10" xfId="7153"/>
    <cellStyle name="Percent 2 2" xfId="7154"/>
    <cellStyle name="Percent 2 2 2" xfId="7155"/>
    <cellStyle name="Percent 2 2 3" xfId="7156"/>
    <cellStyle name="Percent 2 3" xfId="7157"/>
    <cellStyle name="Percent 2 4" xfId="7158"/>
    <cellStyle name="Percent 2 5" xfId="7159"/>
    <cellStyle name="Percent 2 6" xfId="7160"/>
    <cellStyle name="Percent 2 7" xfId="7161"/>
    <cellStyle name="Percent 2 8" xfId="7162"/>
    <cellStyle name="Percent 2 9" xfId="7163"/>
    <cellStyle name="Percent 20" xfId="7164"/>
    <cellStyle name="Percent 20 2" xfId="7165"/>
    <cellStyle name="Percent 20 3" xfId="7166"/>
    <cellStyle name="Percent 21" xfId="7167"/>
    <cellStyle name="Percent 22" xfId="7168"/>
    <cellStyle name="Percent 23" xfId="7169"/>
    <cellStyle name="Percent 3" xfId="7170"/>
    <cellStyle name="Percent 3 10" xfId="7171"/>
    <cellStyle name="Percent 3 2" xfId="7172"/>
    <cellStyle name="Percent 3 3" xfId="7173"/>
    <cellStyle name="Percent 3 4" xfId="7174"/>
    <cellStyle name="Percent 3 5" xfId="7175"/>
    <cellStyle name="Percent 3 6" xfId="7176"/>
    <cellStyle name="Percent 3 7" xfId="7177"/>
    <cellStyle name="Percent 3 8" xfId="7178"/>
    <cellStyle name="Percent 3 9" xfId="7179"/>
    <cellStyle name="Percent 4" xfId="7180"/>
    <cellStyle name="Percent 5" xfId="7181"/>
    <cellStyle name="Percent 6" xfId="7182"/>
    <cellStyle name="Percent 7" xfId="7183"/>
    <cellStyle name="Percent 7 2" xfId="7184"/>
    <cellStyle name="Percent 8" xfId="7185"/>
    <cellStyle name="Percent 9" xfId="7186"/>
    <cellStyle name="PERCENTAGE" xfId="7187"/>
    <cellStyle name="Percentpt" xfId="7188"/>
    <cellStyle name="Percentptlk" xfId="7189"/>
    <cellStyle name="PO BORDER" xfId="7190"/>
    <cellStyle name="Porcentaje" xfId="7191"/>
    <cellStyle name="Porcentual 2" xfId="7192"/>
    <cellStyle name="Porcentual 2 2" xfId="7193"/>
    <cellStyle name="PrePop Currency (0)" xfId="7194"/>
    <cellStyle name="PrePop Currency (2)" xfId="7195"/>
    <cellStyle name="PrePop Units (0)" xfId="7196"/>
    <cellStyle name="PrePop Units (1)" xfId="7197"/>
    <cellStyle name="PrePop Units (2)" xfId="7198"/>
    <cellStyle name="Procent 2" xfId="7199"/>
    <cellStyle name="Procent 2 2" xfId="7200"/>
    <cellStyle name="Procent 2 3" xfId="7201"/>
    <cellStyle name="Procent 2 4" xfId="7202"/>
    <cellStyle name="Procent 2 5" xfId="7203"/>
    <cellStyle name="Procent 3" xfId="7204"/>
    <cellStyle name="Procent 4" xfId="7205"/>
    <cellStyle name="PSChar" xfId="7206"/>
    <cellStyle name="PSChar 2" xfId="7207"/>
    <cellStyle name="PSChar 2 2" xfId="7208"/>
    <cellStyle name="PSDate" xfId="7209"/>
    <cellStyle name="PSDate 2" xfId="7210"/>
    <cellStyle name="PSDate 2 2" xfId="7211"/>
    <cellStyle name="PSDec" xfId="7212"/>
    <cellStyle name="PSDec 2" xfId="7213"/>
    <cellStyle name="PSDec 2 2" xfId="7214"/>
    <cellStyle name="PSHeading" xfId="7215"/>
    <cellStyle name="PSHeading 2" xfId="7216"/>
    <cellStyle name="PSHeading 2 2" xfId="7217"/>
    <cellStyle name="PSHeading 3" xfId="7218"/>
    <cellStyle name="PSHeading_2010 Segmentation of US business for Group Stat Supplement v03" xfId="7219"/>
    <cellStyle name="PSInt" xfId="7220"/>
    <cellStyle name="PSInt 2" xfId="7221"/>
    <cellStyle name="PSInt 2 2" xfId="7222"/>
    <cellStyle name="PSSpacer" xfId="7223"/>
    <cellStyle name="PSSpacer 2" xfId="7224"/>
    <cellStyle name="PSSpacer 2 2" xfId="7225"/>
    <cellStyle name="Punto" xfId="7226"/>
    <cellStyle name="Punto0" xfId="7227"/>
    <cellStyle name="PutnamPh#" xfId="7228"/>
    <cellStyle name="R03A" xfId="7229"/>
    <cellStyle name="R04L" xfId="7230"/>
    <cellStyle name="recycled" xfId="7231"/>
    <cellStyle name="recycled 2" xfId="7232"/>
    <cellStyle name="Red" xfId="7233"/>
    <cellStyle name="Red 2" xfId="7234"/>
    <cellStyle name="red date" xfId="7235"/>
    <cellStyle name="Reset  - Opmaakprofiel7" xfId="7236"/>
    <cellStyle name="RevList" xfId="7237"/>
    <cellStyle name="Salida" xfId="7238"/>
    <cellStyle name="Salida 10" xfId="7239"/>
    <cellStyle name="Salida 10 2" xfId="7240"/>
    <cellStyle name="Salida 11" xfId="7241"/>
    <cellStyle name="Salida 11 2" xfId="7242"/>
    <cellStyle name="Salida 12" xfId="7243"/>
    <cellStyle name="Salida 13" xfId="7244"/>
    <cellStyle name="Salida 14" xfId="7245"/>
    <cellStyle name="Salida 15" xfId="7246"/>
    <cellStyle name="Salida 16" xfId="7247"/>
    <cellStyle name="Salida 17" xfId="7248"/>
    <cellStyle name="Salida 18" xfId="7249"/>
    <cellStyle name="Salida 19" xfId="7250"/>
    <cellStyle name="Salida 2" xfId="7251"/>
    <cellStyle name="Salida 2 2" xfId="7252"/>
    <cellStyle name="Salida 2 2 2" xfId="7253"/>
    <cellStyle name="Salida 2 3" xfId="7254"/>
    <cellStyle name="Salida 2 3 2" xfId="7255"/>
    <cellStyle name="Salida 2 4" xfId="7256"/>
    <cellStyle name="Salida 2 4 2" xfId="7257"/>
    <cellStyle name="Salida 2 5" xfId="7258"/>
    <cellStyle name="Salida 20" xfId="7259"/>
    <cellStyle name="Salida 21" xfId="7260"/>
    <cellStyle name="Salida 22" xfId="7261"/>
    <cellStyle name="Salida 3" xfId="7262"/>
    <cellStyle name="Salida 3 2" xfId="7263"/>
    <cellStyle name="Salida 3 2 2" xfId="7264"/>
    <cellStyle name="Salida 3 3" xfId="7265"/>
    <cellStyle name="Salida 3 3 2" xfId="7266"/>
    <cellStyle name="Salida 3 4" xfId="7267"/>
    <cellStyle name="Salida 3 4 2" xfId="7268"/>
    <cellStyle name="Salida 3 5" xfId="7269"/>
    <cellStyle name="Salida 4" xfId="7270"/>
    <cellStyle name="Salida 4 2" xfId="7271"/>
    <cellStyle name="Salida 4 2 2" xfId="7272"/>
    <cellStyle name="Salida 4 3" xfId="7273"/>
    <cellStyle name="Salida 4 3 2" xfId="7274"/>
    <cellStyle name="Salida 4 4" xfId="7275"/>
    <cellStyle name="Salida 4 4 2" xfId="7276"/>
    <cellStyle name="Salida 4 5" xfId="7277"/>
    <cellStyle name="Salida 5" xfId="7278"/>
    <cellStyle name="Salida 5 2" xfId="7279"/>
    <cellStyle name="Salida 5 2 2" xfId="7280"/>
    <cellStyle name="Salida 5 3" xfId="7281"/>
    <cellStyle name="Salida 5 3 2" xfId="7282"/>
    <cellStyle name="Salida 5 4" xfId="7283"/>
    <cellStyle name="Salida 6" xfId="7284"/>
    <cellStyle name="Salida 6 2" xfId="7285"/>
    <cellStyle name="Salida 7" xfId="7286"/>
    <cellStyle name="Salida 7 2" xfId="7287"/>
    <cellStyle name="Salida 8" xfId="7288"/>
    <cellStyle name="Salida 8 2" xfId="7289"/>
    <cellStyle name="Salida 9" xfId="7290"/>
    <cellStyle name="Salida 9 2" xfId="7291"/>
    <cellStyle name="Salida_Debt Profile" xfId="7292"/>
    <cellStyle name="SAPError" xfId="7293"/>
    <cellStyle name="SAPError 10" xfId="7294"/>
    <cellStyle name="SAPError 2" xfId="7295"/>
    <cellStyle name="SAPError 2 2" xfId="7296"/>
    <cellStyle name="SAPError 3" xfId="7297"/>
    <cellStyle name="SAPError 3 2" xfId="7298"/>
    <cellStyle name="SAPError 4" xfId="7299"/>
    <cellStyle name="SAPError 4 2" xfId="7300"/>
    <cellStyle name="SAPError 5" xfId="7301"/>
    <cellStyle name="SAPError 5 2" xfId="7302"/>
    <cellStyle name="SAPError 6" xfId="7303"/>
    <cellStyle name="SAPError 6 2" xfId="7304"/>
    <cellStyle name="SAPError 7" xfId="7305"/>
    <cellStyle name="SAPError 7 2" xfId="7306"/>
    <cellStyle name="SAPError 8" xfId="7307"/>
    <cellStyle name="SAPError 8 2" xfId="7308"/>
    <cellStyle name="SAPError 9" xfId="7309"/>
    <cellStyle name="SAPError 9 2" xfId="7310"/>
    <cellStyle name="SAPKey" xfId="7311"/>
    <cellStyle name="SAPKey 10" xfId="7312"/>
    <cellStyle name="SAPKey 2" xfId="7313"/>
    <cellStyle name="SAPKey 2 2" xfId="7314"/>
    <cellStyle name="SAPKey 3" xfId="7315"/>
    <cellStyle name="SAPKey 3 2" xfId="7316"/>
    <cellStyle name="SAPKey 4" xfId="7317"/>
    <cellStyle name="SAPKey 4 2" xfId="7318"/>
    <cellStyle name="SAPKey 5" xfId="7319"/>
    <cellStyle name="SAPKey 5 2" xfId="7320"/>
    <cellStyle name="SAPKey 6" xfId="7321"/>
    <cellStyle name="SAPKey 6 2" xfId="7322"/>
    <cellStyle name="SAPKey 7" xfId="7323"/>
    <cellStyle name="SAPKey 7 2" xfId="7324"/>
    <cellStyle name="SAPKey 8" xfId="7325"/>
    <cellStyle name="SAPKey 8 2" xfId="7326"/>
    <cellStyle name="SAPKey 9" xfId="7327"/>
    <cellStyle name="SAPKey 9 2" xfId="7328"/>
    <cellStyle name="SAPLocked" xfId="7329"/>
    <cellStyle name="SAPLocked 10" xfId="7330"/>
    <cellStyle name="SAPLocked 2" xfId="7331"/>
    <cellStyle name="SAPLocked 2 2" xfId="7332"/>
    <cellStyle name="SAPLocked 3" xfId="7333"/>
    <cellStyle name="SAPLocked 3 2" xfId="7334"/>
    <cellStyle name="SAPLocked 4" xfId="7335"/>
    <cellStyle name="SAPLocked 4 2" xfId="7336"/>
    <cellStyle name="SAPLocked 5" xfId="7337"/>
    <cellStyle name="SAPLocked 5 2" xfId="7338"/>
    <cellStyle name="SAPLocked 6" xfId="7339"/>
    <cellStyle name="SAPLocked 6 2" xfId="7340"/>
    <cellStyle name="SAPLocked 7" xfId="7341"/>
    <cellStyle name="SAPLocked 7 2" xfId="7342"/>
    <cellStyle name="SAPLocked 8" xfId="7343"/>
    <cellStyle name="SAPLocked 8 2" xfId="7344"/>
    <cellStyle name="SAPLocked 9" xfId="7345"/>
    <cellStyle name="SAPLocked 9 2" xfId="7346"/>
    <cellStyle name="SAPOutput" xfId="7347"/>
    <cellStyle name="SAPOutput 10" xfId="7348"/>
    <cellStyle name="SAPOutput 2" xfId="7349"/>
    <cellStyle name="SAPOutput 2 2" xfId="7350"/>
    <cellStyle name="SAPOutput 3" xfId="7351"/>
    <cellStyle name="SAPOutput 3 2" xfId="7352"/>
    <cellStyle name="SAPOutput 4" xfId="7353"/>
    <cellStyle name="SAPOutput 4 2" xfId="7354"/>
    <cellStyle name="SAPOutput 5" xfId="7355"/>
    <cellStyle name="SAPOutput 5 2" xfId="7356"/>
    <cellStyle name="SAPOutput 6" xfId="7357"/>
    <cellStyle name="SAPOutput 6 2" xfId="7358"/>
    <cellStyle name="SAPOutput 7" xfId="7359"/>
    <cellStyle name="SAPOutput 7 2" xfId="7360"/>
    <cellStyle name="SAPOutput 8" xfId="7361"/>
    <cellStyle name="SAPOutput 8 2" xfId="7362"/>
    <cellStyle name="SAPOutput 9" xfId="7363"/>
    <cellStyle name="SAPOutput 9 2" xfId="7364"/>
    <cellStyle name="SAPSpace" xfId="7365"/>
    <cellStyle name="SAPSpace 10" xfId="7366"/>
    <cellStyle name="SAPSpace 2" xfId="7367"/>
    <cellStyle name="SAPSpace 2 2" xfId="7368"/>
    <cellStyle name="SAPSpace 3" xfId="7369"/>
    <cellStyle name="SAPSpace 3 2" xfId="7370"/>
    <cellStyle name="SAPSpace 4" xfId="7371"/>
    <cellStyle name="SAPSpace 4 2" xfId="7372"/>
    <cellStyle name="SAPSpace 5" xfId="7373"/>
    <cellStyle name="SAPSpace 5 2" xfId="7374"/>
    <cellStyle name="SAPSpace 6" xfId="7375"/>
    <cellStyle name="SAPSpace 6 2" xfId="7376"/>
    <cellStyle name="SAPSpace 7" xfId="7377"/>
    <cellStyle name="SAPSpace 7 2" xfId="7378"/>
    <cellStyle name="SAPSpace 8" xfId="7379"/>
    <cellStyle name="SAPSpace 8 2" xfId="7380"/>
    <cellStyle name="SAPSpace 9" xfId="7381"/>
    <cellStyle name="SAPSpace 9 2" xfId="7382"/>
    <cellStyle name="SAPText" xfId="7383"/>
    <cellStyle name="SAPText 10" xfId="7384"/>
    <cellStyle name="SAPText 2" xfId="7385"/>
    <cellStyle name="SAPText 2 2" xfId="7386"/>
    <cellStyle name="SAPText 3" xfId="7387"/>
    <cellStyle name="SAPText 3 2" xfId="7388"/>
    <cellStyle name="SAPText 4" xfId="7389"/>
    <cellStyle name="SAPText 4 2" xfId="7390"/>
    <cellStyle name="SAPText 5" xfId="7391"/>
    <cellStyle name="SAPText 5 2" xfId="7392"/>
    <cellStyle name="SAPText 6" xfId="7393"/>
    <cellStyle name="SAPText 6 2" xfId="7394"/>
    <cellStyle name="SAPText 7" xfId="7395"/>
    <cellStyle name="SAPText 7 2" xfId="7396"/>
    <cellStyle name="SAPText 8" xfId="7397"/>
    <cellStyle name="SAPText 8 2" xfId="7398"/>
    <cellStyle name="SAPText 9" xfId="7399"/>
    <cellStyle name="SAPText 9 2" xfId="7400"/>
    <cellStyle name="SAPUnLocked" xfId="7401"/>
    <cellStyle name="SAPUnLocked 10" xfId="7402"/>
    <cellStyle name="SAPUnLocked 2" xfId="7403"/>
    <cellStyle name="SAPUnLocked 2 2" xfId="7404"/>
    <cellStyle name="SAPUnLocked 3" xfId="7405"/>
    <cellStyle name="SAPUnLocked 3 2" xfId="7406"/>
    <cellStyle name="SAPUnLocked 4" xfId="7407"/>
    <cellStyle name="SAPUnLocked 4 2" xfId="7408"/>
    <cellStyle name="SAPUnLocked 5" xfId="7409"/>
    <cellStyle name="SAPUnLocked 5 2" xfId="7410"/>
    <cellStyle name="SAPUnLocked 6" xfId="7411"/>
    <cellStyle name="SAPUnLocked 6 2" xfId="7412"/>
    <cellStyle name="SAPUnLocked 7" xfId="7413"/>
    <cellStyle name="SAPUnLocked 7 2" xfId="7414"/>
    <cellStyle name="SAPUnLocked 8" xfId="7415"/>
    <cellStyle name="SAPUnLocked 8 2" xfId="7416"/>
    <cellStyle name="SAPUnLocked 9" xfId="7417"/>
    <cellStyle name="SAPUnLocked 9 2" xfId="7418"/>
    <cellStyle name="SPOl" xfId="7419"/>
    <cellStyle name="SPOl 10" xfId="7420"/>
    <cellStyle name="SPOl 2" xfId="7421"/>
    <cellStyle name="SPOl 3" xfId="7422"/>
    <cellStyle name="SPOl 4" xfId="7423"/>
    <cellStyle name="SPOl 5" xfId="7424"/>
    <cellStyle name="SPOl 6" xfId="7425"/>
    <cellStyle name="SPOl 7" xfId="7426"/>
    <cellStyle name="SPOl 8" xfId="7427"/>
    <cellStyle name="SPOl 9" xfId="7428"/>
    <cellStyle name="Standa - Opmaakprofiel1" xfId="7429"/>
    <cellStyle name="Standa - Opmaakprofiel2" xfId="7430"/>
    <cellStyle name="Standaard 2" xfId="7431"/>
    <cellStyle name="Standaard 2 2" xfId="7432"/>
    <cellStyle name="Standaard 2 3" xfId="7433"/>
    <cellStyle name="Standaard 2 4" xfId="7434"/>
    <cellStyle name="Standaard 2 5" xfId="7435"/>
    <cellStyle name="Standaard 22" xfId="7436"/>
    <cellStyle name="Standaard 22 2" xfId="7437"/>
    <cellStyle name="Standaard 22 3" xfId="7438"/>
    <cellStyle name="Standaard 3" xfId="7439"/>
    <cellStyle name="Standaard 3 2" xfId="7440"/>
    <cellStyle name="Standaard 4" xfId="7441"/>
    <cellStyle name="Standaard 4 2" xfId="7442"/>
    <cellStyle name="Standaard 5" xfId="7443"/>
    <cellStyle name="Standaard 5 2" xfId="7444"/>
    <cellStyle name="Standaard 5 3" xfId="7445"/>
    <cellStyle name="Standaard 6" xfId="7446"/>
    <cellStyle name="Standaard_Dummy maandrapport Feb - Nederland" xfId="7447"/>
    <cellStyle name="STANDARD" xfId="7448"/>
    <cellStyle name="Standard 2" xfId="7449"/>
    <cellStyle name="Standard_Hyperion_Masterdatei_V3" xfId="7450"/>
    <cellStyle name="Stijl 1" xfId="7451"/>
    <cellStyle name="Stijl 1 2" xfId="7452"/>
    <cellStyle name="Stil 1" xfId="7453"/>
    <cellStyle name="Stil 1 10" xfId="7454"/>
    <cellStyle name="Stil 1 2" xfId="7455"/>
    <cellStyle name="Stil 1 3" xfId="7456"/>
    <cellStyle name="Stil 1 4" xfId="7457"/>
    <cellStyle name="Stil 1 5" xfId="7458"/>
    <cellStyle name="Stil 1 6" xfId="7459"/>
    <cellStyle name="Stil 1 7" xfId="7460"/>
    <cellStyle name="Stil 1 8" xfId="7461"/>
    <cellStyle name="Stil 1 9" xfId="7462"/>
    <cellStyle name="STYL0 - Opmaakprofiel1" xfId="7463"/>
    <cellStyle name="STYL1 - Opmaakprofiel2" xfId="7464"/>
    <cellStyle name="STYL2 - Opmaakprofiel3" xfId="7465"/>
    <cellStyle name="STYL3 - Opmaakprofiel4" xfId="7466"/>
    <cellStyle name="STYL4 - Opmaakprofiel5" xfId="7467"/>
    <cellStyle name="STYL5 - Opmaakprofiel6" xfId="7468"/>
    <cellStyle name="STYL6 - Opmaakprofiel7" xfId="7469"/>
    <cellStyle name="STYL7 - Opmaakprofiel8" xfId="7470"/>
    <cellStyle name="Style 1" xfId="7471"/>
    <cellStyle name="Style 1 2" xfId="7472"/>
    <cellStyle name="Style 1 2 2" xfId="7473"/>
    <cellStyle name="Style 1_May'12_Margin_Analysis_Gaudi" xfId="7474"/>
    <cellStyle name="Style 2" xfId="7475"/>
    <cellStyle name="Style 2 2" xfId="7476"/>
    <cellStyle name="Style 3" xfId="7477"/>
    <cellStyle name="Style 3 2" xfId="7478"/>
    <cellStyle name="Style 4" xfId="7479"/>
    <cellStyle name="Style 4 2" xfId="7480"/>
    <cellStyle name="Style 5" xfId="7481"/>
    <cellStyle name="Style 5 2" xfId="7482"/>
    <cellStyle name="Style 6" xfId="7483"/>
    <cellStyle name="Style 6 2" xfId="7484"/>
    <cellStyle name="Style 7" xfId="7485"/>
    <cellStyle name="Style 7 2" xfId="7486"/>
    <cellStyle name="SubTotaal" xfId="7487"/>
    <cellStyle name="SubTotaal 2" xfId="7488"/>
    <cellStyle name="SubTotaal 3" xfId="7489"/>
    <cellStyle name="Subtotal" xfId="7490"/>
    <cellStyle name="surplus" xfId="7491"/>
    <cellStyle name="symbol" xfId="7492"/>
    <cellStyle name="symbol 2" xfId="7493"/>
    <cellStyle name="T_BOLDC" xfId="7494"/>
    <cellStyle name="T_BOLDC 2" xfId="7495"/>
    <cellStyle name="T_BoldLI" xfId="7496"/>
    <cellStyle name="T_BoldLI 2" xfId="7497"/>
    <cellStyle name="T_TextLI" xfId="7498"/>
    <cellStyle name="T_TextLI 2" xfId="7499"/>
    <cellStyle name="Table  - Opmaakprofiel6" xfId="7500"/>
    <cellStyle name="Table  - Opmaakprofiel6 10" xfId="7501"/>
    <cellStyle name="Table  - Opmaakprofiel6 10 2" xfId="7502"/>
    <cellStyle name="Table  - Opmaakprofiel6 10 3" xfId="7503"/>
    <cellStyle name="Table  - Opmaakprofiel6 11" xfId="7504"/>
    <cellStyle name="Table  - Opmaakprofiel6 11 2" xfId="7505"/>
    <cellStyle name="Table  - Opmaakprofiel6 11 3" xfId="7506"/>
    <cellStyle name="Table  - Opmaakprofiel6 12" xfId="7507"/>
    <cellStyle name="Table  - Opmaakprofiel6 12 2" xfId="7508"/>
    <cellStyle name="Table  - Opmaakprofiel6 13" xfId="7509"/>
    <cellStyle name="Table  - Opmaakprofiel6 13 2" xfId="7510"/>
    <cellStyle name="Table  - Opmaakprofiel6 14" xfId="7511"/>
    <cellStyle name="Table  - Opmaakprofiel6 14 2" xfId="7512"/>
    <cellStyle name="Table  - Opmaakprofiel6 15" xfId="7513"/>
    <cellStyle name="Table  - Opmaakprofiel6 15 2" xfId="7514"/>
    <cellStyle name="Table  - Opmaakprofiel6 16" xfId="7515"/>
    <cellStyle name="Table  - Opmaakprofiel6 17" xfId="7516"/>
    <cellStyle name="Table  - Opmaakprofiel6 18" xfId="7517"/>
    <cellStyle name="Table  - Opmaakprofiel6 19" xfId="7518"/>
    <cellStyle name="Table  - Opmaakprofiel6 2" xfId="7519"/>
    <cellStyle name="Table  - Opmaakprofiel6 2 10" xfId="7520"/>
    <cellStyle name="Table  - Opmaakprofiel6 2 11" xfId="7521"/>
    <cellStyle name="Table  - Opmaakprofiel6 2 12" xfId="7522"/>
    <cellStyle name="Table  - Opmaakprofiel6 2 13" xfId="7523"/>
    <cellStyle name="Table  - Opmaakprofiel6 2 14" xfId="7524"/>
    <cellStyle name="Table  - Opmaakprofiel6 2 15" xfId="7525"/>
    <cellStyle name="Table  - Opmaakprofiel6 2 2" xfId="7526"/>
    <cellStyle name="Table  - Opmaakprofiel6 2 2 2" xfId="7527"/>
    <cellStyle name="Table  - Opmaakprofiel6 2 2 3" xfId="7528"/>
    <cellStyle name="Table  - Opmaakprofiel6 2 3" xfId="7529"/>
    <cellStyle name="Table  - Opmaakprofiel6 2 3 2" xfId="7530"/>
    <cellStyle name="Table  - Opmaakprofiel6 2 3 3" xfId="7531"/>
    <cellStyle name="Table  - Opmaakprofiel6 2 4" xfId="7532"/>
    <cellStyle name="Table  - Opmaakprofiel6 2 4 2" xfId="7533"/>
    <cellStyle name="Table  - Opmaakprofiel6 2 4 3" xfId="7534"/>
    <cellStyle name="Table  - Opmaakprofiel6 2 5" xfId="7535"/>
    <cellStyle name="Table  - Opmaakprofiel6 2 5 2" xfId="7536"/>
    <cellStyle name="Table  - Opmaakprofiel6 2 6" xfId="7537"/>
    <cellStyle name="Table  - Opmaakprofiel6 2 6 2" xfId="7538"/>
    <cellStyle name="Table  - Opmaakprofiel6 2 7" xfId="7539"/>
    <cellStyle name="Table  - Opmaakprofiel6 2 7 2" xfId="7540"/>
    <cellStyle name="Table  - Opmaakprofiel6 2 8" xfId="7541"/>
    <cellStyle name="Table  - Opmaakprofiel6 2 8 2" xfId="7542"/>
    <cellStyle name="Table  - Opmaakprofiel6 2 9" xfId="7543"/>
    <cellStyle name="Table  - Opmaakprofiel6 20" xfId="7544"/>
    <cellStyle name="Table  - Opmaakprofiel6 21" xfId="7545"/>
    <cellStyle name="Table  - Opmaakprofiel6 22" xfId="7546"/>
    <cellStyle name="Table  - Opmaakprofiel6 3" xfId="7547"/>
    <cellStyle name="Table  - Opmaakprofiel6 3 2" xfId="7548"/>
    <cellStyle name="Table  - Opmaakprofiel6 3 2 2" xfId="7549"/>
    <cellStyle name="Table  - Opmaakprofiel6 3 2 3" xfId="7550"/>
    <cellStyle name="Table  - Opmaakprofiel6 3 3" xfId="7551"/>
    <cellStyle name="Table  - Opmaakprofiel6 3 3 2" xfId="7552"/>
    <cellStyle name="Table  - Opmaakprofiel6 3 3 3" xfId="7553"/>
    <cellStyle name="Table  - Opmaakprofiel6 3 4" xfId="7554"/>
    <cellStyle name="Table  - Opmaakprofiel6 3 4 2" xfId="7555"/>
    <cellStyle name="Table  - Opmaakprofiel6 3 4 3" xfId="7556"/>
    <cellStyle name="Table  - Opmaakprofiel6 3 5" xfId="7557"/>
    <cellStyle name="Table  - Opmaakprofiel6 3 6" xfId="7558"/>
    <cellStyle name="Table  - Opmaakprofiel6 4" xfId="7559"/>
    <cellStyle name="Table  - Opmaakprofiel6 4 2" xfId="7560"/>
    <cellStyle name="Table  - Opmaakprofiel6 4 2 2" xfId="7561"/>
    <cellStyle name="Table  - Opmaakprofiel6 4 2 3" xfId="7562"/>
    <cellStyle name="Table  - Opmaakprofiel6 4 3" xfId="7563"/>
    <cellStyle name="Table  - Opmaakprofiel6 4 3 2" xfId="7564"/>
    <cellStyle name="Table  - Opmaakprofiel6 4 3 3" xfId="7565"/>
    <cellStyle name="Table  - Opmaakprofiel6 4 4" xfId="7566"/>
    <cellStyle name="Table  - Opmaakprofiel6 4 4 2" xfId="7567"/>
    <cellStyle name="Table  - Opmaakprofiel6 4 4 3" xfId="7568"/>
    <cellStyle name="Table  - Opmaakprofiel6 4 5" xfId="7569"/>
    <cellStyle name="Table  - Opmaakprofiel6 4 6" xfId="7570"/>
    <cellStyle name="Table  - Opmaakprofiel6 5" xfId="7571"/>
    <cellStyle name="Table  - Opmaakprofiel6 5 2" xfId="7572"/>
    <cellStyle name="Table  - Opmaakprofiel6 5 2 2" xfId="7573"/>
    <cellStyle name="Table  - Opmaakprofiel6 5 2 3" xfId="7574"/>
    <cellStyle name="Table  - Opmaakprofiel6 5 3" xfId="7575"/>
    <cellStyle name="Table  - Opmaakprofiel6 5 3 2" xfId="7576"/>
    <cellStyle name="Table  - Opmaakprofiel6 5 3 3" xfId="7577"/>
    <cellStyle name="Table  - Opmaakprofiel6 5 4" xfId="7578"/>
    <cellStyle name="Table  - Opmaakprofiel6 5 5" xfId="7579"/>
    <cellStyle name="Table  - Opmaakprofiel6 6" xfId="7580"/>
    <cellStyle name="Table  - Opmaakprofiel6 6 2" xfId="7581"/>
    <cellStyle name="Table  - Opmaakprofiel6 6 3" xfId="7582"/>
    <cellStyle name="Table  - Opmaakprofiel6 7" xfId="7583"/>
    <cellStyle name="Table  - Opmaakprofiel6 7 2" xfId="7584"/>
    <cellStyle name="Table  - Opmaakprofiel6 7 3" xfId="7585"/>
    <cellStyle name="Table  - Opmaakprofiel6 8" xfId="7586"/>
    <cellStyle name="Table  - Opmaakprofiel6 8 2" xfId="7587"/>
    <cellStyle name="Table  - Opmaakprofiel6 8 3" xfId="7588"/>
    <cellStyle name="Table  - Opmaakprofiel6 9" xfId="7589"/>
    <cellStyle name="Table  - Opmaakprofiel6 9 2" xfId="7590"/>
    <cellStyle name="Table  - Opmaakprofiel6 9 3" xfId="7591"/>
    <cellStyle name="Table  - Opmaakprofiel6_Debt Profile" xfId="7592"/>
    <cellStyle name="tablo" xfId="7593"/>
    <cellStyle name="tablo 10" xfId="7594"/>
    <cellStyle name="tablo 2" xfId="7595"/>
    <cellStyle name="tablo 3" xfId="7596"/>
    <cellStyle name="tablo 4" xfId="7597"/>
    <cellStyle name="tablo 5" xfId="7598"/>
    <cellStyle name="tablo 6" xfId="7599"/>
    <cellStyle name="tablo 7" xfId="7600"/>
    <cellStyle name="tablo 8" xfId="7601"/>
    <cellStyle name="tablo 9" xfId="7602"/>
    <cellStyle name="takvim" xfId="7603"/>
    <cellStyle name="TEXT" xfId="7604"/>
    <cellStyle name="Text Indent A" xfId="7605"/>
    <cellStyle name="Text Indent B" xfId="7606"/>
    <cellStyle name="Text Indent C" xfId="7607"/>
    <cellStyle name="TEXT_akgrt ozet mali tablo" xfId="7608"/>
    <cellStyle name="Texto de advertencia" xfId="7609"/>
    <cellStyle name="Texto explicativo" xfId="7610"/>
    <cellStyle name="Titel" xfId="7611"/>
    <cellStyle name="Titel 2" xfId="7612"/>
    <cellStyle name="Title  - Opmaakprofiel1" xfId="7613"/>
    <cellStyle name="Title 2" xfId="7614"/>
    <cellStyle name="Title 2 2" xfId="7615"/>
    <cellStyle name="Título" xfId="7616"/>
    <cellStyle name="Título 1" xfId="7617"/>
    <cellStyle name="Título 2" xfId="7618"/>
    <cellStyle name="Título 3" xfId="7619"/>
    <cellStyle name="Título_May'12_Margin_Analysis_Gaudi" xfId="7620"/>
    <cellStyle name="tnic" xfId="7621"/>
    <cellStyle name="tnic 2" xfId="7622"/>
    <cellStyle name="Toplam 2" xfId="7623"/>
    <cellStyle name="Toplam 2 2" xfId="7624"/>
    <cellStyle name="Toplam 3" xfId="7625"/>
    <cellStyle name="Totaal" xfId="7626"/>
    <cellStyle name="Totaal 10" xfId="7627"/>
    <cellStyle name="Totaal 11" xfId="7628"/>
    <cellStyle name="Totaal 12" xfId="7629"/>
    <cellStyle name="Totaal 13" xfId="7630"/>
    <cellStyle name="Totaal 14" xfId="7631"/>
    <cellStyle name="Totaal 15" xfId="7632"/>
    <cellStyle name="Totaal 16" xfId="7633"/>
    <cellStyle name="Totaal 17" xfId="7634"/>
    <cellStyle name="Totaal 18" xfId="7635"/>
    <cellStyle name="Totaal 19" xfId="7636"/>
    <cellStyle name="Totaal 2" xfId="7637"/>
    <cellStyle name="Totaal 2 2" xfId="7638"/>
    <cellStyle name="Totaal 2 3" xfId="7639"/>
    <cellStyle name="Totaal 2 4" xfId="7640"/>
    <cellStyle name="Totaal 20" xfId="7641"/>
    <cellStyle name="Totaal 21" xfId="7642"/>
    <cellStyle name="Totaal 22" xfId="7643"/>
    <cellStyle name="Totaal 3" xfId="7644"/>
    <cellStyle name="Totaal 3 2" xfId="7645"/>
    <cellStyle name="Totaal 3 3" xfId="7646"/>
    <cellStyle name="Totaal 3 4" xfId="7647"/>
    <cellStyle name="Totaal 4" xfId="7648"/>
    <cellStyle name="Totaal 4 2" xfId="7649"/>
    <cellStyle name="Totaal 4 3" xfId="7650"/>
    <cellStyle name="Totaal 4 4" xfId="7651"/>
    <cellStyle name="Totaal 5" xfId="7652"/>
    <cellStyle name="Totaal 5 2" xfId="7653"/>
    <cellStyle name="Totaal 5 3" xfId="7654"/>
    <cellStyle name="Totaal 6" xfId="7655"/>
    <cellStyle name="Totaal 7" xfId="7656"/>
    <cellStyle name="Totaal 8" xfId="7657"/>
    <cellStyle name="Totaal 9" xfId="7658"/>
    <cellStyle name="Totaal_Debt Profile" xfId="7659"/>
    <cellStyle name="Total 2" xfId="7660"/>
    <cellStyle name="Total 2 2" xfId="7661"/>
    <cellStyle name="Total 2 3" xfId="7662"/>
    <cellStyle name="Total 2 4" xfId="7663"/>
    <cellStyle name="Totals" xfId="7664"/>
    <cellStyle name="Totals 2" xfId="7665"/>
    <cellStyle name="Totals 3" xfId="7666"/>
    <cellStyle name="TotCol - Opmaakprofiel5" xfId="7667"/>
    <cellStyle name="TotRow - Opmaakprofiel4" xfId="7668"/>
    <cellStyle name="TotRow - Opmaakprofiel4 10" xfId="7669"/>
    <cellStyle name="TotRow - Opmaakprofiel4 10 2" xfId="7670"/>
    <cellStyle name="TotRow - Opmaakprofiel4 10 3" xfId="7671"/>
    <cellStyle name="TotRow - Opmaakprofiel4 11" xfId="7672"/>
    <cellStyle name="TotRow - Opmaakprofiel4 11 2" xfId="7673"/>
    <cellStyle name="TotRow - Opmaakprofiel4 11 3" xfId="7674"/>
    <cellStyle name="TotRow - Opmaakprofiel4 12" xfId="7675"/>
    <cellStyle name="TotRow - Opmaakprofiel4 12 2" xfId="7676"/>
    <cellStyle name="TotRow - Opmaakprofiel4 13" xfId="7677"/>
    <cellStyle name="TotRow - Opmaakprofiel4 13 2" xfId="7678"/>
    <cellStyle name="TotRow - Opmaakprofiel4 14" xfId="7679"/>
    <cellStyle name="TotRow - Opmaakprofiel4 14 2" xfId="7680"/>
    <cellStyle name="TotRow - Opmaakprofiel4 15" xfId="7681"/>
    <cellStyle name="TotRow - Opmaakprofiel4 15 2" xfId="7682"/>
    <cellStyle name="TotRow - Opmaakprofiel4 16" xfId="7683"/>
    <cellStyle name="TotRow - Opmaakprofiel4 17" xfId="7684"/>
    <cellStyle name="TotRow - Opmaakprofiel4 18" xfId="7685"/>
    <cellStyle name="TotRow - Opmaakprofiel4 19" xfId="7686"/>
    <cellStyle name="TotRow - Opmaakprofiel4 2" xfId="7687"/>
    <cellStyle name="TotRow - Opmaakprofiel4 2 10" xfId="7688"/>
    <cellStyle name="TotRow - Opmaakprofiel4 2 11" xfId="7689"/>
    <cellStyle name="TotRow - Opmaakprofiel4 2 12" xfId="7690"/>
    <cellStyle name="TotRow - Opmaakprofiel4 2 13" xfId="7691"/>
    <cellStyle name="TotRow - Opmaakprofiel4 2 14" xfId="7692"/>
    <cellStyle name="TotRow - Opmaakprofiel4 2 15" xfId="7693"/>
    <cellStyle name="TotRow - Opmaakprofiel4 2 2" xfId="7694"/>
    <cellStyle name="TotRow - Opmaakprofiel4 2 2 2" xfId="7695"/>
    <cellStyle name="TotRow - Opmaakprofiel4 2 2 3" xfId="7696"/>
    <cellStyle name="TotRow - Opmaakprofiel4 2 3" xfId="7697"/>
    <cellStyle name="TotRow - Opmaakprofiel4 2 3 2" xfId="7698"/>
    <cellStyle name="TotRow - Opmaakprofiel4 2 3 3" xfId="7699"/>
    <cellStyle name="TotRow - Opmaakprofiel4 2 4" xfId="7700"/>
    <cellStyle name="TotRow - Opmaakprofiel4 2 4 2" xfId="7701"/>
    <cellStyle name="TotRow - Opmaakprofiel4 2 4 3" xfId="7702"/>
    <cellStyle name="TotRow - Opmaakprofiel4 2 5" xfId="7703"/>
    <cellStyle name="TotRow - Opmaakprofiel4 2 5 2" xfId="7704"/>
    <cellStyle name="TotRow - Opmaakprofiel4 2 6" xfId="7705"/>
    <cellStyle name="TotRow - Opmaakprofiel4 2 6 2" xfId="7706"/>
    <cellStyle name="TotRow - Opmaakprofiel4 2 7" xfId="7707"/>
    <cellStyle name="TotRow - Opmaakprofiel4 2 7 2" xfId="7708"/>
    <cellStyle name="TotRow - Opmaakprofiel4 2 8" xfId="7709"/>
    <cellStyle name="TotRow - Opmaakprofiel4 2 8 2" xfId="7710"/>
    <cellStyle name="TotRow - Opmaakprofiel4 2 9" xfId="7711"/>
    <cellStyle name="TotRow - Opmaakprofiel4 20" xfId="7712"/>
    <cellStyle name="TotRow - Opmaakprofiel4 21" xfId="7713"/>
    <cellStyle name="TotRow - Opmaakprofiel4 22" xfId="7714"/>
    <cellStyle name="TotRow - Opmaakprofiel4 3" xfId="7715"/>
    <cellStyle name="TotRow - Opmaakprofiel4 3 2" xfId="7716"/>
    <cellStyle name="TotRow - Opmaakprofiel4 3 2 2" xfId="7717"/>
    <cellStyle name="TotRow - Opmaakprofiel4 3 2 3" xfId="7718"/>
    <cellStyle name="TotRow - Opmaakprofiel4 3 3" xfId="7719"/>
    <cellStyle name="TotRow - Opmaakprofiel4 3 3 2" xfId="7720"/>
    <cellStyle name="TotRow - Opmaakprofiel4 3 3 3" xfId="7721"/>
    <cellStyle name="TotRow - Opmaakprofiel4 3 4" xfId="7722"/>
    <cellStyle name="TotRow - Opmaakprofiel4 3 4 2" xfId="7723"/>
    <cellStyle name="TotRow - Opmaakprofiel4 3 4 3" xfId="7724"/>
    <cellStyle name="TotRow - Opmaakprofiel4 3 5" xfId="7725"/>
    <cellStyle name="TotRow - Opmaakprofiel4 3 6" xfId="7726"/>
    <cellStyle name="TotRow - Opmaakprofiel4 4" xfId="7727"/>
    <cellStyle name="TotRow - Opmaakprofiel4 4 2" xfId="7728"/>
    <cellStyle name="TotRow - Opmaakprofiel4 4 2 2" xfId="7729"/>
    <cellStyle name="TotRow - Opmaakprofiel4 4 2 3" xfId="7730"/>
    <cellStyle name="TotRow - Opmaakprofiel4 4 3" xfId="7731"/>
    <cellStyle name="TotRow - Opmaakprofiel4 4 3 2" xfId="7732"/>
    <cellStyle name="TotRow - Opmaakprofiel4 4 3 3" xfId="7733"/>
    <cellStyle name="TotRow - Opmaakprofiel4 4 4" xfId="7734"/>
    <cellStyle name="TotRow - Opmaakprofiel4 4 4 2" xfId="7735"/>
    <cellStyle name="TotRow - Opmaakprofiel4 4 4 3" xfId="7736"/>
    <cellStyle name="TotRow - Opmaakprofiel4 4 5" xfId="7737"/>
    <cellStyle name="TotRow - Opmaakprofiel4 4 6" xfId="7738"/>
    <cellStyle name="TotRow - Opmaakprofiel4 5" xfId="7739"/>
    <cellStyle name="TotRow - Opmaakprofiel4 5 2" xfId="7740"/>
    <cellStyle name="TotRow - Opmaakprofiel4 5 2 2" xfId="7741"/>
    <cellStyle name="TotRow - Opmaakprofiel4 5 2 3" xfId="7742"/>
    <cellStyle name="TotRow - Opmaakprofiel4 5 3" xfId="7743"/>
    <cellStyle name="TotRow - Opmaakprofiel4 5 3 2" xfId="7744"/>
    <cellStyle name="TotRow - Opmaakprofiel4 5 3 3" xfId="7745"/>
    <cellStyle name="TotRow - Opmaakprofiel4 5 4" xfId="7746"/>
    <cellStyle name="TotRow - Opmaakprofiel4 5 5" xfId="7747"/>
    <cellStyle name="TotRow - Opmaakprofiel4 6" xfId="7748"/>
    <cellStyle name="TotRow - Opmaakprofiel4 6 2" xfId="7749"/>
    <cellStyle name="TotRow - Opmaakprofiel4 6 3" xfId="7750"/>
    <cellStyle name="TotRow - Opmaakprofiel4 7" xfId="7751"/>
    <cellStyle name="TotRow - Opmaakprofiel4 7 2" xfId="7752"/>
    <cellStyle name="TotRow - Opmaakprofiel4 7 3" xfId="7753"/>
    <cellStyle name="TotRow - Opmaakprofiel4 8" xfId="7754"/>
    <cellStyle name="TotRow - Opmaakprofiel4 8 2" xfId="7755"/>
    <cellStyle name="TotRow - Opmaakprofiel4 8 3" xfId="7756"/>
    <cellStyle name="TotRow - Opmaakprofiel4 9" xfId="7757"/>
    <cellStyle name="TotRow - Opmaakprofiel4 9 2" xfId="7758"/>
    <cellStyle name="TotRow - Opmaakprofiel4 9 3" xfId="7759"/>
    <cellStyle name="TotRow - Opmaakprofiel4_Debt Profile" xfId="7760"/>
    <cellStyle name="trad" xfId="7761"/>
    <cellStyle name="Tusental (0)_pldt" xfId="7762"/>
    <cellStyle name="Tusental_pldt" xfId="7763"/>
    <cellStyle name="ú" xfId="7764"/>
    <cellStyle name="ú?³" xfId="7765"/>
    <cellStyle name="ú?ú" xfId="7766"/>
    <cellStyle name="Uitvoer" xfId="7767"/>
    <cellStyle name="Uitvoer 10" xfId="7768"/>
    <cellStyle name="Uitvoer 10 2" xfId="7769"/>
    <cellStyle name="Uitvoer 11" xfId="7770"/>
    <cellStyle name="Uitvoer 11 2" xfId="7771"/>
    <cellStyle name="Uitvoer 2" xfId="7772"/>
    <cellStyle name="Uitvoer 2 2" xfId="7773"/>
    <cellStyle name="Uitvoer 2 2 2" xfId="7774"/>
    <cellStyle name="Uitvoer 2 3" xfId="7775"/>
    <cellStyle name="Uitvoer 2 3 2" xfId="7776"/>
    <cellStyle name="Uitvoer 2 4" xfId="7777"/>
    <cellStyle name="Uitvoer 2 4 2" xfId="7778"/>
    <cellStyle name="Uitvoer 2 5" xfId="7779"/>
    <cellStyle name="Uitvoer 3" xfId="7780"/>
    <cellStyle name="Uitvoer 3 2" xfId="7781"/>
    <cellStyle name="Uitvoer 3 2 2" xfId="7782"/>
    <cellStyle name="Uitvoer 3 3" xfId="7783"/>
    <cellStyle name="Uitvoer 3 3 2" xfId="7784"/>
    <cellStyle name="Uitvoer 3 4" xfId="7785"/>
    <cellStyle name="Uitvoer 3 4 2" xfId="7786"/>
    <cellStyle name="Uitvoer 3 5" xfId="7787"/>
    <cellStyle name="Uitvoer 4" xfId="7788"/>
    <cellStyle name="Uitvoer 4 2" xfId="7789"/>
    <cellStyle name="Uitvoer 4 2 2" xfId="7790"/>
    <cellStyle name="Uitvoer 4 3" xfId="7791"/>
    <cellStyle name="Uitvoer 4 3 2" xfId="7792"/>
    <cellStyle name="Uitvoer 4 4" xfId="7793"/>
    <cellStyle name="Uitvoer 4 4 2" xfId="7794"/>
    <cellStyle name="Uitvoer 4 5" xfId="7795"/>
    <cellStyle name="Uitvoer 5" xfId="7796"/>
    <cellStyle name="Uitvoer 5 2" xfId="7797"/>
    <cellStyle name="Uitvoer 5 2 2" xfId="7798"/>
    <cellStyle name="Uitvoer 5 3" xfId="7799"/>
    <cellStyle name="Uitvoer 5 3 2" xfId="7800"/>
    <cellStyle name="Uitvoer 5 4" xfId="7801"/>
    <cellStyle name="Uitvoer 6" xfId="7802"/>
    <cellStyle name="Uitvoer 6 2" xfId="7803"/>
    <cellStyle name="Uitvoer 7" xfId="7804"/>
    <cellStyle name="Uitvoer 7 2" xfId="7805"/>
    <cellStyle name="Uitvoer 8" xfId="7806"/>
    <cellStyle name="Uitvoer 8 2" xfId="7807"/>
    <cellStyle name="Uitvoer 9" xfId="7808"/>
    <cellStyle name="Uitvoer 9 2" xfId="7809"/>
    <cellStyle name="Uitvoer_Debt Profile" xfId="7810"/>
    <cellStyle name="Update" xfId="7811"/>
    <cellStyle name="Update 2" xfId="7812"/>
    <cellStyle name="URUNKODU" xfId="7813"/>
    <cellStyle name="URUNKODU 10" xfId="7814"/>
    <cellStyle name="URUNKODU 2" xfId="7815"/>
    <cellStyle name="URUNKODU 2 2" xfId="7816"/>
    <cellStyle name="URUNKODU 3" xfId="7817"/>
    <cellStyle name="URUNKODU 3 2" xfId="7818"/>
    <cellStyle name="URUNKODU 4" xfId="7819"/>
    <cellStyle name="URUNKODU 4 2" xfId="7820"/>
    <cellStyle name="URUNKODU 5" xfId="7821"/>
    <cellStyle name="URUNKODU 5 2" xfId="7822"/>
    <cellStyle name="URUNKODU 6" xfId="7823"/>
    <cellStyle name="URUNKODU 6 2" xfId="7824"/>
    <cellStyle name="URUNKODU 7" xfId="7825"/>
    <cellStyle name="URUNKODU 7 2" xfId="7826"/>
    <cellStyle name="URUNKODU 8" xfId="7827"/>
    <cellStyle name="URUNKODU 8 2" xfId="7828"/>
    <cellStyle name="URUNKODU 9" xfId="7829"/>
    <cellStyle name="URUNKODU 9 2" xfId="7830"/>
    <cellStyle name="us" xfId="7831"/>
    <cellStyle name="us 2" xfId="7832"/>
    <cellStyle name="úßú" xfId="7833"/>
    <cellStyle name="Uyarı Metni 2" xfId="7834"/>
    <cellStyle name="Uyarı Metni 2 2" xfId="7835"/>
    <cellStyle name="v" xfId="7836"/>
    <cellStyle name="Valuta (0)_pldt" xfId="7837"/>
    <cellStyle name="Valuta_pldt" xfId="7838"/>
    <cellStyle name="Verklarende tekst" xfId="7839"/>
    <cellStyle name="Verklarende tekst 2" xfId="7840"/>
    <cellStyle name="Virgül [0]" xfId="7841"/>
    <cellStyle name="Virgül 10" xfId="7842"/>
    <cellStyle name="Virgül 11" xfId="7843"/>
    <cellStyle name="Virgül 12" xfId="7844"/>
    <cellStyle name="Virgül 13" xfId="7845"/>
    <cellStyle name="Virgül 14" xfId="7846"/>
    <cellStyle name="Virgül 15" xfId="7847"/>
    <cellStyle name="Virgül 16" xfId="7848"/>
    <cellStyle name="Virgül 17" xfId="7849"/>
    <cellStyle name="Virgül 18" xfId="7850"/>
    <cellStyle name="Virgül 18 2" xfId="7851"/>
    <cellStyle name="Virgül 19" xfId="7852"/>
    <cellStyle name="Virgül 2" xfId="7853"/>
    <cellStyle name="Virgül 2 2" xfId="7854"/>
    <cellStyle name="Virgül 2 3" xfId="7855"/>
    <cellStyle name="Virgül 2 4" xfId="7856"/>
    <cellStyle name="Virgül 2 5" xfId="7857"/>
    <cellStyle name="Virgül 20" xfId="7858"/>
    <cellStyle name="Virgül 21" xfId="7859"/>
    <cellStyle name="Virgül 22" xfId="7860"/>
    <cellStyle name="Virgül 23" xfId="7861"/>
    <cellStyle name="Virgül 24" xfId="7862"/>
    <cellStyle name="Virgül 25" xfId="7863"/>
    <cellStyle name="Virgül 26" xfId="7864"/>
    <cellStyle name="Virgül 27" xfId="7865"/>
    <cellStyle name="Virgül 28" xfId="7866"/>
    <cellStyle name="Virgül 29" xfId="7867"/>
    <cellStyle name="Virgül 3" xfId="7868"/>
    <cellStyle name="Virgül 30" xfId="7869"/>
    <cellStyle name="Virgül 31" xfId="7870"/>
    <cellStyle name="Virgül 32" xfId="7871"/>
    <cellStyle name="Virgül 33" xfId="7872"/>
    <cellStyle name="Virgül 34" xfId="7873"/>
    <cellStyle name="Virgül 35" xfId="7874"/>
    <cellStyle name="Virgül 36" xfId="7875"/>
    <cellStyle name="Virgül 37" xfId="7876"/>
    <cellStyle name="Virgül 38" xfId="7877"/>
    <cellStyle name="Virgül 39" xfId="7878"/>
    <cellStyle name="Virgül 4" xfId="7879"/>
    <cellStyle name="Virgül 40" xfId="7880"/>
    <cellStyle name="Virgül 41" xfId="7881"/>
    <cellStyle name="Virgül 42" xfId="7882"/>
    <cellStyle name="Virgül 43" xfId="7883"/>
    <cellStyle name="Virgül 44" xfId="7884"/>
    <cellStyle name="Virgül 45" xfId="7885"/>
    <cellStyle name="Virgül 46" xfId="7886"/>
    <cellStyle name="Virgül 47" xfId="7887"/>
    <cellStyle name="Virgül 48" xfId="7888"/>
    <cellStyle name="Virgül 49" xfId="7889"/>
    <cellStyle name="Virgül 5" xfId="7890"/>
    <cellStyle name="Virgül 50" xfId="7891"/>
    <cellStyle name="Virgül 51" xfId="7892"/>
    <cellStyle name="Virgül 52" xfId="7893"/>
    <cellStyle name="Virgül 53" xfId="7894"/>
    <cellStyle name="Virgül 54" xfId="7895"/>
    <cellStyle name="Virgül 55" xfId="7896"/>
    <cellStyle name="Virgül 6" xfId="7897"/>
    <cellStyle name="Virgül 7" xfId="7898"/>
    <cellStyle name="Virgül 8" xfId="7899"/>
    <cellStyle name="Virgül 9" xfId="7900"/>
    <cellStyle name="Vurgu1 2" xfId="7901"/>
    <cellStyle name="Vurgu1 2 2" xfId="7902"/>
    <cellStyle name="Vurgu2 2" xfId="7903"/>
    <cellStyle name="Vurgu2 2 2" xfId="7904"/>
    <cellStyle name="Vurgu2 2 2 2" xfId="7905"/>
    <cellStyle name="Vurgu2 2 2 2 2" xfId="7906"/>
    <cellStyle name="Vurgu2 2 2 3" xfId="7907"/>
    <cellStyle name="Vurgu2 2 3" xfId="7908"/>
    <cellStyle name="Vurgu3 2" xfId="7909"/>
    <cellStyle name="Vurgu3 2 2" xfId="7910"/>
    <cellStyle name="Vurgu4 2" xfId="7911"/>
    <cellStyle name="Vurgu4 2 2" xfId="7912"/>
    <cellStyle name="Vurgu5 2" xfId="7913"/>
    <cellStyle name="Vurgu5 2 2" xfId="7914"/>
    <cellStyle name="Vurgu6 2" xfId="7915"/>
    <cellStyle name="Vurgu6 2 2" xfId="7916"/>
    <cellStyle name="Waarschuwingstekst" xfId="7917"/>
    <cellStyle name="Waarschuwingstekst 2" xfId="7918"/>
    <cellStyle name="Währung [0]_Data_input_2-0" xfId="7919"/>
    <cellStyle name="Währung_Data_input_2-0" xfId="7920"/>
    <cellStyle name="warning" xfId="7921"/>
    <cellStyle name="Warning Text 2" xfId="7922"/>
    <cellStyle name="Warning Text 2 2" xfId="7923"/>
    <cellStyle name="Warning Text 3" xfId="7924"/>
    <cellStyle name="Warning Text 3 2" xfId="7925"/>
    <cellStyle name="Warning Text 4" xfId="7926"/>
    <cellStyle name="Warning Text 4 2" xfId="7927"/>
    <cellStyle name="Warning Text 5" xfId="7928"/>
    <cellStyle name="Warning Text 5 2" xfId="7929"/>
    <cellStyle name="Warning Text 6" xfId="7930"/>
    <cellStyle name="Warning Text 6 2" xfId="7931"/>
    <cellStyle name="Warning Text 7" xfId="7932"/>
    <cellStyle name="Warning Text 7 2" xfId="7933"/>
    <cellStyle name="Warning Text 8" xfId="7934"/>
    <cellStyle name="Warning Text 8 2" xfId="7935"/>
    <cellStyle name="wrap" xfId="7936"/>
    <cellStyle name="WrapCenter" xfId="7937"/>
    <cellStyle name="WrapCenter 2" xfId="7938"/>
    <cellStyle name="WrapLeft" xfId="7939"/>
    <cellStyle name="xContent" xfId="7940"/>
    <cellStyle name="xIndexContent" xfId="7941"/>
    <cellStyle name="xMiddleHead" xfId="7942"/>
    <cellStyle name="xMiddleHeadAlert" xfId="7943"/>
    <cellStyle name="xTopHead" xfId="7944"/>
    <cellStyle name="xTopHeadAlert" xfId="7945"/>
    <cellStyle name="Yüzde" xfId="1" builtinId="5"/>
    <cellStyle name="Yüzde 10" xfId="7946"/>
    <cellStyle name="Yüzde 10 2" xfId="7947"/>
    <cellStyle name="Yüzde 10 2 2" xfId="7948"/>
    <cellStyle name="Yüzde 10 2 2 2" xfId="7949"/>
    <cellStyle name="Yüzde 10 2 3" xfId="7950"/>
    <cellStyle name="Yüzde 10 3" xfId="7951"/>
    <cellStyle name="Yüzde 10 3 2" xfId="7952"/>
    <cellStyle name="Yüzde 10 4" xfId="7953"/>
    <cellStyle name="Yüzde 11" xfId="7954"/>
    <cellStyle name="Yüzde 11 2" xfId="7955"/>
    <cellStyle name="Yüzde 11 2 2" xfId="7956"/>
    <cellStyle name="Yüzde 11 2 2 2" xfId="7957"/>
    <cellStyle name="Yüzde 11 2 3" xfId="7958"/>
    <cellStyle name="Yüzde 11 3" xfId="7959"/>
    <cellStyle name="Yüzde 11 3 2" xfId="7960"/>
    <cellStyle name="Yüzde 11 4" xfId="7961"/>
    <cellStyle name="Yüzde 12" xfId="7962"/>
    <cellStyle name="Yüzde 13" xfId="7963"/>
    <cellStyle name="Yüzde 13 2" xfId="7964"/>
    <cellStyle name="Yüzde 13 2 2" xfId="7965"/>
    <cellStyle name="Yüzde 13 3" xfId="7966"/>
    <cellStyle name="Yüzde 14" xfId="7967"/>
    <cellStyle name="Yüzde 14 2" xfId="7968"/>
    <cellStyle name="Yüzde 14 2 2" xfId="7969"/>
    <cellStyle name="Yüzde 14 3" xfId="7970"/>
    <cellStyle name="Yüzde 15" xfId="7971"/>
    <cellStyle name="Yüzde 15 2" xfId="7972"/>
    <cellStyle name="Yüzde 15 2 2" xfId="7973"/>
    <cellStyle name="Yüzde 15 3" xfId="7974"/>
    <cellStyle name="Yüzde 16" xfId="7975"/>
    <cellStyle name="Yüzde 16 2" xfId="7976"/>
    <cellStyle name="Yüzde 16 2 2" xfId="7977"/>
    <cellStyle name="Yüzde 16 3" xfId="7978"/>
    <cellStyle name="Yüzde 17" xfId="7979"/>
    <cellStyle name="Yüzde 18" xfId="7980"/>
    <cellStyle name="Yüzde 19" xfId="7981"/>
    <cellStyle name="Yüzde 19 2" xfId="7982"/>
    <cellStyle name="Yüzde 2" xfId="7983"/>
    <cellStyle name="Yüzde 2 2" xfId="7984"/>
    <cellStyle name="Yüzde 20" xfId="7985"/>
    <cellStyle name="Yüzde 3" xfId="7986"/>
    <cellStyle name="Yüzde 4" xfId="7987"/>
    <cellStyle name="Yüzde 4 10" xfId="7988"/>
    <cellStyle name="Yüzde 4 2" xfId="7989"/>
    <cellStyle name="Yüzde 4 2 2" xfId="7990"/>
    <cellStyle name="Yüzde 4 2 2 2" xfId="7991"/>
    <cellStyle name="Yüzde 4 2 3" xfId="7992"/>
    <cellStyle name="Yüzde 4 3" xfId="7993"/>
    <cellStyle name="Yüzde 4 3 2" xfId="7994"/>
    <cellStyle name="Yüzde 4 3 2 2" xfId="7995"/>
    <cellStyle name="Yüzde 4 3 3" xfId="7996"/>
    <cellStyle name="Yüzde 4 4" xfId="7997"/>
    <cellStyle name="Yüzde 4 4 2" xfId="7998"/>
    <cellStyle name="Yüzde 4 4 2 2" xfId="7999"/>
    <cellStyle name="Yüzde 4 4 3" xfId="8000"/>
    <cellStyle name="Yüzde 4 5" xfId="8001"/>
    <cellStyle name="Yüzde 4 5 2" xfId="8002"/>
    <cellStyle name="Yüzde 4 5 2 2" xfId="8003"/>
    <cellStyle name="Yüzde 4 5 3" xfId="8004"/>
    <cellStyle name="Yüzde 4 6" xfId="8005"/>
    <cellStyle name="Yüzde 4 6 2" xfId="8006"/>
    <cellStyle name="Yüzde 4 6 2 2" xfId="8007"/>
    <cellStyle name="Yüzde 4 6 3" xfId="8008"/>
    <cellStyle name="Yüzde 4 7" xfId="8009"/>
    <cellStyle name="Yüzde 4 7 2" xfId="8010"/>
    <cellStyle name="Yüzde 4 7 2 2" xfId="8011"/>
    <cellStyle name="Yüzde 4 7 3" xfId="8012"/>
    <cellStyle name="Yüzde 4 8" xfId="8013"/>
    <cellStyle name="Yüzde 4 8 2" xfId="8014"/>
    <cellStyle name="Yüzde 4 8 2 2" xfId="8015"/>
    <cellStyle name="Yüzde 4 8 3" xfId="8016"/>
    <cellStyle name="Yüzde 4 9" xfId="8017"/>
    <cellStyle name="Yüzde 4 9 2" xfId="8018"/>
    <cellStyle name="Yüzde 5" xfId="8019"/>
    <cellStyle name="Yüzde 5 2" xfId="8020"/>
    <cellStyle name="Yüzde 5 3" xfId="8021"/>
    <cellStyle name="Yüzde 5 4" xfId="8022"/>
    <cellStyle name="Yüzde 5 5" xfId="8023"/>
    <cellStyle name="Yüzde 5 6" xfId="8024"/>
    <cellStyle name="Yüzde 5 7" xfId="8025"/>
    <cellStyle name="Yüzde 5 8" xfId="8026"/>
    <cellStyle name="Yüzde 6" xfId="8027"/>
    <cellStyle name="Yüzde 6 2" xfId="8028"/>
    <cellStyle name="Yüzde 6 2 2" xfId="8029"/>
    <cellStyle name="Yüzde 6 3" xfId="8030"/>
    <cellStyle name="Yüzde 7" xfId="8031"/>
    <cellStyle name="Yüzde 8" xfId="8032"/>
    <cellStyle name="Yüzde 9" xfId="8033"/>
    <cellStyle name="강조색1" xfId="8034"/>
    <cellStyle name="강조색2" xfId="8035"/>
    <cellStyle name="강조색3" xfId="8036"/>
    <cellStyle name="강조색4" xfId="8037"/>
    <cellStyle name="강조색5" xfId="8038"/>
    <cellStyle name="강조색6" xfId="8039"/>
    <cellStyle name="경고문" xfId="8040"/>
    <cellStyle name="계산" xfId="8041"/>
    <cellStyle name="계산 2" xfId="8042"/>
    <cellStyle name="계산 3" xfId="8043"/>
    <cellStyle name="나쁨" xfId="8044"/>
    <cellStyle name="메모" xfId="8045"/>
    <cellStyle name="메모 2" xfId="8046"/>
    <cellStyle name="메모 2 2" xfId="8047"/>
    <cellStyle name="메모 2 3" xfId="8048"/>
    <cellStyle name="메모 3" xfId="8049"/>
    <cellStyle name="메모 4" xfId="8050"/>
    <cellStyle name="보통" xfId="8051"/>
    <cellStyle name="설명 텍스트" xfId="8052"/>
    <cellStyle name="셀 확인" xfId="8053"/>
    <cellStyle name="연결된 셀" xfId="8054"/>
    <cellStyle name="요약" xfId="8055"/>
    <cellStyle name="요약 2" xfId="8056"/>
    <cellStyle name="입력" xfId="8057"/>
    <cellStyle name="입력 2" xfId="8058"/>
    <cellStyle name="입력 3" xfId="8059"/>
    <cellStyle name="제목" xfId="8060"/>
    <cellStyle name="제목 1" xfId="8061"/>
    <cellStyle name="제목 2" xfId="8062"/>
    <cellStyle name="제목 3" xfId="8063"/>
    <cellStyle name="제목 4" xfId="8064"/>
    <cellStyle name="좋음" xfId="8065"/>
    <cellStyle name="출력" xfId="8066"/>
    <cellStyle name="출력 2" xfId="8067"/>
    <cellStyle name="출력 3" xfId="8068"/>
    <cellStyle name="千位分隔 2" xfId="8069"/>
    <cellStyle name="千位分隔 2 2" xfId="8070"/>
    <cellStyle name="표준 2" xfId="8071"/>
    <cellStyle name="표준 2 2" xfId="8072"/>
    <cellStyle name="常规_PALIC" xfId="8073"/>
    <cellStyle name="標準_Quarterly Risk Disclosures - Q3_2009_US" xfId="8074"/>
  </cellStyles>
  <dxfs count="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226219</xdr:colOff>
      <xdr:row>2</xdr:row>
      <xdr:rowOff>83345</xdr:rowOff>
    </xdr:from>
    <xdr:to>
      <xdr:col>8</xdr:col>
      <xdr:colOff>501915</xdr:colOff>
      <xdr:row>4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11359092" y="580497"/>
          <a:ext cx="50800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242114</xdr:colOff>
      <xdr:row>0</xdr:row>
      <xdr:rowOff>177138</xdr:rowOff>
    </xdr:from>
    <xdr:to>
      <xdr:col>3</xdr:col>
      <xdr:colOff>981408</xdr:colOff>
      <xdr:row>3</xdr:row>
      <xdr:rowOff>18388</xdr:rowOff>
    </xdr:to>
    <xdr:sp macro="" textlink="">
      <xdr:nvSpPr>
        <xdr:cNvPr id="2" name="Yukarı Ok 2"/>
        <xdr:cNvSpPr/>
      </xdr:nvSpPr>
      <xdr:spPr bwMode="auto">
        <a:xfrm rot="17632075">
          <a:off x="6415661" y="13866"/>
          <a:ext cx="412750" cy="739294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  <xdr:twoCellAnchor>
    <xdr:from>
      <xdr:col>4</xdr:col>
      <xdr:colOff>23812</xdr:colOff>
      <xdr:row>5</xdr:row>
      <xdr:rowOff>35718</xdr:rowOff>
    </xdr:from>
    <xdr:to>
      <xdr:col>4</xdr:col>
      <xdr:colOff>763106</xdr:colOff>
      <xdr:row>5</xdr:row>
      <xdr:rowOff>448468</xdr:rowOff>
    </xdr:to>
    <xdr:sp macro="" textlink="">
      <xdr:nvSpPr>
        <xdr:cNvPr id="3" name="Yukarı Ok 2"/>
        <xdr:cNvSpPr/>
      </xdr:nvSpPr>
      <xdr:spPr bwMode="auto">
        <a:xfrm rot="14094951">
          <a:off x="7245109" y="1015446"/>
          <a:ext cx="412750" cy="739294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2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2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2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/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AKT&#220;ERYA%20GRUBU\Reporting\Prim%20Adet\2020\05\Local_GWP_05_2020_for_Prim_Adet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arametre"/>
      <sheetName val="Life_Inforce"/>
      <sheetName val="GWP_Life"/>
      <sheetName val="PA_Inforce"/>
      <sheetName val="GWP_PA"/>
      <sheetName val="Prim_Adet_Tablosu"/>
    </sheetNames>
    <sheetDataSet>
      <sheetData sheetId="0">
        <row r="1">
          <cell r="G1">
            <v>2020</v>
          </cell>
        </row>
      </sheetData>
      <sheetData sheetId="1"/>
      <sheetData sheetId="2"/>
      <sheetData sheetId="3"/>
      <sheetData sheetId="4">
        <row r="1">
          <cell r="T1" t="str">
            <v>Last Year Premium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2" tint="-0.499984740745262"/>
  </sheetPr>
  <dimension ref="A1:N179"/>
  <sheetViews>
    <sheetView showGridLines="0" zoomScale="80" zoomScaleNormal="80" workbookViewId="0">
      <pane xSplit="2" ySplit="6" topLeftCell="C127" activePane="bottomRight" state="frozen"/>
      <selection activeCell="G44" sqref="G44:H44"/>
      <selection pane="topRight" activeCell="G44" sqref="G44:H44"/>
      <selection pane="bottomLeft" activeCell="G44" sqref="G44:H44"/>
      <selection pane="bottomRight" sqref="A1:H6"/>
    </sheetView>
  </sheetViews>
  <sheetFormatPr defaultColWidth="9.140625" defaultRowHeight="12.75"/>
  <cols>
    <col min="1" max="1" width="58.7109375" style="6" customWidth="1"/>
    <col min="2" max="2" width="15.7109375" style="6" customWidth="1"/>
    <col min="3" max="6" width="15.7109375" style="3" customWidth="1"/>
    <col min="7" max="7" width="17.140625" style="3" customWidth="1"/>
    <col min="8" max="8" width="15.7109375" style="3" customWidth="1"/>
    <col min="9" max="9" width="9.85546875" style="3" bestFit="1" customWidth="1"/>
    <col min="10" max="10" width="9.140625" style="3"/>
    <col min="11" max="11" width="14.42578125" style="3" customWidth="1"/>
    <col min="12" max="16384" width="9.140625" style="3"/>
  </cols>
  <sheetData>
    <row r="1" spans="1:14" ht="15" customHeight="1">
      <c r="A1" s="1" t="s">
        <v>0</v>
      </c>
      <c r="B1" s="2"/>
    </row>
    <row r="2" spans="1:14" ht="15" customHeight="1">
      <c r="A2" s="1" t="s">
        <v>1</v>
      </c>
      <c r="B2" s="4"/>
    </row>
    <row r="3" spans="1:14" ht="15" customHeight="1">
      <c r="A3" s="5" t="s">
        <v>357</v>
      </c>
      <c r="B3" s="2"/>
    </row>
    <row r="4" spans="1:14" ht="22.5" customHeight="1">
      <c r="C4" s="88" t="s">
        <v>2</v>
      </c>
      <c r="D4" s="89"/>
      <c r="E4" s="89"/>
      <c r="F4" s="89"/>
      <c r="G4" s="89"/>
      <c r="H4" s="90"/>
      <c r="J4" s="91" t="s">
        <v>3</v>
      </c>
      <c r="K4" s="92"/>
      <c r="L4" s="93"/>
      <c r="M4" s="6"/>
      <c r="N4" s="6"/>
    </row>
    <row r="5" spans="1:14" ht="22.5" customHeight="1">
      <c r="C5" s="94" t="s">
        <v>4</v>
      </c>
      <c r="D5" s="95"/>
      <c r="E5" s="94" t="s">
        <v>5</v>
      </c>
      <c r="F5" s="95"/>
      <c r="G5" s="94" t="s">
        <v>6</v>
      </c>
      <c r="H5" s="95"/>
      <c r="J5" s="7"/>
      <c r="N5" s="6"/>
    </row>
    <row r="6" spans="1:14" ht="79.5" customHeight="1" thickBot="1">
      <c r="A6" s="8" t="s">
        <v>7</v>
      </c>
      <c r="B6" s="8" t="s">
        <v>8</v>
      </c>
      <c r="C6" s="9" t="s">
        <v>9</v>
      </c>
      <c r="D6" s="9" t="s">
        <v>10</v>
      </c>
      <c r="E6" s="9" t="s">
        <v>9</v>
      </c>
      <c r="F6" s="9" t="s">
        <v>10</v>
      </c>
      <c r="G6" s="9" t="s">
        <v>9</v>
      </c>
      <c r="H6" s="9" t="s">
        <v>10</v>
      </c>
      <c r="J6" s="7"/>
      <c r="K6" s="10"/>
      <c r="L6" s="6"/>
      <c r="M6" s="6"/>
      <c r="N6" s="6"/>
    </row>
    <row r="7" spans="1:14" ht="12.75" customHeight="1">
      <c r="A7" s="11" t="s">
        <v>11</v>
      </c>
      <c r="B7" s="12">
        <v>704</v>
      </c>
      <c r="C7" s="13">
        <f ca="1">IFERROR(INDIRECT("'"&amp;C$5&amp;"'!"&amp;ADDRESS(MATCH(IF($C$4="Tüm Şirketler",9003,IF($C$4="Hayatdışı Sigorta Şirketleri",9000,9001)),INDIRECT("'"&amp;C$5&amp;"'!$B$1:$B$1095"),0),MATCH($B7,INDIRECT("'"&amp;C$5&amp;"'!5:5"),0))),0)</f>
        <v>36842194.200000003</v>
      </c>
      <c r="D7" s="13">
        <f ca="1">IFERROR(INDIRECT("'"&amp;C$5&amp;"'!"&amp;ADDRESS(MATCH(IF($C$4="Tüm Şirketler",9003,IF($C$4="Hayatdışı Sigorta Şirketleri",9000,9001)),INDIRECT("'"&amp;C$5&amp;"'!$B$1:$B$1095"),0),MATCH($B7,INDIRECT("'"&amp;C$5&amp;"'!5:5"),0)+1)),0)</f>
        <v>0</v>
      </c>
      <c r="E7" s="13">
        <f ca="1">IFERROR(INDIRECT("'"&amp;E$5&amp;"'!"&amp;ADDRESS(MATCH(IF($C$4="Tüm Şirketler",9003,IF($C$4="Hayatdışı Sigorta Şirketleri",9000,9001)),INDIRECT("'"&amp;E$5&amp;"'!$B$1:$B$1095"),0),MATCH($B7,INDIRECT("'"&amp;E$5&amp;"'!5:5"),0))),0)</f>
        <v>-23086.45</v>
      </c>
      <c r="F7" s="13">
        <f ca="1">IFERROR(INDIRECT("'"&amp;E$5&amp;"'!"&amp;ADDRESS(MATCH(IF($C$4="Tüm Şirketler",9003,IF($C$4="Hayatdışı Sigorta Şirketleri",9000,9001)),INDIRECT("'"&amp;E$5&amp;"'!$B$1:$B$1095"),0),MATCH($B7,INDIRECT("'"&amp;E$5&amp;"'!5:5"),0)+1)),0)</f>
        <v>0</v>
      </c>
      <c r="G7" s="14">
        <f ca="1">+C7+E7</f>
        <v>36819107.75</v>
      </c>
      <c r="H7" s="14">
        <f ca="1">+D7+F7</f>
        <v>0</v>
      </c>
      <c r="J7" s="7"/>
      <c r="K7" s="10"/>
      <c r="L7" s="6"/>
      <c r="M7" s="15"/>
      <c r="N7" s="6"/>
    </row>
    <row r="8" spans="1:14" ht="12.75" customHeight="1">
      <c r="A8" s="16" t="s">
        <v>12</v>
      </c>
      <c r="B8" s="17">
        <v>718</v>
      </c>
      <c r="C8" s="18">
        <f ca="1">IFERROR(INDIRECT("'"&amp;C$5&amp;"'!"&amp;ADDRESS(MATCH(IF($C$4="Tüm Şirketler",9003,IF($C$4="Hayatdışı Sigorta Şirketleri",9000,9001)),INDIRECT("'"&amp;C$5&amp;"'!$B$1:$B$1095"),0),MATCH($B8,INDIRECT("'"&amp;C$5&amp;"'!5:5"),0))),0)</f>
        <v>68487288.070000067</v>
      </c>
      <c r="D8" s="18">
        <f ca="1">IFERROR(INDIRECT("'"&amp;C$5&amp;"'!"&amp;ADDRESS(MATCH(IF($C$4="Tüm Şirketler",9003,IF($C$4="Hayatdışı Sigorta Şirketleri",9000,9001)),INDIRECT("'"&amp;C$5&amp;"'!$B$1:$B$1095"),0),MATCH($B8,INDIRECT("'"&amp;C$5&amp;"'!5:5"),0)+1)),0)</f>
        <v>0</v>
      </c>
      <c r="E8" s="18">
        <f ca="1">IFERROR(INDIRECT("'"&amp;E$5&amp;"'!"&amp;ADDRESS(MATCH(IF($C$4="Tüm Şirketler",9003,IF($C$4="Hayatdışı Sigorta Şirketleri",9000,9001)),INDIRECT("'"&amp;E$5&amp;"'!$B$1:$B$1095"),0),MATCH($B8,INDIRECT("'"&amp;E$5&amp;"'!5:5"),0))),0)</f>
        <v>0</v>
      </c>
      <c r="F8" s="18">
        <f ca="1">IFERROR(INDIRECT("'"&amp;E$5&amp;"'!"&amp;ADDRESS(MATCH(IF($C$4="Tüm Şirketler",9003,IF($C$4="Hayatdışı Sigorta Şirketleri",9000,9001)),INDIRECT("'"&amp;E$5&amp;"'!$B$1:$B$1095"),0),MATCH($B8,INDIRECT("'"&amp;E$5&amp;"'!5:5"),0)+1)),0)</f>
        <v>0</v>
      </c>
      <c r="G8" s="19">
        <f ca="1">+C8+E8</f>
        <v>68487288.070000067</v>
      </c>
      <c r="H8" s="19">
        <f ca="1">+D8+F8</f>
        <v>0</v>
      </c>
      <c r="J8" s="7"/>
      <c r="K8" s="10"/>
      <c r="L8" s="6"/>
      <c r="M8" s="6"/>
      <c r="N8" s="6"/>
    </row>
    <row r="9" spans="1:14" ht="12.75" customHeight="1">
      <c r="A9" s="16" t="s">
        <v>13</v>
      </c>
      <c r="B9" s="17">
        <v>729</v>
      </c>
      <c r="C9" s="18">
        <f ca="1">IFERROR(INDIRECT("'"&amp;C$5&amp;"'!"&amp;ADDRESS(MATCH(IF($C$4="Tüm Şirketler",9003,IF($C$4="Hayatdışı Sigorta Şirketleri",9000,9001)),INDIRECT("'"&amp;C$5&amp;"'!$B$1:$B$1095"),0),MATCH($B9,INDIRECT("'"&amp;C$5&amp;"'!5:5"),0))),0)</f>
        <v>27569525.09</v>
      </c>
      <c r="D9" s="18">
        <f ca="1">IFERROR(INDIRECT("'"&amp;C$5&amp;"'!"&amp;ADDRESS(MATCH(IF($C$4="Tüm Şirketler",9003,IF($C$4="Hayatdışı Sigorta Şirketleri",9000,9001)),INDIRECT("'"&amp;C$5&amp;"'!$B$1:$B$1095"),0),MATCH($B9,INDIRECT("'"&amp;C$5&amp;"'!5:5"),0)+1)),0)</f>
        <v>0</v>
      </c>
      <c r="E9" s="18">
        <f ca="1">IFERROR(INDIRECT("'"&amp;E$5&amp;"'!"&amp;ADDRESS(MATCH(IF($C$4="Tüm Şirketler",9003,IF($C$4="Hayatdışı Sigorta Şirketleri",9000,9001)),INDIRECT("'"&amp;E$5&amp;"'!$B$1:$B$1095"),0),MATCH($B9,INDIRECT("'"&amp;E$5&amp;"'!5:5"),0))),0)</f>
        <v>191425.27</v>
      </c>
      <c r="F9" s="18">
        <f ca="1">IFERROR(INDIRECT("'"&amp;E$5&amp;"'!"&amp;ADDRESS(MATCH(IF($C$4="Tüm Şirketler",9003,IF($C$4="Hayatdışı Sigorta Şirketleri",9000,9001)),INDIRECT("'"&amp;E$5&amp;"'!$B$1:$B$1095"),0),MATCH($B9,INDIRECT("'"&amp;E$5&amp;"'!5:5"),0)+1)),0)</f>
        <v>0</v>
      </c>
      <c r="G9" s="19">
        <f t="shared" ref="G9:H72" ca="1" si="0">+C9+E9</f>
        <v>27760950.359999999</v>
      </c>
      <c r="H9" s="19">
        <f t="shared" ca="1" si="0"/>
        <v>0</v>
      </c>
      <c r="J9" s="7"/>
      <c r="K9" s="10"/>
      <c r="L9" s="6"/>
      <c r="M9" s="6"/>
      <c r="N9" s="6"/>
    </row>
    <row r="10" spans="1:14" ht="12.75" customHeight="1">
      <c r="A10" s="16" t="s">
        <v>14</v>
      </c>
      <c r="B10" s="17">
        <v>750</v>
      </c>
      <c r="C10" s="18">
        <f ca="1">IFERROR(INDIRECT("'"&amp;C$5&amp;"'!"&amp;ADDRESS(MATCH(IF($C$4="Tüm Şirketler",9003,IF($C$4="Hayatdışı Sigorta Şirketleri",9000,9001)),INDIRECT("'"&amp;C$5&amp;"'!$B$1:$B$1095"),0),MATCH($B10,INDIRECT("'"&amp;C$5&amp;"'!5:5"),0))),0)</f>
        <v>2191709154.1179805</v>
      </c>
      <c r="D10" s="18">
        <f ca="1">IFERROR(INDIRECT("'"&amp;C$5&amp;"'!"&amp;ADDRESS(MATCH(IF($C$4="Tüm Şirketler",9003,IF($C$4="Hayatdışı Sigorta Şirketleri",9000,9001)),INDIRECT("'"&amp;C$5&amp;"'!$B$1:$B$1095"),0),MATCH($B10,INDIRECT("'"&amp;C$5&amp;"'!5:5"),0)+1)),0)</f>
        <v>2140997.08</v>
      </c>
      <c r="E10" s="18">
        <f ca="1">IFERROR(INDIRECT("'"&amp;E$5&amp;"'!"&amp;ADDRESS(MATCH(IF($C$4="Tüm Şirketler",9003,IF($C$4="Hayatdışı Sigorta Şirketleri",9000,9001)),INDIRECT("'"&amp;E$5&amp;"'!$B$1:$B$1095"),0),MATCH($B10,INDIRECT("'"&amp;E$5&amp;"'!5:5"),0))),0)</f>
        <v>8169518.2000000002</v>
      </c>
      <c r="F10" s="18">
        <f ca="1">IFERROR(INDIRECT("'"&amp;E$5&amp;"'!"&amp;ADDRESS(MATCH(IF($C$4="Tüm Şirketler",9003,IF($C$4="Hayatdışı Sigorta Şirketleri",9000,9001)),INDIRECT("'"&amp;E$5&amp;"'!$B$1:$B$1095"),0),MATCH($B10,INDIRECT("'"&amp;E$5&amp;"'!5:5"),0)+1)),0)</f>
        <v>20295049.880000003</v>
      </c>
      <c r="G10" s="19">
        <f t="shared" ca="1" si="0"/>
        <v>2199878672.3179803</v>
      </c>
      <c r="H10" s="19">
        <f t="shared" ca="1" si="0"/>
        <v>22436046.960000001</v>
      </c>
      <c r="J10" s="7"/>
      <c r="K10" s="10"/>
      <c r="L10" s="6"/>
    </row>
    <row r="11" spans="1:14" ht="12.75" customHeight="1">
      <c r="A11" s="16" t="s">
        <v>15</v>
      </c>
      <c r="B11" s="17">
        <v>751</v>
      </c>
      <c r="C11" s="18">
        <f ca="1">IFERROR(INDIRECT("'"&amp;C$5&amp;"'!"&amp;ADDRESS(MATCH(IF($C$4="Tüm Şirketler",9003,IF($C$4="Hayatdışı Sigorta Şirketleri",9000,9001)),INDIRECT("'"&amp;C$5&amp;"'!$B$1:$B$1095"),0),MATCH($B11,INDIRECT("'"&amp;C$5&amp;"'!5:5"),0))),0)</f>
        <v>87999105.860000879</v>
      </c>
      <c r="D11" s="18">
        <f ca="1">IFERROR(INDIRECT("'"&amp;C$5&amp;"'!"&amp;ADDRESS(MATCH(IF($C$4="Tüm Şirketler",9003,IF($C$4="Hayatdışı Sigorta Şirketleri",9000,9001)),INDIRECT("'"&amp;C$5&amp;"'!$B$1:$B$1095"),0),MATCH($B11,INDIRECT("'"&amp;C$5&amp;"'!5:5"),0)+1)),0)</f>
        <v>-3087.87</v>
      </c>
      <c r="E11" s="18">
        <f ca="1">IFERROR(INDIRECT("'"&amp;E$5&amp;"'!"&amp;ADDRESS(MATCH(IF($C$4="Tüm Şirketler",9003,IF($C$4="Hayatdışı Sigorta Şirketleri",9000,9001)),INDIRECT("'"&amp;E$5&amp;"'!$B$1:$B$1095"),0),MATCH($B11,INDIRECT("'"&amp;E$5&amp;"'!5:5"),0))),0)</f>
        <v>0</v>
      </c>
      <c r="F11" s="18">
        <f ca="1">IFERROR(INDIRECT("'"&amp;E$5&amp;"'!"&amp;ADDRESS(MATCH(IF($C$4="Tüm Şirketler",9003,IF($C$4="Hayatdışı Sigorta Şirketleri",9000,9001)),INDIRECT("'"&amp;E$5&amp;"'!$B$1:$B$1095"),0),MATCH($B11,INDIRECT("'"&amp;E$5&amp;"'!5:5"),0)+1)),0)</f>
        <v>0</v>
      </c>
      <c r="G11" s="19">
        <f t="shared" ca="1" si="0"/>
        <v>87999105.860000879</v>
      </c>
      <c r="H11" s="19">
        <f t="shared" ca="1" si="0"/>
        <v>-3087.87</v>
      </c>
      <c r="J11" s="7"/>
      <c r="K11" s="10"/>
      <c r="L11" s="6"/>
    </row>
    <row r="12" spans="1:14" ht="12.75" customHeight="1" thickBot="1">
      <c r="A12" s="82" t="s">
        <v>16</v>
      </c>
      <c r="B12" s="83"/>
      <c r="C12" s="20">
        <f t="shared" ref="C12:H12" ca="1" si="1">SUM(C7:C11)</f>
        <v>2412607267.3379817</v>
      </c>
      <c r="D12" s="20">
        <f t="shared" ca="1" si="1"/>
        <v>2137909.21</v>
      </c>
      <c r="E12" s="20">
        <f t="shared" ca="1" si="1"/>
        <v>8337857.0200000005</v>
      </c>
      <c r="F12" s="20">
        <f t="shared" ca="1" si="1"/>
        <v>20295049.880000003</v>
      </c>
      <c r="G12" s="20">
        <f t="shared" ca="1" si="1"/>
        <v>2420945124.3579812</v>
      </c>
      <c r="H12" s="20">
        <f t="shared" ca="1" si="1"/>
        <v>22432959.09</v>
      </c>
      <c r="J12" s="7"/>
      <c r="K12" s="10"/>
      <c r="L12" s="6"/>
    </row>
    <row r="13" spans="1:14" ht="12.75" customHeight="1">
      <c r="A13" s="21" t="s">
        <v>17</v>
      </c>
      <c r="B13" s="22">
        <v>784</v>
      </c>
      <c r="C13" s="23">
        <f ca="1">IFERROR(INDIRECT("'"&amp;C$5&amp;"'!"&amp;ADDRESS(MATCH(IF($C$4="Tüm Şirketler",9003,IF($C$4="Hayatdışı Sigorta Şirketleri",9000,9001)),INDIRECT("'"&amp;C$5&amp;"'!$B$1:$B$1095"),0),MATCH($B13,INDIRECT("'"&amp;C$5&amp;"'!5:5"),0))),0)</f>
        <v>104851198.45</v>
      </c>
      <c r="D13" s="23">
        <f ca="1">IFERROR(INDIRECT("'"&amp;C$5&amp;"'!"&amp;ADDRESS(MATCH(IF($C$4="Tüm Şirketler",9003,IF($C$4="Hayatdışı Sigorta Şirketleri",9000,9001)),INDIRECT("'"&amp;C$5&amp;"'!$B$1:$B$1095"),0),MATCH($B13,INDIRECT("'"&amp;C$5&amp;"'!5:5"),0)+1)),0)</f>
        <v>0</v>
      </c>
      <c r="E13" s="23">
        <f ca="1">IFERROR(INDIRECT("'"&amp;E$5&amp;"'!"&amp;ADDRESS(MATCH(IF($C$4="Tüm Şirketler",9003,IF($C$4="Hayatdışı Sigorta Şirketleri",9000,9001)),INDIRECT("'"&amp;E$5&amp;"'!$B$1:$B$1095"),0),MATCH($B13,INDIRECT("'"&amp;E$5&amp;"'!5:5"),0))),0)</f>
        <v>0</v>
      </c>
      <c r="F13" s="23">
        <f ca="1">IFERROR(INDIRECT("'"&amp;E$5&amp;"'!"&amp;ADDRESS(MATCH(IF($C$4="Tüm Şirketler",9003,IF($C$4="Hayatdışı Sigorta Şirketleri",9000,9001)),INDIRECT("'"&amp;E$5&amp;"'!$B$1:$B$1095"),0),MATCH($B13,INDIRECT("'"&amp;E$5&amp;"'!5:5"),0)+1)),0)</f>
        <v>0</v>
      </c>
      <c r="G13" s="24">
        <f t="shared" ca="1" si="0"/>
        <v>104851198.45</v>
      </c>
      <c r="H13" s="24">
        <f t="shared" ca="1" si="0"/>
        <v>0</v>
      </c>
      <c r="J13" s="7"/>
      <c r="K13" s="10"/>
      <c r="L13" s="6"/>
    </row>
    <row r="14" spans="1:14" ht="12.75" customHeight="1">
      <c r="A14" s="25" t="s">
        <v>18</v>
      </c>
      <c r="B14" s="17">
        <v>785</v>
      </c>
      <c r="C14" s="19">
        <f ca="1">+C15+C16+C17+C20</f>
        <v>11854626901.973965</v>
      </c>
      <c r="D14" s="19">
        <f ca="1">+D15+D16+D17+D20</f>
        <v>3433421.69</v>
      </c>
      <c r="E14" s="19">
        <f ca="1">+E15+E16+E17+E20</f>
        <v>625778092.39492404</v>
      </c>
      <c r="F14" s="19">
        <f ca="1">+F15+F16+F17+F20</f>
        <v>17275795.940000001</v>
      </c>
      <c r="G14" s="19">
        <f t="shared" ca="1" si="0"/>
        <v>12480404994.368889</v>
      </c>
      <c r="H14" s="19">
        <f t="shared" ca="1" si="0"/>
        <v>20709217.630000003</v>
      </c>
      <c r="J14" s="7"/>
      <c r="K14" s="10"/>
      <c r="L14" s="6"/>
    </row>
    <row r="15" spans="1:14" ht="12.75" customHeight="1">
      <c r="A15" s="26" t="s">
        <v>19</v>
      </c>
      <c r="B15" s="27">
        <v>904</v>
      </c>
      <c r="C15" s="18">
        <f ca="1">IFERROR(INDIRECT("'"&amp;C$5&amp;"'!"&amp;ADDRESS(MATCH(IF($C$4="Tüm Şirketler",9003,IF($C$4="Hayatdışı Sigorta Şirketleri",9000,9001)),INDIRECT("'"&amp;C$5&amp;"'!$B$1:$B$1095"),0),MATCH($B15,INDIRECT("'"&amp;C$5&amp;"'!5:5"),0))),0)</f>
        <v>136502058.53597805</v>
      </c>
      <c r="D15" s="18">
        <f ca="1">IFERROR(INDIRECT("'"&amp;C$5&amp;"'!"&amp;ADDRESS(MATCH(IF($C$4="Tüm Şirketler",9003,IF($C$4="Hayatdışı Sigorta Şirketleri",9000,9001)),INDIRECT("'"&amp;C$5&amp;"'!$B$1:$B$1095"),0),MATCH($B15,INDIRECT("'"&amp;C$5&amp;"'!5:5"),0)+1)),0)</f>
        <v>2825</v>
      </c>
      <c r="E15" s="18">
        <f ca="1">IFERROR(INDIRECT("'"&amp;E$5&amp;"'!"&amp;ADDRESS(MATCH(IF($C$4="Tüm Şirketler",9003,IF($C$4="Hayatdışı Sigorta Şirketleri",9000,9001)),INDIRECT("'"&amp;E$5&amp;"'!$B$1:$B$1095"),0),MATCH($B15,INDIRECT("'"&amp;E$5&amp;"'!5:5"),0))),0)</f>
        <v>0</v>
      </c>
      <c r="F15" s="18">
        <f ca="1">IFERROR(INDIRECT("'"&amp;E$5&amp;"'!"&amp;ADDRESS(MATCH(IF($C$4="Tüm Şirketler",9003,IF($C$4="Hayatdışı Sigorta Şirketleri",9000,9001)),INDIRECT("'"&amp;E$5&amp;"'!$B$1:$B$1095"),0),MATCH($B15,INDIRECT("'"&amp;E$5&amp;"'!5:5"),0)+1)),0)</f>
        <v>1643.75</v>
      </c>
      <c r="G15" s="19">
        <f t="shared" ca="1" si="0"/>
        <v>136502058.53597805</v>
      </c>
      <c r="H15" s="19">
        <f t="shared" ca="1" si="0"/>
        <v>4468.75</v>
      </c>
      <c r="J15" s="7"/>
      <c r="K15" s="10"/>
      <c r="L15" s="6"/>
    </row>
    <row r="16" spans="1:14" ht="12.75" customHeight="1">
      <c r="A16" s="26" t="s">
        <v>20</v>
      </c>
      <c r="B16" s="27">
        <v>905</v>
      </c>
      <c r="C16" s="18">
        <f ca="1">IFERROR(INDIRECT("'"&amp;C$5&amp;"'!"&amp;ADDRESS(MATCH(IF($C$4="Tüm Şirketler",9003,IF($C$4="Hayatdışı Sigorta Şirketleri",9000,9001)),INDIRECT("'"&amp;C$5&amp;"'!$B$1:$B$1095"),0),MATCH($B16,INDIRECT("'"&amp;C$5&amp;"'!5:5"),0))),0)</f>
        <v>298334767.52148074</v>
      </c>
      <c r="D16" s="18">
        <f ca="1">IFERROR(INDIRECT("'"&amp;C$5&amp;"'!"&amp;ADDRESS(MATCH(IF($C$4="Tüm Şirketler",9003,IF($C$4="Hayatdışı Sigorta Şirketleri",9000,9001)),INDIRECT("'"&amp;C$5&amp;"'!$B$1:$B$1095"),0),MATCH($B16,INDIRECT("'"&amp;C$5&amp;"'!5:5"),0)+1)),0)</f>
        <v>0</v>
      </c>
      <c r="E16" s="18">
        <f ca="1">IFERROR(INDIRECT("'"&amp;E$5&amp;"'!"&amp;ADDRESS(MATCH(IF($C$4="Tüm Şirketler",9003,IF($C$4="Hayatdışı Sigorta Şirketleri",9000,9001)),INDIRECT("'"&amp;E$5&amp;"'!$B$1:$B$1095"),0),MATCH($B16,INDIRECT("'"&amp;E$5&amp;"'!5:5"),0))),0)</f>
        <v>0</v>
      </c>
      <c r="F16" s="18">
        <f ca="1">IFERROR(INDIRECT("'"&amp;E$5&amp;"'!"&amp;ADDRESS(MATCH(IF($C$4="Tüm Şirketler",9003,IF($C$4="Hayatdışı Sigorta Şirketleri",9000,9001)),INDIRECT("'"&amp;E$5&amp;"'!$B$1:$B$1095"),0),MATCH($B16,INDIRECT("'"&amp;E$5&amp;"'!5:5"),0)+1)),0)</f>
        <v>0</v>
      </c>
      <c r="G16" s="19">
        <f t="shared" ca="1" si="0"/>
        <v>298334767.52148074</v>
      </c>
      <c r="H16" s="19">
        <f t="shared" ca="1" si="0"/>
        <v>0</v>
      </c>
      <c r="J16" s="7"/>
      <c r="K16" s="10"/>
      <c r="L16" s="6"/>
    </row>
    <row r="17" spans="1:12" ht="12.75" customHeight="1">
      <c r="A17" s="26" t="s">
        <v>21</v>
      </c>
      <c r="B17" s="27">
        <v>906</v>
      </c>
      <c r="C17" s="19">
        <f ca="1">+C18+C19</f>
        <v>2548851263.9979949</v>
      </c>
      <c r="D17" s="19">
        <f ca="1">+D18+D19</f>
        <v>0</v>
      </c>
      <c r="E17" s="19">
        <f ca="1">+E18+E19</f>
        <v>67224569.065343931</v>
      </c>
      <c r="F17" s="19">
        <f ca="1">+F18+F19</f>
        <v>0</v>
      </c>
      <c r="G17" s="19">
        <f t="shared" ca="1" si="0"/>
        <v>2616075833.0633388</v>
      </c>
      <c r="H17" s="19">
        <f t="shared" ca="1" si="0"/>
        <v>0</v>
      </c>
      <c r="J17" s="7"/>
      <c r="K17" s="10"/>
      <c r="L17" s="6"/>
    </row>
    <row r="18" spans="1:12" ht="12.75" customHeight="1">
      <c r="A18" s="28" t="s">
        <v>22</v>
      </c>
      <c r="B18" s="29">
        <v>90601</v>
      </c>
      <c r="C18" s="18">
        <f ca="1">IFERROR(INDIRECT("'"&amp;C$5&amp;"'!"&amp;ADDRESS(MATCH(IF($C$4="Tüm Şirketler",9003,IF($C$4="Hayatdışı Sigorta Şirketleri",9000,9001)),INDIRECT("'"&amp;C$5&amp;"'!$B$1:$B$1095"),0),MATCH($B18,INDIRECT("'"&amp;C$5&amp;"'!5:5"),0))),0)</f>
        <v>248423012.90444472</v>
      </c>
      <c r="D18" s="18">
        <f ca="1">IFERROR(INDIRECT("'"&amp;C$5&amp;"'!"&amp;ADDRESS(MATCH(IF($C$4="Tüm Şirketler",9003,IF($C$4="Hayatdışı Sigorta Şirketleri",9000,9001)),INDIRECT("'"&amp;C$5&amp;"'!$B$1:$B$1095"),0),MATCH($B18,INDIRECT("'"&amp;C$5&amp;"'!5:5"),0)+1)),0)</f>
        <v>0</v>
      </c>
      <c r="E18" s="18">
        <f ca="1">IFERROR(INDIRECT("'"&amp;E$5&amp;"'!"&amp;ADDRESS(MATCH(IF($C$4="Tüm Şirketler",9003,IF($C$4="Hayatdışı Sigorta Şirketleri",9000,9001)),INDIRECT("'"&amp;E$5&amp;"'!$B$1:$B$1095"),0),MATCH($B18,INDIRECT("'"&amp;E$5&amp;"'!5:5"),0))),0)</f>
        <v>2539530.5612710332</v>
      </c>
      <c r="F18" s="18">
        <f ca="1">IFERROR(INDIRECT("'"&amp;E$5&amp;"'!"&amp;ADDRESS(MATCH(IF($C$4="Tüm Şirketler",9003,IF($C$4="Hayatdışı Sigorta Şirketleri",9000,9001)),INDIRECT("'"&amp;E$5&amp;"'!$B$1:$B$1095"),0),MATCH($B18,INDIRECT("'"&amp;E$5&amp;"'!5:5"),0)+1)),0)</f>
        <v>0</v>
      </c>
      <c r="G18" s="19">
        <f t="shared" ca="1" si="0"/>
        <v>250962543.46571577</v>
      </c>
      <c r="H18" s="19">
        <f t="shared" ca="1" si="0"/>
        <v>0</v>
      </c>
      <c r="J18" s="7"/>
      <c r="K18" s="10"/>
      <c r="L18" s="6"/>
    </row>
    <row r="19" spans="1:12" ht="12.75" customHeight="1">
      <c r="A19" s="28" t="s">
        <v>23</v>
      </c>
      <c r="B19" s="29">
        <v>90602</v>
      </c>
      <c r="C19" s="18">
        <f ca="1">IFERROR(INDIRECT("'"&amp;C$5&amp;"'!"&amp;ADDRESS(MATCH(IF($C$4="Tüm Şirketler",9003,IF($C$4="Hayatdışı Sigorta Şirketleri",9000,9001)),INDIRECT("'"&amp;C$5&amp;"'!$B$1:$B$1095"),0),MATCH($B19,INDIRECT("'"&amp;C$5&amp;"'!5:5"),0))),0)</f>
        <v>2300428251.0935502</v>
      </c>
      <c r="D19" s="18">
        <f ca="1">IFERROR(INDIRECT("'"&amp;C$5&amp;"'!"&amp;ADDRESS(MATCH(IF($C$4="Tüm Şirketler",9003,IF($C$4="Hayatdışı Sigorta Şirketleri",9000,9001)),INDIRECT("'"&amp;C$5&amp;"'!$B$1:$B$1095"),0),MATCH($B19,INDIRECT("'"&amp;C$5&amp;"'!5:5"),0)+1)),0)</f>
        <v>0</v>
      </c>
      <c r="E19" s="18">
        <f ca="1">IFERROR(INDIRECT("'"&amp;E$5&amp;"'!"&amp;ADDRESS(MATCH(IF($C$4="Tüm Şirketler",9003,IF($C$4="Hayatdışı Sigorta Şirketleri",9000,9001)),INDIRECT("'"&amp;E$5&amp;"'!$B$1:$B$1095"),0),MATCH($B19,INDIRECT("'"&amp;E$5&amp;"'!5:5"),0))),0)</f>
        <v>64685038.504072897</v>
      </c>
      <c r="F19" s="18">
        <f ca="1">IFERROR(INDIRECT("'"&amp;E$5&amp;"'!"&amp;ADDRESS(MATCH(IF($C$4="Tüm Şirketler",9003,IF($C$4="Hayatdışı Sigorta Şirketleri",9000,9001)),INDIRECT("'"&amp;E$5&amp;"'!$B$1:$B$1095"),0),MATCH($B19,INDIRECT("'"&amp;E$5&amp;"'!5:5"),0)+1)),0)</f>
        <v>0</v>
      </c>
      <c r="G19" s="19">
        <f t="shared" ca="1" si="0"/>
        <v>2365113289.5976229</v>
      </c>
      <c r="H19" s="19">
        <f t="shared" ca="1" si="0"/>
        <v>0</v>
      </c>
      <c r="J19" s="7"/>
      <c r="K19" s="10"/>
      <c r="L19" s="6"/>
    </row>
    <row r="20" spans="1:12" ht="12.75" customHeight="1">
      <c r="A20" s="26" t="s">
        <v>24</v>
      </c>
      <c r="B20" s="27">
        <v>907</v>
      </c>
      <c r="C20" s="19">
        <f ca="1">+C21+C22</f>
        <v>8870938811.9185104</v>
      </c>
      <c r="D20" s="19">
        <f ca="1">+D21+D22</f>
        <v>3430596.69</v>
      </c>
      <c r="E20" s="19">
        <f ca="1">+E21+E22</f>
        <v>558553523.32958007</v>
      </c>
      <c r="F20" s="19">
        <f ca="1">+F21+F22</f>
        <v>17274152.190000001</v>
      </c>
      <c r="G20" s="19">
        <f t="shared" ca="1" si="0"/>
        <v>9429492335.2480907</v>
      </c>
      <c r="H20" s="19">
        <f t="shared" ca="1" si="0"/>
        <v>20704748.880000003</v>
      </c>
      <c r="J20" s="7"/>
      <c r="K20" s="10"/>
      <c r="L20" s="6"/>
    </row>
    <row r="21" spans="1:12" ht="12.75" customHeight="1">
      <c r="A21" s="28" t="s">
        <v>22</v>
      </c>
      <c r="B21" s="29">
        <v>90701</v>
      </c>
      <c r="C21" s="18">
        <f ca="1">IFERROR(INDIRECT("'"&amp;C$5&amp;"'!"&amp;ADDRESS(MATCH(IF($C$4="Tüm Şirketler",9003,IF($C$4="Hayatdışı Sigorta Şirketleri",9000,9001)),INDIRECT("'"&amp;C$5&amp;"'!$B$1:$B$1095"),0),MATCH($B21,INDIRECT("'"&amp;C$5&amp;"'!5:5"),0))),0)</f>
        <v>2015526479.6769009</v>
      </c>
      <c r="D21" s="18">
        <f ca="1">IFERROR(INDIRECT("'"&amp;C$5&amp;"'!"&amp;ADDRESS(MATCH(IF($C$4="Tüm Şirketler",9003,IF($C$4="Hayatdışı Sigorta Şirketleri",9000,9001)),INDIRECT("'"&amp;C$5&amp;"'!$B$1:$B$1095"),0),MATCH($B21,INDIRECT("'"&amp;C$5&amp;"'!5:5"),0)+1)),0)</f>
        <v>765536.69</v>
      </c>
      <c r="E21" s="18">
        <f ca="1">IFERROR(INDIRECT("'"&amp;E$5&amp;"'!"&amp;ADDRESS(MATCH(IF($C$4="Tüm Şirketler",9003,IF($C$4="Hayatdışı Sigorta Şirketleri",9000,9001)),INDIRECT("'"&amp;E$5&amp;"'!$B$1:$B$1095"),0),MATCH($B21,INDIRECT("'"&amp;E$5&amp;"'!5:5"),0))),0)</f>
        <v>81751767.342999861</v>
      </c>
      <c r="F21" s="18">
        <f ca="1">IFERROR(INDIRECT("'"&amp;E$5&amp;"'!"&amp;ADDRESS(MATCH(IF($C$4="Tüm Şirketler",9003,IF($C$4="Hayatdışı Sigorta Şirketleri",9000,9001)),INDIRECT("'"&amp;E$5&amp;"'!$B$1:$B$1095"),0),MATCH($B21,INDIRECT("'"&amp;E$5&amp;"'!5:5"),0)+1)),0)</f>
        <v>6466054.9800000004</v>
      </c>
      <c r="G21" s="19">
        <f t="shared" ca="1" si="0"/>
        <v>2097278247.0199008</v>
      </c>
      <c r="H21" s="19">
        <f t="shared" ca="1" si="0"/>
        <v>7231591.6699999999</v>
      </c>
      <c r="J21" s="7"/>
      <c r="K21" s="10"/>
      <c r="L21" s="6"/>
    </row>
    <row r="22" spans="1:12" ht="12.75" customHeight="1">
      <c r="A22" s="28" t="s">
        <v>23</v>
      </c>
      <c r="B22" s="29">
        <v>90702</v>
      </c>
      <c r="C22" s="18">
        <f ca="1">IFERROR(INDIRECT("'"&amp;C$5&amp;"'!"&amp;ADDRESS(MATCH(IF($C$4="Tüm Şirketler",9003,IF($C$4="Hayatdışı Sigorta Şirketleri",9000,9001)),INDIRECT("'"&amp;C$5&amp;"'!$B$1:$B$1095"),0),MATCH($B22,INDIRECT("'"&amp;C$5&amp;"'!5:5"),0))),0)</f>
        <v>6855412332.2416086</v>
      </c>
      <c r="D22" s="18">
        <f ca="1">IFERROR(INDIRECT("'"&amp;C$5&amp;"'!"&amp;ADDRESS(MATCH(IF($C$4="Tüm Şirketler",9003,IF($C$4="Hayatdışı Sigorta Şirketleri",9000,9001)),INDIRECT("'"&amp;C$5&amp;"'!$B$1:$B$1095"),0),MATCH($B22,INDIRECT("'"&amp;C$5&amp;"'!5:5"),0)+1)),0)</f>
        <v>2665060</v>
      </c>
      <c r="E22" s="18">
        <f ca="1">IFERROR(INDIRECT("'"&amp;E$5&amp;"'!"&amp;ADDRESS(MATCH(IF($C$4="Tüm Şirketler",9003,IF($C$4="Hayatdışı Sigorta Şirketleri",9000,9001)),INDIRECT("'"&amp;E$5&amp;"'!$B$1:$B$1095"),0),MATCH($B22,INDIRECT("'"&amp;E$5&amp;"'!5:5"),0))),0)</f>
        <v>476801755.98658019</v>
      </c>
      <c r="F22" s="18">
        <f ca="1">IFERROR(INDIRECT("'"&amp;E$5&amp;"'!"&amp;ADDRESS(MATCH(IF($C$4="Tüm Şirketler",9003,IF($C$4="Hayatdışı Sigorta Şirketleri",9000,9001)),INDIRECT("'"&amp;E$5&amp;"'!$B$1:$B$1095"),0),MATCH($B22,INDIRECT("'"&amp;E$5&amp;"'!5:5"),0)+1)),0)</f>
        <v>10808097.210000001</v>
      </c>
      <c r="G22" s="19">
        <f t="shared" ca="1" si="0"/>
        <v>7332214088.2281885</v>
      </c>
      <c r="H22" s="19">
        <f t="shared" ca="1" si="0"/>
        <v>13473157.210000001</v>
      </c>
      <c r="J22" s="7"/>
      <c r="K22" s="10"/>
      <c r="L22" s="6"/>
    </row>
    <row r="23" spans="1:12" ht="12.75" customHeight="1">
      <c r="A23" s="25" t="s">
        <v>25</v>
      </c>
      <c r="B23" s="17">
        <v>786</v>
      </c>
      <c r="C23" s="18">
        <f ca="1">IFERROR(INDIRECT("'"&amp;C$5&amp;"'!"&amp;ADDRESS(MATCH(IF($C$4="Tüm Şirketler",9003,IF($C$4="Hayatdışı Sigorta Şirketleri",9000,9001)),INDIRECT("'"&amp;C$5&amp;"'!$B$1:$B$1095"),0),MATCH($B23,INDIRECT("'"&amp;C$5&amp;"'!5:5"),0))),0)</f>
        <v>471234774.42499858</v>
      </c>
      <c r="D23" s="18">
        <f ca="1">IFERROR(INDIRECT("'"&amp;C$5&amp;"'!"&amp;ADDRESS(MATCH(IF($C$4="Tüm Şirketler",9003,IF($C$4="Hayatdışı Sigorta Şirketleri",9000,9001)),INDIRECT("'"&amp;C$5&amp;"'!$B$1:$B$1095"),0),MATCH($B23,INDIRECT("'"&amp;C$5&amp;"'!5:5"),0)+1)),0)</f>
        <v>172685.16</v>
      </c>
      <c r="E23" s="18">
        <f ca="1">IFERROR(INDIRECT("'"&amp;E$5&amp;"'!"&amp;ADDRESS(MATCH(IF($C$4="Tüm Şirketler",9003,IF($C$4="Hayatdışı Sigorta Şirketleri",9000,9001)),INDIRECT("'"&amp;E$5&amp;"'!$B$1:$B$1095"),0),MATCH($B23,INDIRECT("'"&amp;E$5&amp;"'!5:5"),0))),0)</f>
        <v>0</v>
      </c>
      <c r="F23" s="18">
        <f ca="1">IFERROR(INDIRECT("'"&amp;E$5&amp;"'!"&amp;ADDRESS(MATCH(IF($C$4="Tüm Şirketler",9003,IF($C$4="Hayatdışı Sigorta Şirketleri",9000,9001)),INDIRECT("'"&amp;E$5&amp;"'!$B$1:$B$1095"),0),MATCH($B23,INDIRECT("'"&amp;E$5&amp;"'!5:5"),0)+1)),0)</f>
        <v>1014121.4299999999</v>
      </c>
      <c r="G23" s="19">
        <f t="shared" ca="1" si="0"/>
        <v>471234774.42499858</v>
      </c>
      <c r="H23" s="19">
        <f t="shared" ca="1" si="0"/>
        <v>1186806.5899999999</v>
      </c>
      <c r="J23" s="7"/>
      <c r="K23" s="10"/>
      <c r="L23" s="6"/>
    </row>
    <row r="24" spans="1:12" ht="12.75" customHeight="1" thickBot="1">
      <c r="A24" s="84" t="s">
        <v>26</v>
      </c>
      <c r="B24" s="85"/>
      <c r="C24" s="30">
        <f ca="1">+C13+C14+C23</f>
        <v>12430712874.848965</v>
      </c>
      <c r="D24" s="30">
        <f ca="1">+D13+D14+D23</f>
        <v>3606106.85</v>
      </c>
      <c r="E24" s="30">
        <f ca="1">+E13+E14+E23</f>
        <v>625778092.39492404</v>
      </c>
      <c r="F24" s="30">
        <f ca="1">+F13+F14+F23</f>
        <v>18289917.370000001</v>
      </c>
      <c r="G24" s="30">
        <f t="shared" ca="1" si="0"/>
        <v>13056490967.243889</v>
      </c>
      <c r="H24" s="30">
        <f t="shared" ca="1" si="0"/>
        <v>21896024.220000003</v>
      </c>
      <c r="J24" s="7"/>
      <c r="K24" s="10"/>
      <c r="L24" s="6"/>
    </row>
    <row r="25" spans="1:12" ht="12.75" customHeight="1">
      <c r="A25" s="11" t="s">
        <v>27</v>
      </c>
      <c r="B25" s="12">
        <v>717</v>
      </c>
      <c r="C25" s="13">
        <f ca="1">IFERROR(INDIRECT("'"&amp;C$5&amp;"'!"&amp;ADDRESS(MATCH(IF($C$4="Tüm Şirketler",9003,IF($C$4="Hayatdışı Sigorta Şirketleri",9000,9001)),INDIRECT("'"&amp;C$5&amp;"'!$B$1:$B$1095"),0),MATCH($B25,INDIRECT("'"&amp;C$5&amp;"'!5:5"),0))),0)</f>
        <v>14190036615.457548</v>
      </c>
      <c r="D25" s="13">
        <f ca="1">IFERROR(INDIRECT("'"&amp;C$5&amp;"'!"&amp;ADDRESS(MATCH(IF($C$4="Tüm Şirketler",9003,IF($C$4="Hayatdışı Sigorta Şirketleri",9000,9001)),INDIRECT("'"&amp;C$5&amp;"'!$B$1:$B$1095"),0),MATCH($B25,INDIRECT("'"&amp;C$5&amp;"'!5:5"),0)+1)),0)</f>
        <v>39588545.090000004</v>
      </c>
      <c r="E25" s="13">
        <f ca="1">IFERROR(INDIRECT("'"&amp;E$5&amp;"'!"&amp;ADDRESS(MATCH(IF($C$4="Tüm Şirketler",9003,IF($C$4="Hayatdışı Sigorta Şirketleri",9000,9001)),INDIRECT("'"&amp;E$5&amp;"'!$B$1:$B$1095"),0),MATCH($B25,INDIRECT("'"&amp;E$5&amp;"'!5:5"),0))),0)</f>
        <v>29444721.739999998</v>
      </c>
      <c r="F25" s="13">
        <f ca="1">IFERROR(INDIRECT("'"&amp;E$5&amp;"'!"&amp;ADDRESS(MATCH(IF($C$4="Tüm Şirketler",9003,IF($C$4="Hayatdışı Sigorta Şirketleri",9000,9001)),INDIRECT("'"&amp;E$5&amp;"'!$B$1:$B$1095"),0),MATCH($B25,INDIRECT("'"&amp;E$5&amp;"'!5:5"),0)+1)),0)</f>
        <v>32820025.260000002</v>
      </c>
      <c r="G25" s="14">
        <f t="shared" ca="1" si="0"/>
        <v>14219481337.197548</v>
      </c>
      <c r="H25" s="14">
        <f t="shared" ca="1" si="0"/>
        <v>72408570.350000009</v>
      </c>
      <c r="J25" s="7"/>
      <c r="K25" s="10"/>
      <c r="L25" s="6"/>
    </row>
    <row r="26" spans="1:12" ht="12.75" customHeight="1">
      <c r="A26" s="16" t="s">
        <v>28</v>
      </c>
      <c r="B26" s="17">
        <v>737</v>
      </c>
      <c r="C26" s="18">
        <f ca="1">IFERROR(INDIRECT("'"&amp;C$5&amp;"'!"&amp;ADDRESS(MATCH(IF($C$4="Tüm Şirketler",9003,IF($C$4="Hayatdışı Sigorta Şirketleri",9000,9001)),INDIRECT("'"&amp;C$5&amp;"'!$B$1:$B$1095"),0),MATCH($B26,INDIRECT("'"&amp;C$5&amp;"'!5:5"),0))),0)</f>
        <v>0</v>
      </c>
      <c r="D26" s="18">
        <f ca="1">IFERROR(INDIRECT("'"&amp;C$5&amp;"'!"&amp;ADDRESS(MATCH(IF($C$4="Tüm Şirketler",9003,IF($C$4="Hayatdışı Sigorta Şirketleri",9000,9001)),INDIRECT("'"&amp;C$5&amp;"'!$B$1:$B$1095"),0),MATCH($B26,INDIRECT("'"&amp;C$5&amp;"'!5:5"),0)+1)),0)</f>
        <v>0</v>
      </c>
      <c r="E26" s="18">
        <f ca="1">IFERROR(INDIRECT("'"&amp;E$5&amp;"'!"&amp;ADDRESS(MATCH(IF($C$4="Tüm Şirketler",9003,IF($C$4="Hayatdışı Sigorta Şirketleri",9000,9001)),INDIRECT("'"&amp;E$5&amp;"'!$B$1:$B$1095"),0),MATCH($B26,INDIRECT("'"&amp;E$5&amp;"'!5:5"),0))),0)</f>
        <v>0</v>
      </c>
      <c r="F26" s="18">
        <f ca="1">IFERROR(INDIRECT("'"&amp;E$5&amp;"'!"&amp;ADDRESS(MATCH(IF($C$4="Tüm Şirketler",9003,IF($C$4="Hayatdışı Sigorta Şirketleri",9000,9001)),INDIRECT("'"&amp;E$5&amp;"'!$B$1:$B$1095"),0),MATCH($B26,INDIRECT("'"&amp;E$5&amp;"'!5:5"),0)+1)),0)</f>
        <v>0</v>
      </c>
      <c r="G26" s="19">
        <f t="shared" ca="1" si="0"/>
        <v>0</v>
      </c>
      <c r="H26" s="19">
        <f t="shared" ca="1" si="0"/>
        <v>0</v>
      </c>
      <c r="J26" s="7"/>
      <c r="K26" s="10"/>
      <c r="L26" s="6"/>
    </row>
    <row r="27" spans="1:12" ht="12.75" customHeight="1" thickBot="1">
      <c r="A27" s="82" t="s">
        <v>29</v>
      </c>
      <c r="B27" s="83"/>
      <c r="C27" s="20">
        <f ca="1">+C25+C26</f>
        <v>14190036615.457548</v>
      </c>
      <c r="D27" s="20">
        <f ca="1">+D25+D26</f>
        <v>39588545.090000004</v>
      </c>
      <c r="E27" s="20">
        <f ca="1">+E25+E26</f>
        <v>29444721.739999998</v>
      </c>
      <c r="F27" s="20">
        <f ca="1">+F25+F26</f>
        <v>32820025.260000002</v>
      </c>
      <c r="G27" s="20">
        <f t="shared" ca="1" si="0"/>
        <v>14219481337.197548</v>
      </c>
      <c r="H27" s="20">
        <f t="shared" ca="1" si="0"/>
        <v>72408570.350000009</v>
      </c>
      <c r="J27" s="7"/>
      <c r="K27" s="10"/>
      <c r="L27" s="6"/>
    </row>
    <row r="28" spans="1:12" ht="12.75" customHeight="1">
      <c r="A28" s="21" t="s">
        <v>30</v>
      </c>
      <c r="B28" s="22">
        <v>713</v>
      </c>
      <c r="C28" s="23">
        <f ca="1">IFERROR(INDIRECT("'"&amp;C$5&amp;"'!"&amp;ADDRESS(MATCH(IF($C$4="Tüm Şirketler",9003,IF($C$4="Hayatdışı Sigorta Şirketleri",9000,9001)),INDIRECT("'"&amp;C$5&amp;"'!$B$1:$B$1095"),0),MATCH($B28,INDIRECT("'"&amp;C$5&amp;"'!5:5"),0))),0)</f>
        <v>30961.91</v>
      </c>
      <c r="D28" s="23">
        <f ca="1">IFERROR(INDIRECT("'"&amp;C$5&amp;"'!"&amp;ADDRESS(MATCH(IF($C$4="Tüm Şirketler",9003,IF($C$4="Hayatdışı Sigorta Şirketleri",9000,9001)),INDIRECT("'"&amp;C$5&amp;"'!$B$1:$B$1095"),0),MATCH($B28,INDIRECT("'"&amp;C$5&amp;"'!5:5"),0)+1)),0)</f>
        <v>0</v>
      </c>
      <c r="E28" s="23">
        <f ca="1">IFERROR(INDIRECT("'"&amp;E$5&amp;"'!"&amp;ADDRESS(MATCH(IF($C$4="Tüm Şirketler",9003,IF($C$4="Hayatdışı Sigorta Şirketleri",9000,9001)),INDIRECT("'"&amp;E$5&amp;"'!$B$1:$B$1095"),0),MATCH($B28,INDIRECT("'"&amp;E$5&amp;"'!5:5"),0))),0)</f>
        <v>0</v>
      </c>
      <c r="F28" s="23">
        <f ca="1">IFERROR(INDIRECT("'"&amp;E$5&amp;"'!"&amp;ADDRESS(MATCH(IF($C$4="Tüm Şirketler",9003,IF($C$4="Hayatdışı Sigorta Şirketleri",9000,9001)),INDIRECT("'"&amp;E$5&amp;"'!$B$1:$B$1095"),0),MATCH($B28,INDIRECT("'"&amp;E$5&amp;"'!5:5"),0)+1)),0)</f>
        <v>0</v>
      </c>
      <c r="G28" s="24">
        <f t="shared" ca="1" si="0"/>
        <v>30961.91</v>
      </c>
      <c r="H28" s="24">
        <f t="shared" ca="1" si="0"/>
        <v>0</v>
      </c>
      <c r="J28" s="7"/>
      <c r="K28" s="10"/>
      <c r="L28" s="6"/>
    </row>
    <row r="29" spans="1:12" ht="12.75" customHeight="1" thickBot="1">
      <c r="A29" s="86" t="s">
        <v>31</v>
      </c>
      <c r="B29" s="87"/>
      <c r="C29" s="31">
        <f ca="1">C28</f>
        <v>30961.91</v>
      </c>
      <c r="D29" s="31">
        <f ca="1">D28</f>
        <v>0</v>
      </c>
      <c r="E29" s="31">
        <f ca="1">E28</f>
        <v>0</v>
      </c>
      <c r="F29" s="31">
        <f ca="1">F28</f>
        <v>0</v>
      </c>
      <c r="G29" s="31">
        <f t="shared" ca="1" si="0"/>
        <v>30961.91</v>
      </c>
      <c r="H29" s="31">
        <f t="shared" ca="1" si="0"/>
        <v>0</v>
      </c>
      <c r="J29" s="7"/>
      <c r="K29" s="10"/>
      <c r="L29" s="6"/>
    </row>
    <row r="30" spans="1:12" ht="12.75" customHeight="1">
      <c r="A30" s="21" t="s">
        <v>32</v>
      </c>
      <c r="B30" s="22">
        <v>727</v>
      </c>
      <c r="C30" s="23">
        <f ca="1">IFERROR(INDIRECT("'"&amp;C$5&amp;"'!"&amp;ADDRESS(MATCH(IF($C$4="Tüm Şirketler",9003,IF($C$4="Hayatdışı Sigorta Şirketleri",9000,9001)),INDIRECT("'"&amp;C$5&amp;"'!$B$1:$B$1095"),0),MATCH($B30,INDIRECT("'"&amp;C$5&amp;"'!5:5"),0))),0)</f>
        <v>442373962.63999999</v>
      </c>
      <c r="D30" s="23">
        <f ca="1">IFERROR(INDIRECT("'"&amp;C$5&amp;"'!"&amp;ADDRESS(MATCH(IF($C$4="Tüm Şirketler",9003,IF($C$4="Hayatdışı Sigorta Şirketleri",9000,9001)),INDIRECT("'"&amp;C$5&amp;"'!$B$1:$B$1095"),0),MATCH($B30,INDIRECT("'"&amp;C$5&amp;"'!5:5"),0)+1)),0)</f>
        <v>0</v>
      </c>
      <c r="E30" s="23">
        <f ca="1">IFERROR(INDIRECT("'"&amp;E$5&amp;"'!"&amp;ADDRESS(MATCH(IF($C$4="Tüm Şirketler",9003,IF($C$4="Hayatdışı Sigorta Şirketleri",9000,9001)),INDIRECT("'"&amp;E$5&amp;"'!$B$1:$B$1095"),0),MATCH($B30,INDIRECT("'"&amp;E$5&amp;"'!5:5"),0))),0)</f>
        <v>383439.79</v>
      </c>
      <c r="F30" s="23">
        <f ca="1">IFERROR(INDIRECT("'"&amp;E$5&amp;"'!"&amp;ADDRESS(MATCH(IF($C$4="Tüm Şirketler",9003,IF($C$4="Hayatdışı Sigorta Şirketleri",9000,9001)),INDIRECT("'"&amp;E$5&amp;"'!$B$1:$B$1095"),0),MATCH($B30,INDIRECT("'"&amp;E$5&amp;"'!5:5"),0)+1)),0)</f>
        <v>26282005.379999999</v>
      </c>
      <c r="G30" s="24">
        <f t="shared" ca="1" si="0"/>
        <v>442757402.43000001</v>
      </c>
      <c r="H30" s="24">
        <f t="shared" ca="1" si="0"/>
        <v>26282005.379999999</v>
      </c>
      <c r="J30" s="7"/>
      <c r="K30" s="10"/>
      <c r="L30" s="6"/>
    </row>
    <row r="31" spans="1:12" ht="12.75" customHeight="1" thickBot="1">
      <c r="A31" s="86" t="s">
        <v>33</v>
      </c>
      <c r="B31" s="87"/>
      <c r="C31" s="31">
        <f ca="1">C30</f>
        <v>442373962.63999999</v>
      </c>
      <c r="D31" s="31">
        <f ca="1">D30</f>
        <v>0</v>
      </c>
      <c r="E31" s="31">
        <f ca="1">E30</f>
        <v>383439.79</v>
      </c>
      <c r="F31" s="31">
        <f ca="1">F30</f>
        <v>26282005.379999999</v>
      </c>
      <c r="G31" s="31">
        <f t="shared" ca="1" si="0"/>
        <v>442757402.43000001</v>
      </c>
      <c r="H31" s="31">
        <f t="shared" ca="1" si="0"/>
        <v>26282005.379999999</v>
      </c>
      <c r="J31" s="7"/>
      <c r="K31" s="10"/>
      <c r="L31" s="6"/>
    </row>
    <row r="32" spans="1:12" ht="12.75" customHeight="1">
      <c r="A32" s="11" t="s">
        <v>34</v>
      </c>
      <c r="B32" s="12">
        <v>712</v>
      </c>
      <c r="C32" s="13">
        <f ca="1">IFERROR(INDIRECT("'"&amp;C$5&amp;"'!"&amp;ADDRESS(MATCH(IF($C$4="Tüm Şirketler",9003,IF($C$4="Hayatdışı Sigorta Şirketleri",9000,9001)),INDIRECT("'"&amp;C$5&amp;"'!$B$1:$B$1095"),0),MATCH($B32,INDIRECT("'"&amp;C$5&amp;"'!5:5"),0))),0)</f>
        <v>847774075.69970906</v>
      </c>
      <c r="D32" s="13">
        <f ca="1">IFERROR(INDIRECT("'"&amp;C$5&amp;"'!"&amp;ADDRESS(MATCH(IF($C$4="Tüm Şirketler",9003,IF($C$4="Hayatdışı Sigorta Şirketleri",9000,9001)),INDIRECT("'"&amp;C$5&amp;"'!$B$1:$B$1095"),0),MATCH($B32,INDIRECT("'"&amp;C$5&amp;"'!5:5"),0)+1)),0)</f>
        <v>6410554.7910000002</v>
      </c>
      <c r="E32" s="13">
        <f ca="1">IFERROR(INDIRECT("'"&amp;E$5&amp;"'!"&amp;ADDRESS(MATCH(IF($C$4="Tüm Şirketler",9003,IF($C$4="Hayatdışı Sigorta Şirketleri",9000,9001)),INDIRECT("'"&amp;E$5&amp;"'!$B$1:$B$1095"),0),MATCH($B32,INDIRECT("'"&amp;E$5&amp;"'!5:5"),0))),0)</f>
        <v>131012698.83999999</v>
      </c>
      <c r="F32" s="13">
        <f ca="1">IFERROR(INDIRECT("'"&amp;E$5&amp;"'!"&amp;ADDRESS(MATCH(IF($C$4="Tüm Şirketler",9003,IF($C$4="Hayatdışı Sigorta Şirketleri",9000,9001)),INDIRECT("'"&amp;E$5&amp;"'!$B$1:$B$1095"),0),MATCH($B32,INDIRECT("'"&amp;E$5&amp;"'!5:5"),0)+1)),0)</f>
        <v>73744914.340000004</v>
      </c>
      <c r="G32" s="14">
        <f t="shared" ca="1" si="0"/>
        <v>978786774.53970909</v>
      </c>
      <c r="H32" s="14">
        <f t="shared" ca="1" si="0"/>
        <v>80155469.130999997</v>
      </c>
      <c r="J32" s="7"/>
      <c r="K32" s="10"/>
      <c r="L32" s="6"/>
    </row>
    <row r="33" spans="1:12" ht="12.75" customHeight="1">
      <c r="A33" s="32" t="s">
        <v>35</v>
      </c>
      <c r="B33" s="22">
        <v>738</v>
      </c>
      <c r="C33" s="23">
        <f ca="1">IFERROR(INDIRECT("'"&amp;C$5&amp;"'!"&amp;ADDRESS(MATCH(IF($C$4="Tüm Şirketler",9003,IF($C$4="Hayatdışı Sigorta Şirketleri",9000,9001)),INDIRECT("'"&amp;C$5&amp;"'!$B$1:$B$1095"),0),MATCH($B33,INDIRECT("'"&amp;C$5&amp;"'!5:5"),0))),0)</f>
        <v>0</v>
      </c>
      <c r="D33" s="23">
        <f ca="1">IFERROR(INDIRECT("'"&amp;C$5&amp;"'!"&amp;ADDRESS(MATCH(IF($C$4="Tüm Şirketler",9003,IF($C$4="Hayatdışı Sigorta Şirketleri",9000,9001)),INDIRECT("'"&amp;C$5&amp;"'!$B$1:$B$1095"),0),MATCH($B33,INDIRECT("'"&amp;C$5&amp;"'!5:5"),0)+1)),0)</f>
        <v>0</v>
      </c>
      <c r="E33" s="23">
        <f ca="1">IFERROR(INDIRECT("'"&amp;E$5&amp;"'!"&amp;ADDRESS(MATCH(IF($C$4="Tüm Şirketler",9003,IF($C$4="Hayatdışı Sigorta Şirketleri",9000,9001)),INDIRECT("'"&amp;E$5&amp;"'!$B$1:$B$1095"),0),MATCH($B33,INDIRECT("'"&amp;E$5&amp;"'!5:5"),0))),0)</f>
        <v>0</v>
      </c>
      <c r="F33" s="23">
        <f ca="1">IFERROR(INDIRECT("'"&amp;E$5&amp;"'!"&amp;ADDRESS(MATCH(IF($C$4="Tüm Şirketler",9003,IF($C$4="Hayatdışı Sigorta Şirketleri",9000,9001)),INDIRECT("'"&amp;E$5&amp;"'!$B$1:$B$1095"),0),MATCH($B33,INDIRECT("'"&amp;E$5&amp;"'!5:5"),0)+1)),0)</f>
        <v>0</v>
      </c>
      <c r="G33" s="24">
        <f t="shared" ca="1" si="0"/>
        <v>0</v>
      </c>
      <c r="H33" s="24">
        <f t="shared" ca="1" si="0"/>
        <v>0</v>
      </c>
      <c r="J33" s="7"/>
      <c r="K33" s="10"/>
      <c r="L33" s="6"/>
    </row>
    <row r="34" spans="1:12" ht="12.75" customHeight="1">
      <c r="A34" s="16" t="s">
        <v>36</v>
      </c>
      <c r="B34" s="17">
        <v>739</v>
      </c>
      <c r="C34" s="18">
        <f ca="1">IFERROR(INDIRECT("'"&amp;C$5&amp;"'!"&amp;ADDRESS(MATCH(IF($C$4="Tüm Şirketler",9003,IF($C$4="Hayatdışı Sigorta Şirketleri",9000,9001)),INDIRECT("'"&amp;C$5&amp;"'!$B$1:$B$1095"),0),MATCH($B34,INDIRECT("'"&amp;C$5&amp;"'!5:5"),0))),0)</f>
        <v>0</v>
      </c>
      <c r="D34" s="18">
        <f ca="1">IFERROR(INDIRECT("'"&amp;C$5&amp;"'!"&amp;ADDRESS(MATCH(IF($C$4="Tüm Şirketler",9003,IF($C$4="Hayatdışı Sigorta Şirketleri",9000,9001)),INDIRECT("'"&amp;C$5&amp;"'!$B$1:$B$1095"),0),MATCH($B34,INDIRECT("'"&amp;C$5&amp;"'!5:5"),0)+1)),0)</f>
        <v>0</v>
      </c>
      <c r="E34" s="18">
        <f ca="1">IFERROR(INDIRECT("'"&amp;E$5&amp;"'!"&amp;ADDRESS(MATCH(IF($C$4="Tüm Şirketler",9003,IF($C$4="Hayatdışı Sigorta Şirketleri",9000,9001)),INDIRECT("'"&amp;E$5&amp;"'!$B$1:$B$1095"),0),MATCH($B34,INDIRECT("'"&amp;E$5&amp;"'!5:5"),0))),0)</f>
        <v>0</v>
      </c>
      <c r="F34" s="18">
        <f ca="1">IFERROR(INDIRECT("'"&amp;E$5&amp;"'!"&amp;ADDRESS(MATCH(IF($C$4="Tüm Şirketler",9003,IF($C$4="Hayatdışı Sigorta Şirketleri",9000,9001)),INDIRECT("'"&amp;E$5&amp;"'!$B$1:$B$1095"),0),MATCH($B34,INDIRECT("'"&amp;E$5&amp;"'!5:5"),0)+1)),0)</f>
        <v>0</v>
      </c>
      <c r="G34" s="19">
        <f t="shared" ca="1" si="0"/>
        <v>0</v>
      </c>
      <c r="H34" s="19">
        <f t="shared" ca="1" si="0"/>
        <v>0</v>
      </c>
      <c r="J34" s="7"/>
      <c r="K34" s="10"/>
      <c r="L34" s="6"/>
    </row>
    <row r="35" spans="1:12" ht="12.75" customHeight="1" thickBot="1">
      <c r="A35" s="82" t="s">
        <v>37</v>
      </c>
      <c r="B35" s="83"/>
      <c r="C35" s="20">
        <f ca="1">SUM(C32:C34)</f>
        <v>847774075.69970906</v>
      </c>
      <c r="D35" s="20">
        <f ca="1">SUM(D32:D34)</f>
        <v>6410554.7910000002</v>
      </c>
      <c r="E35" s="20">
        <f ca="1">SUM(E32:E34)</f>
        <v>131012698.83999999</v>
      </c>
      <c r="F35" s="20">
        <f ca="1">SUM(F32:F34)</f>
        <v>73744914.340000004</v>
      </c>
      <c r="G35" s="20">
        <f t="shared" ca="1" si="0"/>
        <v>978786774.53970909</v>
      </c>
      <c r="H35" s="20">
        <f t="shared" ca="1" si="0"/>
        <v>80155469.130999997</v>
      </c>
      <c r="J35" s="7"/>
      <c r="K35" s="10"/>
      <c r="L35" s="6"/>
    </row>
    <row r="36" spans="1:12" ht="12.75" customHeight="1">
      <c r="A36" s="11" t="s">
        <v>38</v>
      </c>
      <c r="B36" s="12">
        <v>710</v>
      </c>
      <c r="C36" s="13">
        <f ca="1">IFERROR(INDIRECT("'"&amp;C$5&amp;"'!"&amp;ADDRESS(MATCH(IF($C$4="Tüm Şirketler",9003,IF($C$4="Hayatdışı Sigorta Şirketleri",9000,9001)),INDIRECT("'"&amp;C$5&amp;"'!$B$1:$B$1095"),0),MATCH($B36,INDIRECT("'"&amp;C$5&amp;"'!5:5"),0))),0)</f>
        <v>1768159762.1141021</v>
      </c>
      <c r="D36" s="13">
        <f ca="1">IFERROR(INDIRECT("'"&amp;C$5&amp;"'!"&amp;ADDRESS(MATCH(IF($C$4="Tüm Şirketler",9003,IF($C$4="Hayatdışı Sigorta Şirketleri",9000,9001)),INDIRECT("'"&amp;C$5&amp;"'!$B$1:$B$1095"),0),MATCH($B36,INDIRECT("'"&amp;C$5&amp;"'!5:5"),0)+1)),0)</f>
        <v>10453267.737</v>
      </c>
      <c r="E36" s="13">
        <f ca="1">IFERROR(INDIRECT("'"&amp;E$5&amp;"'!"&amp;ADDRESS(MATCH(IF($C$4="Tüm Şirketler",9003,IF($C$4="Hayatdışı Sigorta Şirketleri",9000,9001)),INDIRECT("'"&amp;E$5&amp;"'!$B$1:$B$1095"),0),MATCH($B36,INDIRECT("'"&amp;E$5&amp;"'!5:5"),0))),0)</f>
        <v>27465270.069999997</v>
      </c>
      <c r="F36" s="13">
        <f ca="1">IFERROR(INDIRECT("'"&amp;E$5&amp;"'!"&amp;ADDRESS(MATCH(IF($C$4="Tüm Şirketler",9003,IF($C$4="Hayatdışı Sigorta Şirketleri",9000,9001)),INDIRECT("'"&amp;E$5&amp;"'!$B$1:$B$1095"),0),MATCH($B36,INDIRECT("'"&amp;E$5&amp;"'!5:5"),0)+1)),0)</f>
        <v>35586065.799999997</v>
      </c>
      <c r="G36" s="14">
        <f t="shared" ca="1" si="0"/>
        <v>1795625032.1841021</v>
      </c>
      <c r="H36" s="14">
        <f t="shared" ca="1" si="0"/>
        <v>46039333.537</v>
      </c>
      <c r="J36" s="7"/>
      <c r="K36" s="10"/>
      <c r="L36" s="6"/>
    </row>
    <row r="37" spans="1:12" ht="12.75" customHeight="1">
      <c r="A37" s="16" t="s">
        <v>39</v>
      </c>
      <c r="B37" s="17">
        <v>711</v>
      </c>
      <c r="C37" s="18">
        <f ca="1">IFERROR(INDIRECT("'"&amp;C$5&amp;"'!"&amp;ADDRESS(MATCH(IF($C$4="Tüm Şirketler",9003,IF($C$4="Hayatdışı Sigorta Şirketleri",9000,9001)),INDIRECT("'"&amp;C$5&amp;"'!$B$1:$B$1095"),0),MATCH($B37,INDIRECT("'"&amp;C$5&amp;"'!5:5"),0))),0)</f>
        <v>2750676.54</v>
      </c>
      <c r="D37" s="18">
        <f ca="1">IFERROR(INDIRECT("'"&amp;C$5&amp;"'!"&amp;ADDRESS(MATCH(IF($C$4="Tüm Şirketler",9003,IF($C$4="Hayatdışı Sigorta Şirketleri",9000,9001)),INDIRECT("'"&amp;C$5&amp;"'!$B$1:$B$1095"),0),MATCH($B37,INDIRECT("'"&amp;C$5&amp;"'!5:5"),0)+1)),0)</f>
        <v>0</v>
      </c>
      <c r="E37" s="18">
        <f ca="1">IFERROR(INDIRECT("'"&amp;E$5&amp;"'!"&amp;ADDRESS(MATCH(IF($C$4="Tüm Şirketler",9003,IF($C$4="Hayatdışı Sigorta Şirketleri",9000,9001)),INDIRECT("'"&amp;E$5&amp;"'!$B$1:$B$1095"),0),MATCH($B37,INDIRECT("'"&amp;E$5&amp;"'!5:5"),0))),0)</f>
        <v>-22722.799999999999</v>
      </c>
      <c r="F37" s="18">
        <f ca="1">IFERROR(INDIRECT("'"&amp;E$5&amp;"'!"&amp;ADDRESS(MATCH(IF($C$4="Tüm Şirketler",9003,IF($C$4="Hayatdışı Sigorta Şirketleri",9000,9001)),INDIRECT("'"&amp;E$5&amp;"'!$B$1:$B$1095"),0),MATCH($B37,INDIRECT("'"&amp;E$5&amp;"'!5:5"),0)+1)),0)</f>
        <v>0</v>
      </c>
      <c r="G37" s="19">
        <f t="shared" ca="1" si="0"/>
        <v>2727953.74</v>
      </c>
      <c r="H37" s="19">
        <f t="shared" ca="1" si="0"/>
        <v>0</v>
      </c>
      <c r="J37" s="7"/>
      <c r="K37" s="10"/>
      <c r="L37" s="6"/>
    </row>
    <row r="38" spans="1:12" ht="12.75" customHeight="1" thickBot="1">
      <c r="A38" s="82" t="s">
        <v>40</v>
      </c>
      <c r="B38" s="83"/>
      <c r="C38" s="20">
        <f ca="1">SUM(C36:C37)</f>
        <v>1770910438.6541021</v>
      </c>
      <c r="D38" s="20">
        <f ca="1">SUM(D36:D37)</f>
        <v>10453267.737</v>
      </c>
      <c r="E38" s="20">
        <f ca="1">SUM(E36:E37)</f>
        <v>27442547.269999996</v>
      </c>
      <c r="F38" s="20">
        <f ca="1">SUM(F36:F37)</f>
        <v>35586065.799999997</v>
      </c>
      <c r="G38" s="20">
        <f t="shared" ca="1" si="0"/>
        <v>1798352985.9241021</v>
      </c>
      <c r="H38" s="20">
        <f t="shared" ca="1" si="0"/>
        <v>46039333.537</v>
      </c>
      <c r="J38" s="7"/>
      <c r="K38" s="10"/>
      <c r="L38" s="6"/>
    </row>
    <row r="39" spans="1:12" ht="12.75" customHeight="1">
      <c r="A39" s="11" t="s">
        <v>41</v>
      </c>
      <c r="B39" s="12">
        <v>701</v>
      </c>
      <c r="C39" s="14">
        <f ca="1">SUM(C40:C42)</f>
        <v>8661150405.9296951</v>
      </c>
      <c r="D39" s="14">
        <f ca="1">SUM(D40:D42)</f>
        <v>63950475.528999999</v>
      </c>
      <c r="E39" s="14">
        <f ca="1">SUM(E40:E42)</f>
        <v>269254034.38</v>
      </c>
      <c r="F39" s="14">
        <f ca="1">SUM(F40:F42)</f>
        <v>573134474.64189994</v>
      </c>
      <c r="G39" s="14">
        <f t="shared" ca="1" si="0"/>
        <v>8930404440.3096943</v>
      </c>
      <c r="H39" s="14">
        <f t="shared" ca="1" si="0"/>
        <v>637084950.17089999</v>
      </c>
      <c r="J39" s="7"/>
      <c r="K39" s="10"/>
      <c r="L39" s="6"/>
    </row>
    <row r="40" spans="1:12" ht="12.75" customHeight="1">
      <c r="A40" s="33" t="s">
        <v>42</v>
      </c>
      <c r="B40" s="34">
        <v>900</v>
      </c>
      <c r="C40" s="23">
        <f t="shared" ref="C40:C49" ca="1" si="2">IFERROR(INDIRECT("'"&amp;C$5&amp;"'!"&amp;ADDRESS(MATCH(IF($C$4="Tüm Şirketler",9003,IF($C$4="Hayatdışı Sigorta Şirketleri",9000,9001)),INDIRECT("'"&amp;C$5&amp;"'!$B$1:$B$1095"),0),MATCH($B40,INDIRECT("'"&amp;C$5&amp;"'!5:5"),0))),0)</f>
        <v>1660356390.5366538</v>
      </c>
      <c r="D40" s="23">
        <f t="shared" ref="D40:D49" ca="1" si="3">IFERROR(INDIRECT("'"&amp;C$5&amp;"'!"&amp;ADDRESS(MATCH(IF($C$4="Tüm Şirketler",9003,IF($C$4="Hayatdışı Sigorta Şirketleri",9000,9001)),INDIRECT("'"&amp;C$5&amp;"'!$B$1:$B$1095"),0),MATCH($B40,INDIRECT("'"&amp;C$5&amp;"'!5:5"),0)+1)),0)</f>
        <v>5842364.8873580499</v>
      </c>
      <c r="E40" s="23">
        <f t="shared" ref="E40:E49" ca="1" si="4">IFERROR(INDIRECT("'"&amp;E$5&amp;"'!"&amp;ADDRESS(MATCH(IF($C$4="Tüm Şirketler",9003,IF($C$4="Hayatdışı Sigorta Şirketleri",9000,9001)),INDIRECT("'"&amp;E$5&amp;"'!$B$1:$B$1095"),0),MATCH($B40,INDIRECT("'"&amp;E$5&amp;"'!5:5"),0))),0)</f>
        <v>940820.434037867</v>
      </c>
      <c r="F40" s="23">
        <f t="shared" ref="F40:F49" ca="1" si="5">IFERROR(INDIRECT("'"&amp;E$5&amp;"'!"&amp;ADDRESS(MATCH(IF($C$4="Tüm Şirketler",9003,IF($C$4="Hayatdışı Sigorta Şirketleri",9000,9001)),INDIRECT("'"&amp;E$5&amp;"'!$B$1:$B$1095"),0),MATCH($B40,INDIRECT("'"&amp;E$5&amp;"'!5:5"),0)+1)),0)</f>
        <v>47686652.144231893</v>
      </c>
      <c r="G40" s="24">
        <f t="shared" ca="1" si="0"/>
        <v>1661297210.9706917</v>
      </c>
      <c r="H40" s="24">
        <f t="shared" ca="1" si="0"/>
        <v>53529017.03158994</v>
      </c>
      <c r="J40" s="7"/>
      <c r="K40" s="10"/>
      <c r="L40" s="6"/>
    </row>
    <row r="41" spans="1:12" ht="12.75" customHeight="1">
      <c r="A41" s="33" t="s">
        <v>43</v>
      </c>
      <c r="B41" s="34">
        <v>901</v>
      </c>
      <c r="C41" s="23">
        <f t="shared" ca="1" si="2"/>
        <v>3657675743.2769794</v>
      </c>
      <c r="D41" s="23">
        <f t="shared" ca="1" si="3"/>
        <v>31505539.731961019</v>
      </c>
      <c r="E41" s="23">
        <f t="shared" ca="1" si="4"/>
        <v>110801344.66516672</v>
      </c>
      <c r="F41" s="23">
        <f t="shared" ca="1" si="5"/>
        <v>208368377.28303313</v>
      </c>
      <c r="G41" s="24">
        <f t="shared" ca="1" si="0"/>
        <v>3768477087.9421463</v>
      </c>
      <c r="H41" s="24">
        <f t="shared" ca="1" si="0"/>
        <v>239873917.01499414</v>
      </c>
      <c r="J41" s="7"/>
      <c r="K41" s="10"/>
      <c r="L41" s="6"/>
    </row>
    <row r="42" spans="1:12" ht="12.75" customHeight="1">
      <c r="A42" s="33" t="s">
        <v>44</v>
      </c>
      <c r="B42" s="34">
        <v>902</v>
      </c>
      <c r="C42" s="23">
        <f t="shared" ca="1" si="2"/>
        <v>3343118272.1160626</v>
      </c>
      <c r="D42" s="23">
        <f t="shared" ca="1" si="3"/>
        <v>26602570.909680929</v>
      </c>
      <c r="E42" s="23">
        <f t="shared" ca="1" si="4"/>
        <v>157511869.28079543</v>
      </c>
      <c r="F42" s="23">
        <f t="shared" ca="1" si="5"/>
        <v>317079445.21463495</v>
      </c>
      <c r="G42" s="24">
        <f t="shared" ca="1" si="0"/>
        <v>3500630141.3968582</v>
      </c>
      <c r="H42" s="24">
        <f t="shared" ca="1" si="0"/>
        <v>343682016.12431586</v>
      </c>
      <c r="J42" s="7"/>
      <c r="K42" s="10"/>
      <c r="L42" s="6"/>
    </row>
    <row r="43" spans="1:12" ht="12.75" customHeight="1">
      <c r="A43" s="32" t="s">
        <v>45</v>
      </c>
      <c r="B43" s="22">
        <v>703</v>
      </c>
      <c r="C43" s="23">
        <f t="shared" ca="1" si="2"/>
        <v>1693368631.3400767</v>
      </c>
      <c r="D43" s="23">
        <f t="shared" ca="1" si="3"/>
        <v>0</v>
      </c>
      <c r="E43" s="23">
        <f t="shared" ca="1" si="4"/>
        <v>491466.66</v>
      </c>
      <c r="F43" s="23">
        <f t="shared" ca="1" si="5"/>
        <v>0</v>
      </c>
      <c r="G43" s="24">
        <f t="shared" ca="1" si="0"/>
        <v>1693860098.0000768</v>
      </c>
      <c r="H43" s="24">
        <f t="shared" ca="1" si="0"/>
        <v>0</v>
      </c>
      <c r="J43" s="7"/>
      <c r="K43" s="10"/>
      <c r="L43" s="6"/>
    </row>
    <row r="44" spans="1:12" ht="12.75" customHeight="1">
      <c r="A44" s="32" t="s">
        <v>46</v>
      </c>
      <c r="B44" s="22">
        <v>740</v>
      </c>
      <c r="C44" s="23">
        <f t="shared" ca="1" si="2"/>
        <v>2281358121.3606477</v>
      </c>
      <c r="D44" s="23">
        <f t="shared" ca="1" si="3"/>
        <v>4420980.75</v>
      </c>
      <c r="E44" s="23">
        <f t="shared" ca="1" si="4"/>
        <v>198258404.81</v>
      </c>
      <c r="F44" s="23">
        <f t="shared" ca="1" si="5"/>
        <v>3449130.42</v>
      </c>
      <c r="G44" s="24">
        <f t="shared" ca="1" si="0"/>
        <v>2479616526.1706476</v>
      </c>
      <c r="H44" s="24">
        <f t="shared" ca="1" si="0"/>
        <v>7870111.1699999999</v>
      </c>
      <c r="J44" s="7"/>
      <c r="K44" s="10"/>
      <c r="L44" s="6"/>
    </row>
    <row r="45" spans="1:12" ht="12.75" customHeight="1">
      <c r="A45" s="32" t="s">
        <v>47</v>
      </c>
      <c r="B45" s="22">
        <v>741</v>
      </c>
      <c r="C45" s="23">
        <f t="shared" ca="1" si="2"/>
        <v>163780154.35335842</v>
      </c>
      <c r="D45" s="23">
        <f t="shared" ca="1" si="3"/>
        <v>89264.55</v>
      </c>
      <c r="E45" s="23">
        <f t="shared" ca="1" si="4"/>
        <v>8583616.040000001</v>
      </c>
      <c r="F45" s="23">
        <f t="shared" ca="1" si="5"/>
        <v>50011.739999999831</v>
      </c>
      <c r="G45" s="24">
        <f t="shared" ca="1" si="0"/>
        <v>172363770.39335841</v>
      </c>
      <c r="H45" s="24">
        <f t="shared" ca="1" si="0"/>
        <v>139276.28999999983</v>
      </c>
      <c r="J45" s="7"/>
      <c r="K45" s="10"/>
      <c r="L45" s="6"/>
    </row>
    <row r="46" spans="1:12" ht="12.75" customHeight="1">
      <c r="A46" s="32" t="s">
        <v>48</v>
      </c>
      <c r="B46" s="22">
        <v>742</v>
      </c>
      <c r="C46" s="23">
        <f t="shared" ca="1" si="2"/>
        <v>61464144.781598575</v>
      </c>
      <c r="D46" s="23">
        <f t="shared" ca="1" si="3"/>
        <v>668.37</v>
      </c>
      <c r="E46" s="23">
        <f t="shared" ca="1" si="4"/>
        <v>2774891.2500000005</v>
      </c>
      <c r="F46" s="23">
        <f t="shared" ca="1" si="5"/>
        <v>13511.960000000099</v>
      </c>
      <c r="G46" s="24">
        <f t="shared" ca="1" si="0"/>
        <v>64239036.031598575</v>
      </c>
      <c r="H46" s="24">
        <f t="shared" ca="1" si="0"/>
        <v>14180.3300000001</v>
      </c>
      <c r="J46" s="7"/>
      <c r="K46" s="10"/>
      <c r="L46" s="6"/>
    </row>
    <row r="47" spans="1:12" ht="12.75" customHeight="1">
      <c r="A47" s="32" t="s">
        <v>49</v>
      </c>
      <c r="B47" s="22">
        <v>743</v>
      </c>
      <c r="C47" s="23">
        <f t="shared" ca="1" si="2"/>
        <v>0</v>
      </c>
      <c r="D47" s="23">
        <f t="shared" ca="1" si="3"/>
        <v>0</v>
      </c>
      <c r="E47" s="23">
        <f t="shared" ca="1" si="4"/>
        <v>0</v>
      </c>
      <c r="F47" s="23">
        <f t="shared" ca="1" si="5"/>
        <v>0</v>
      </c>
      <c r="G47" s="24">
        <f t="shared" ca="1" si="0"/>
        <v>0</v>
      </c>
      <c r="H47" s="24">
        <f t="shared" ca="1" si="0"/>
        <v>0</v>
      </c>
      <c r="J47" s="7"/>
      <c r="K47" s="10"/>
      <c r="L47" s="6"/>
    </row>
    <row r="48" spans="1:12" ht="12.75" customHeight="1">
      <c r="A48" s="32" t="s">
        <v>50</v>
      </c>
      <c r="B48" s="22">
        <v>744</v>
      </c>
      <c r="C48" s="23">
        <f t="shared" ca="1" si="2"/>
        <v>54191217.031935379</v>
      </c>
      <c r="D48" s="23">
        <f t="shared" ca="1" si="3"/>
        <v>5312.07</v>
      </c>
      <c r="E48" s="23">
        <f t="shared" ca="1" si="4"/>
        <v>6755446.9300000006</v>
      </c>
      <c r="F48" s="23">
        <f t="shared" ca="1" si="5"/>
        <v>27870.49</v>
      </c>
      <c r="G48" s="24">
        <f t="shared" ca="1" si="0"/>
        <v>60946663.961935379</v>
      </c>
      <c r="H48" s="24">
        <f t="shared" ca="1" si="0"/>
        <v>33182.559999999998</v>
      </c>
      <c r="J48" s="7"/>
      <c r="K48" s="10"/>
      <c r="L48" s="6"/>
    </row>
    <row r="49" spans="1:12" ht="12.75" customHeight="1">
      <c r="A49" s="32" t="s">
        <v>51</v>
      </c>
      <c r="B49" s="22">
        <v>761</v>
      </c>
      <c r="C49" s="23">
        <f t="shared" ca="1" si="2"/>
        <v>0</v>
      </c>
      <c r="D49" s="23">
        <f t="shared" ca="1" si="3"/>
        <v>0</v>
      </c>
      <c r="E49" s="23">
        <f t="shared" ca="1" si="4"/>
        <v>0</v>
      </c>
      <c r="F49" s="23">
        <f t="shared" ca="1" si="5"/>
        <v>0</v>
      </c>
      <c r="G49" s="24">
        <f t="shared" ca="1" si="0"/>
        <v>0</v>
      </c>
      <c r="H49" s="24">
        <f t="shared" ca="1" si="0"/>
        <v>0</v>
      </c>
      <c r="J49" s="7"/>
      <c r="K49" s="10"/>
      <c r="L49" s="6"/>
    </row>
    <row r="50" spans="1:12" ht="12.75" customHeight="1" thickBot="1">
      <c r="A50" s="82" t="s">
        <v>52</v>
      </c>
      <c r="B50" s="83"/>
      <c r="C50" s="20">
        <f ca="1">C39+SUM(C43:C49)</f>
        <v>12915312674.797312</v>
      </c>
      <c r="D50" s="20">
        <f ca="1">D39+SUM(D43:D49)</f>
        <v>68466701.268999994</v>
      </c>
      <c r="E50" s="20">
        <f ca="1">E39+SUM(E43:E49)</f>
        <v>486117860.06999999</v>
      </c>
      <c r="F50" s="20">
        <f ca="1">F39+SUM(F43:F49)</f>
        <v>576674999.25189996</v>
      </c>
      <c r="G50" s="20">
        <f t="shared" ca="1" si="0"/>
        <v>13401430534.867311</v>
      </c>
      <c r="H50" s="20">
        <f t="shared" ca="1" si="0"/>
        <v>645141700.52090001</v>
      </c>
      <c r="J50" s="7"/>
      <c r="K50" s="10"/>
      <c r="L50" s="6"/>
    </row>
    <row r="51" spans="1:12" ht="12.75" customHeight="1">
      <c r="A51" s="11" t="s">
        <v>53</v>
      </c>
      <c r="B51" s="12">
        <v>723</v>
      </c>
      <c r="C51" s="13">
        <f t="shared" ref="C51:C67" ca="1" si="6">IFERROR(INDIRECT("'"&amp;C$5&amp;"'!"&amp;ADDRESS(MATCH(IF($C$4="Tüm Şirketler",9003,IF($C$4="Hayatdışı Sigorta Şirketleri",9000,9001)),INDIRECT("'"&amp;C$5&amp;"'!$B$1:$B$1095"),0),MATCH($B51,INDIRECT("'"&amp;C$5&amp;"'!5:5"),0))),0)</f>
        <v>92045592.322963819</v>
      </c>
      <c r="D51" s="13">
        <f t="shared" ref="D51:D67" ca="1" si="7">IFERROR(INDIRECT("'"&amp;C$5&amp;"'!"&amp;ADDRESS(MATCH(IF($C$4="Tüm Şirketler",9003,IF($C$4="Hayatdışı Sigorta Şirketleri",9000,9001)),INDIRECT("'"&amp;C$5&amp;"'!$B$1:$B$1095"),0),MATCH($B51,INDIRECT("'"&amp;C$5&amp;"'!5:5"),0)+1)),0)</f>
        <v>364628.60099999997</v>
      </c>
      <c r="E51" s="13">
        <f t="shared" ref="E51:E67" ca="1" si="8">IFERROR(INDIRECT("'"&amp;E$5&amp;"'!"&amp;ADDRESS(MATCH(IF($C$4="Tüm Şirketler",9003,IF($C$4="Hayatdışı Sigorta Şirketleri",9000,9001)),INDIRECT("'"&amp;E$5&amp;"'!$B$1:$B$1095"),0),MATCH($B51,INDIRECT("'"&amp;E$5&amp;"'!5:5"),0))),0)</f>
        <v>379582.68000000005</v>
      </c>
      <c r="F51" s="13">
        <f t="shared" ref="F51:F67" ca="1" si="9">IFERROR(INDIRECT("'"&amp;E$5&amp;"'!"&amp;ADDRESS(MATCH(IF($C$4="Tüm Şirketler",9003,IF($C$4="Hayatdışı Sigorta Şirketleri",9000,9001)),INDIRECT("'"&amp;E$5&amp;"'!$B$1:$B$1095"),0),MATCH($B51,INDIRECT("'"&amp;E$5&amp;"'!5:5"),0)+1)),0)</f>
        <v>767472.20999999985</v>
      </c>
      <c r="G51" s="14">
        <f t="shared" ca="1" si="0"/>
        <v>92425175.002963826</v>
      </c>
      <c r="H51" s="14">
        <f t="shared" ca="1" si="0"/>
        <v>1132100.8109999998</v>
      </c>
      <c r="J51" s="7"/>
      <c r="K51" s="10"/>
      <c r="L51" s="6"/>
    </row>
    <row r="52" spans="1:12" ht="12.75" customHeight="1">
      <c r="A52" s="32" t="s">
        <v>54</v>
      </c>
      <c r="B52" s="22">
        <v>724</v>
      </c>
      <c r="C52" s="23">
        <f t="shared" ca="1" si="6"/>
        <v>428729885.79068393</v>
      </c>
      <c r="D52" s="23">
        <f t="shared" ca="1" si="7"/>
        <v>883010.48100000003</v>
      </c>
      <c r="E52" s="23">
        <f t="shared" ca="1" si="8"/>
        <v>5114070.8103249995</v>
      </c>
      <c r="F52" s="23">
        <f t="shared" ca="1" si="9"/>
        <v>2649964.7999999998</v>
      </c>
      <c r="G52" s="24">
        <f t="shared" ca="1" si="0"/>
        <v>433843956.60100895</v>
      </c>
      <c r="H52" s="24">
        <f t="shared" ca="1" si="0"/>
        <v>3532975.281</v>
      </c>
      <c r="J52" s="7"/>
      <c r="K52" s="10"/>
      <c r="L52" s="6"/>
    </row>
    <row r="53" spans="1:12" ht="12.75" customHeight="1">
      <c r="A53" s="32" t="s">
        <v>55</v>
      </c>
      <c r="B53" s="22">
        <v>765</v>
      </c>
      <c r="C53" s="23">
        <f t="shared" ca="1" si="6"/>
        <v>1803342035.7131732</v>
      </c>
      <c r="D53" s="23">
        <f t="shared" ca="1" si="7"/>
        <v>2166042.662</v>
      </c>
      <c r="E53" s="23">
        <f t="shared" ca="1" si="8"/>
        <v>56135071.359024987</v>
      </c>
      <c r="F53" s="23">
        <f t="shared" ca="1" si="9"/>
        <v>238307458.27000001</v>
      </c>
      <c r="G53" s="24">
        <f t="shared" ca="1" si="0"/>
        <v>1859477107.0721982</v>
      </c>
      <c r="H53" s="24">
        <f t="shared" ca="1" si="0"/>
        <v>240473500.93200001</v>
      </c>
      <c r="J53" s="7"/>
      <c r="K53" s="10"/>
      <c r="L53" s="6"/>
    </row>
    <row r="54" spans="1:12" ht="12.75" customHeight="1">
      <c r="A54" s="32" t="s">
        <v>56</v>
      </c>
      <c r="B54" s="22">
        <v>766</v>
      </c>
      <c r="C54" s="23">
        <f t="shared" ca="1" si="6"/>
        <v>235844033.61399999</v>
      </c>
      <c r="D54" s="23">
        <f t="shared" ca="1" si="7"/>
        <v>5581390.7760000005</v>
      </c>
      <c r="E54" s="23">
        <f t="shared" ca="1" si="8"/>
        <v>6686969.7299999995</v>
      </c>
      <c r="F54" s="23">
        <f t="shared" ca="1" si="9"/>
        <v>6945417.71</v>
      </c>
      <c r="G54" s="24">
        <f t="shared" ca="1" si="0"/>
        <v>242531003.34399998</v>
      </c>
      <c r="H54" s="24">
        <f t="shared" ca="1" si="0"/>
        <v>12526808.486000001</v>
      </c>
      <c r="J54" s="7"/>
      <c r="K54" s="10"/>
      <c r="L54" s="6"/>
    </row>
    <row r="55" spans="1:12" ht="12.75" customHeight="1">
      <c r="A55" s="32" t="s">
        <v>57</v>
      </c>
      <c r="B55" s="22">
        <v>767</v>
      </c>
      <c r="C55" s="23">
        <f t="shared" ca="1" si="6"/>
        <v>661951126.26400018</v>
      </c>
      <c r="D55" s="23">
        <f t="shared" ca="1" si="7"/>
        <v>21811113.616</v>
      </c>
      <c r="E55" s="23">
        <f t="shared" ca="1" si="8"/>
        <v>55901607.849999994</v>
      </c>
      <c r="F55" s="23">
        <f t="shared" ca="1" si="9"/>
        <v>39061304.110000007</v>
      </c>
      <c r="G55" s="24">
        <f t="shared" ca="1" si="0"/>
        <v>717852734.1140002</v>
      </c>
      <c r="H55" s="24">
        <f t="shared" ca="1" si="0"/>
        <v>60872417.726000011</v>
      </c>
      <c r="J55" s="7"/>
      <c r="K55" s="10"/>
      <c r="L55" s="6"/>
    </row>
    <row r="56" spans="1:12" ht="12.75" customHeight="1">
      <c r="A56" s="32" t="s">
        <v>58</v>
      </c>
      <c r="B56" s="22">
        <v>768</v>
      </c>
      <c r="C56" s="23">
        <f t="shared" ca="1" si="6"/>
        <v>1458267510.2174711</v>
      </c>
      <c r="D56" s="23">
        <f t="shared" ca="1" si="7"/>
        <v>3341552.8250000007</v>
      </c>
      <c r="E56" s="23">
        <f t="shared" ca="1" si="8"/>
        <v>7538371.830000001</v>
      </c>
      <c r="F56" s="23">
        <f t="shared" ca="1" si="9"/>
        <v>1252326.03</v>
      </c>
      <c r="G56" s="24">
        <f t="shared" ca="1" si="0"/>
        <v>1465805882.047471</v>
      </c>
      <c r="H56" s="24">
        <f t="shared" ca="1" si="0"/>
        <v>4593878.8550000004</v>
      </c>
      <c r="J56" s="7"/>
      <c r="K56" s="10"/>
      <c r="L56" s="6"/>
    </row>
    <row r="57" spans="1:12" ht="12.75" customHeight="1">
      <c r="A57" s="32" t="s">
        <v>59</v>
      </c>
      <c r="B57" s="22">
        <v>773</v>
      </c>
      <c r="C57" s="23">
        <f t="shared" ca="1" si="6"/>
        <v>9981607.9899999965</v>
      </c>
      <c r="D57" s="23">
        <f t="shared" ca="1" si="7"/>
        <v>0</v>
      </c>
      <c r="E57" s="23">
        <f t="shared" ca="1" si="8"/>
        <v>2414940.35</v>
      </c>
      <c r="F57" s="23">
        <f t="shared" ca="1" si="9"/>
        <v>0</v>
      </c>
      <c r="G57" s="24">
        <f t="shared" ca="1" si="0"/>
        <v>12396548.339999996</v>
      </c>
      <c r="H57" s="24">
        <f t="shared" ca="1" si="0"/>
        <v>0</v>
      </c>
      <c r="J57" s="7"/>
      <c r="K57" s="10"/>
      <c r="L57" s="6"/>
    </row>
    <row r="58" spans="1:12" ht="12.75" customHeight="1">
      <c r="A58" s="32" t="s">
        <v>60</v>
      </c>
      <c r="B58" s="22">
        <v>774</v>
      </c>
      <c r="C58" s="23">
        <f t="shared" ca="1" si="6"/>
        <v>0</v>
      </c>
      <c r="D58" s="23">
        <f t="shared" ca="1" si="7"/>
        <v>0</v>
      </c>
      <c r="E58" s="23">
        <f t="shared" ca="1" si="8"/>
        <v>0</v>
      </c>
      <c r="F58" s="23">
        <f t="shared" ca="1" si="9"/>
        <v>0</v>
      </c>
      <c r="G58" s="24">
        <f t="shared" ca="1" si="0"/>
        <v>0</v>
      </c>
      <c r="H58" s="24">
        <f t="shared" ca="1" si="0"/>
        <v>0</v>
      </c>
      <c r="J58" s="7"/>
      <c r="K58" s="10"/>
      <c r="L58" s="6"/>
    </row>
    <row r="59" spans="1:12" ht="12.75" customHeight="1">
      <c r="A59" s="32" t="s">
        <v>61</v>
      </c>
      <c r="B59" s="22">
        <v>775</v>
      </c>
      <c r="C59" s="23">
        <f t="shared" ca="1" si="6"/>
        <v>964846.10000000126</v>
      </c>
      <c r="D59" s="23">
        <f t="shared" ca="1" si="7"/>
        <v>0</v>
      </c>
      <c r="E59" s="23">
        <f t="shared" ca="1" si="8"/>
        <v>87491850.420000002</v>
      </c>
      <c r="F59" s="23">
        <f t="shared" ca="1" si="9"/>
        <v>44697515.759999998</v>
      </c>
      <c r="G59" s="24">
        <f t="shared" ca="1" si="0"/>
        <v>88456696.519999996</v>
      </c>
      <c r="H59" s="24">
        <f t="shared" ca="1" si="0"/>
        <v>44697515.759999998</v>
      </c>
      <c r="J59" s="7"/>
      <c r="K59" s="10"/>
      <c r="L59" s="6"/>
    </row>
    <row r="60" spans="1:12" ht="12.75" customHeight="1">
      <c r="A60" s="32" t="s">
        <v>62</v>
      </c>
      <c r="B60" s="22">
        <v>776</v>
      </c>
      <c r="C60" s="23">
        <f t="shared" ca="1" si="6"/>
        <v>281517101.56</v>
      </c>
      <c r="D60" s="23">
        <f t="shared" ca="1" si="7"/>
        <v>0</v>
      </c>
      <c r="E60" s="23">
        <f t="shared" ca="1" si="8"/>
        <v>65154909.769999996</v>
      </c>
      <c r="F60" s="23">
        <f t="shared" ca="1" si="9"/>
        <v>0</v>
      </c>
      <c r="G60" s="24">
        <f t="shared" ca="1" si="0"/>
        <v>346672011.32999998</v>
      </c>
      <c r="H60" s="24">
        <f t="shared" ca="1" si="0"/>
        <v>0</v>
      </c>
      <c r="J60" s="7"/>
      <c r="K60" s="10"/>
      <c r="L60" s="6"/>
    </row>
    <row r="61" spans="1:12" ht="12.75" customHeight="1">
      <c r="A61" s="32" t="s">
        <v>63</v>
      </c>
      <c r="B61" s="22">
        <v>777</v>
      </c>
      <c r="C61" s="23">
        <f t="shared" ca="1" si="6"/>
        <v>2569339639.3324428</v>
      </c>
      <c r="D61" s="23">
        <f t="shared" ca="1" si="7"/>
        <v>0</v>
      </c>
      <c r="E61" s="23">
        <f t="shared" ca="1" si="8"/>
        <v>600820481.62</v>
      </c>
      <c r="F61" s="23">
        <f t="shared" ca="1" si="9"/>
        <v>0</v>
      </c>
      <c r="G61" s="24">
        <f t="shared" ca="1" si="0"/>
        <v>3170160120.9524426</v>
      </c>
      <c r="H61" s="24">
        <f t="shared" ca="1" si="0"/>
        <v>0</v>
      </c>
      <c r="J61" s="7"/>
      <c r="K61" s="10"/>
      <c r="L61" s="6"/>
    </row>
    <row r="62" spans="1:12" ht="12.75" customHeight="1">
      <c r="A62" s="32" t="s">
        <v>64</v>
      </c>
      <c r="B62" s="22">
        <v>778</v>
      </c>
      <c r="C62" s="23">
        <f t="shared" ca="1" si="6"/>
        <v>11467481.689999999</v>
      </c>
      <c r="D62" s="23">
        <f t="shared" ca="1" si="7"/>
        <v>0</v>
      </c>
      <c r="E62" s="23">
        <f t="shared" ca="1" si="8"/>
        <v>3003612.62</v>
      </c>
      <c r="F62" s="23">
        <f t="shared" ca="1" si="9"/>
        <v>0</v>
      </c>
      <c r="G62" s="24">
        <f t="shared" ca="1" si="0"/>
        <v>14471094.309999999</v>
      </c>
      <c r="H62" s="24">
        <f t="shared" ca="1" si="0"/>
        <v>0</v>
      </c>
      <c r="J62" s="7"/>
      <c r="K62" s="10"/>
      <c r="L62" s="6"/>
    </row>
    <row r="63" spans="1:12" ht="12.75" customHeight="1">
      <c r="A63" s="32" t="s">
        <v>65</v>
      </c>
      <c r="B63" s="22">
        <v>779</v>
      </c>
      <c r="C63" s="23">
        <f t="shared" ca="1" si="6"/>
        <v>1374991949.7480989</v>
      </c>
      <c r="D63" s="23">
        <f t="shared" ca="1" si="7"/>
        <v>0</v>
      </c>
      <c r="E63" s="23">
        <f t="shared" ca="1" si="8"/>
        <v>303746595.89000005</v>
      </c>
      <c r="F63" s="23">
        <f t="shared" ca="1" si="9"/>
        <v>0</v>
      </c>
      <c r="G63" s="24">
        <f t="shared" ca="1" si="0"/>
        <v>1678738545.638099</v>
      </c>
      <c r="H63" s="24">
        <f t="shared" ca="1" si="0"/>
        <v>0</v>
      </c>
      <c r="J63" s="7"/>
      <c r="K63" s="10"/>
      <c r="L63" s="6"/>
    </row>
    <row r="64" spans="1:12" ht="12.75" customHeight="1">
      <c r="A64" s="32" t="s">
        <v>66</v>
      </c>
      <c r="B64" s="22">
        <v>780</v>
      </c>
      <c r="C64" s="23">
        <f t="shared" ca="1" si="6"/>
        <v>1069505.28</v>
      </c>
      <c r="D64" s="23">
        <f t="shared" ca="1" si="7"/>
        <v>0</v>
      </c>
      <c r="E64" s="23">
        <f t="shared" ca="1" si="8"/>
        <v>0</v>
      </c>
      <c r="F64" s="23">
        <f t="shared" ca="1" si="9"/>
        <v>323517.40999999997</v>
      </c>
      <c r="G64" s="24">
        <f t="shared" ca="1" si="0"/>
        <v>1069505.28</v>
      </c>
      <c r="H64" s="24">
        <f t="shared" ca="1" si="0"/>
        <v>323517.40999999997</v>
      </c>
      <c r="J64" s="7"/>
      <c r="K64" s="10"/>
      <c r="L64" s="6"/>
    </row>
    <row r="65" spans="1:12" ht="12.75" customHeight="1">
      <c r="A65" s="32" t="s">
        <v>67</v>
      </c>
      <c r="B65" s="22">
        <v>781</v>
      </c>
      <c r="C65" s="23">
        <f t="shared" ca="1" si="6"/>
        <v>0</v>
      </c>
      <c r="D65" s="23">
        <f t="shared" ca="1" si="7"/>
        <v>0</v>
      </c>
      <c r="E65" s="23">
        <f t="shared" ca="1" si="8"/>
        <v>225162.5</v>
      </c>
      <c r="F65" s="23">
        <f t="shared" ca="1" si="9"/>
        <v>0</v>
      </c>
      <c r="G65" s="24">
        <f t="shared" ca="1" si="0"/>
        <v>225162.5</v>
      </c>
      <c r="H65" s="24">
        <f t="shared" ca="1" si="0"/>
        <v>0</v>
      </c>
      <c r="J65" s="7"/>
      <c r="K65" s="10"/>
      <c r="L65" s="6"/>
    </row>
    <row r="66" spans="1:12" ht="12.75" customHeight="1">
      <c r="A66" s="32" t="s">
        <v>68</v>
      </c>
      <c r="B66" s="22">
        <v>782</v>
      </c>
      <c r="C66" s="23">
        <f t="shared" ca="1" si="6"/>
        <v>15049013.610000001</v>
      </c>
      <c r="D66" s="23">
        <f t="shared" ca="1" si="7"/>
        <v>0</v>
      </c>
      <c r="E66" s="23">
        <f t="shared" ca="1" si="8"/>
        <v>47976248.93</v>
      </c>
      <c r="F66" s="23">
        <f t="shared" ca="1" si="9"/>
        <v>0</v>
      </c>
      <c r="G66" s="24">
        <f t="shared" ca="1" si="0"/>
        <v>63025262.539999999</v>
      </c>
      <c r="H66" s="24">
        <f t="shared" ca="1" si="0"/>
        <v>0</v>
      </c>
      <c r="J66" s="7"/>
      <c r="K66" s="10"/>
      <c r="L66" s="6"/>
    </row>
    <row r="67" spans="1:12" ht="12.75" customHeight="1">
      <c r="A67" s="32" t="s">
        <v>69</v>
      </c>
      <c r="B67" s="22">
        <v>783</v>
      </c>
      <c r="C67" s="23">
        <f t="shared" ca="1" si="6"/>
        <v>414348599.70999992</v>
      </c>
      <c r="D67" s="23">
        <f t="shared" ca="1" si="7"/>
        <v>0</v>
      </c>
      <c r="E67" s="23">
        <f t="shared" ca="1" si="8"/>
        <v>68588818.310000002</v>
      </c>
      <c r="F67" s="23">
        <f t="shared" ca="1" si="9"/>
        <v>0</v>
      </c>
      <c r="G67" s="24">
        <f t="shared" ca="1" si="0"/>
        <v>482937418.01999992</v>
      </c>
      <c r="H67" s="24">
        <f t="shared" ca="1" si="0"/>
        <v>0</v>
      </c>
      <c r="J67" s="7"/>
      <c r="K67" s="10"/>
      <c r="L67" s="6"/>
    </row>
    <row r="68" spans="1:12" ht="12.75" customHeight="1" thickBot="1">
      <c r="A68" s="82" t="s">
        <v>70</v>
      </c>
      <c r="B68" s="83"/>
      <c r="C68" s="20">
        <f ca="1">SUM(C51:C67)</f>
        <v>9358909928.9428349</v>
      </c>
      <c r="D68" s="20">
        <f ca="1">SUM(D51:D67)</f>
        <v>34147738.961000003</v>
      </c>
      <c r="E68" s="20">
        <f ca="1">SUM(E51:E67)</f>
        <v>1311178294.6693499</v>
      </c>
      <c r="F68" s="20">
        <f ca="1">SUM(F51:F67)</f>
        <v>334004976.30000001</v>
      </c>
      <c r="G68" s="20">
        <f t="shared" ca="1" si="0"/>
        <v>10670088223.612185</v>
      </c>
      <c r="H68" s="20">
        <f t="shared" ca="1" si="0"/>
        <v>368152715.26100004</v>
      </c>
      <c r="J68" s="7"/>
      <c r="K68" s="10"/>
      <c r="L68" s="6"/>
    </row>
    <row r="69" spans="1:12" ht="12.75" customHeight="1">
      <c r="A69" s="11" t="s">
        <v>71</v>
      </c>
      <c r="B69" s="12">
        <v>714</v>
      </c>
      <c r="C69" s="13">
        <f ca="1">IFERROR(INDIRECT("'"&amp;C$5&amp;"'!"&amp;ADDRESS(MATCH(IF($C$4="Tüm Şirketler",9003,IF($C$4="Hayatdışı Sigorta Şirketleri",9000,9001)),INDIRECT("'"&amp;C$5&amp;"'!$B$1:$B$1095"),0),MATCH($B69,INDIRECT("'"&amp;C$5&amp;"'!5:5"),0))),0)</f>
        <v>0</v>
      </c>
      <c r="D69" s="13">
        <f ca="1">IFERROR(INDIRECT("'"&amp;C$5&amp;"'!"&amp;ADDRESS(MATCH(IF($C$4="Tüm Şirketler",9003,IF($C$4="Hayatdışı Sigorta Şirketleri",9000,9001)),INDIRECT("'"&amp;C$5&amp;"'!$B$1:$B$1095"),0),MATCH($B69,INDIRECT("'"&amp;C$5&amp;"'!5:5"),0)+1)),0)</f>
        <v>0</v>
      </c>
      <c r="E69" s="13">
        <f ca="1">IFERROR(INDIRECT("'"&amp;E$5&amp;"'!"&amp;ADDRESS(MATCH(IF($C$4="Tüm Şirketler",9003,IF($C$4="Hayatdışı Sigorta Şirketleri",9000,9001)),INDIRECT("'"&amp;E$5&amp;"'!$B$1:$B$1095"),0),MATCH($B69,INDIRECT("'"&amp;E$5&amp;"'!5:5"),0))),0)</f>
        <v>0</v>
      </c>
      <c r="F69" s="13">
        <f ca="1">IFERROR(INDIRECT("'"&amp;E$5&amp;"'!"&amp;ADDRESS(MATCH(IF($C$4="Tüm Şirketler",9003,IF($C$4="Hayatdışı Sigorta Şirketleri",9000,9001)),INDIRECT("'"&amp;E$5&amp;"'!$B$1:$B$1095"),0),MATCH($B69,INDIRECT("'"&amp;E$5&amp;"'!5:5"),0)+1)),0)</f>
        <v>0</v>
      </c>
      <c r="G69" s="14">
        <f t="shared" ca="1" si="0"/>
        <v>0</v>
      </c>
      <c r="H69" s="14">
        <f t="shared" ca="1" si="0"/>
        <v>0</v>
      </c>
      <c r="J69" s="7"/>
      <c r="K69" s="10"/>
      <c r="L69" s="6"/>
    </row>
    <row r="70" spans="1:12" ht="12.75" customHeight="1">
      <c r="A70" s="32" t="s">
        <v>72</v>
      </c>
      <c r="B70" s="22">
        <v>715</v>
      </c>
      <c r="C70" s="23">
        <f ca="1">IFERROR(INDIRECT("'"&amp;C$5&amp;"'!"&amp;ADDRESS(MATCH(IF($C$4="Tüm Şirketler",9003,IF($C$4="Hayatdışı Sigorta Şirketleri",9000,9001)),INDIRECT("'"&amp;C$5&amp;"'!$B$1:$B$1095"),0),MATCH("715-Yeşilkart Hariç",INDIRECT("'"&amp;C$5&amp;"'!5:5"),0))),0)</f>
        <v>17674358791.419075</v>
      </c>
      <c r="D70" s="23">
        <f ca="1">IFERROR(INDIRECT("'"&amp;C$5&amp;"'!"&amp;ADDRESS(MATCH(IF($C$4="Tüm Şirketler",9003,IF($C$4="Hayatdışı Sigorta Şirketleri",9000,9001)),INDIRECT("'"&amp;C$5&amp;"'!$B$1:$B$1095"),0),MATCH("715-Yeşilkart Hariç",INDIRECT("'"&amp;C$5&amp;"'!5:5"),0)+1)),0)</f>
        <v>780870.81</v>
      </c>
      <c r="E70" s="23">
        <f ca="1">IFERROR(INDIRECT("'"&amp;E$5&amp;"'!"&amp;ADDRESS(MATCH(IF($C$4="Tüm Şirketler",9003,IF($C$4="Hayatdışı Sigorta Şirketleri",9000,9001)),INDIRECT("'"&amp;E$5&amp;"'!$B$1:$B$1095"),0),MATCH("715-Yeşilkart Hariç",INDIRECT("'"&amp;E$5&amp;"'!5:5"),0))),0)</f>
        <v>3661864775.4003372</v>
      </c>
      <c r="F70" s="23">
        <f ca="1">IFERROR(INDIRECT("'"&amp;E$5&amp;"'!"&amp;ADDRESS(MATCH(IF($C$4="Tüm Şirketler",9003,IF($C$4="Hayatdışı Sigorta Şirketleri",9000,9001)),INDIRECT("'"&amp;E$5&amp;"'!$B$1:$B$1095"),0),MATCH("715-Yeşilkart Hariç",INDIRECT("'"&amp;E$5&amp;"'!5:5"),0)+1)),0)</f>
        <v>1274441.28</v>
      </c>
      <c r="G70" s="24">
        <f t="shared" ca="1" si="0"/>
        <v>21336223566.819412</v>
      </c>
      <c r="H70" s="24">
        <f t="shared" ca="1" si="0"/>
        <v>2055312.09</v>
      </c>
      <c r="J70" s="7"/>
      <c r="K70" s="10"/>
      <c r="L70" s="6"/>
    </row>
    <row r="71" spans="1:12" ht="12.75" customHeight="1">
      <c r="A71" s="32" t="s">
        <v>73</v>
      </c>
      <c r="B71" s="22">
        <v>903</v>
      </c>
      <c r="C71" s="23">
        <f ca="1">IFERROR(INDIRECT("'"&amp;C$5&amp;"'!"&amp;ADDRESS(MATCH(IF($C$4="Tüm Şirketler",9003,IF($C$4="Hayatdışı Sigorta Şirketleri",9000,9001)),INDIRECT("'"&amp;C$5&amp;"'!$B$1:$B$1095"),0),MATCH($B71,INDIRECT("'"&amp;C$5&amp;"'!5:5"),0))),0)</f>
        <v>366187148.64818084</v>
      </c>
      <c r="D71" s="23">
        <f ca="1">IFERROR(INDIRECT("'"&amp;C$5&amp;"'!"&amp;ADDRESS(MATCH(IF($C$4="Tüm Şirketler",9003,IF($C$4="Hayatdışı Sigorta Şirketleri",9000,9001)),INDIRECT("'"&amp;C$5&amp;"'!$B$1:$B$1095"),0),MATCH($B71,INDIRECT("'"&amp;C$5&amp;"'!5:5"),0)+1)),0)</f>
        <v>0</v>
      </c>
      <c r="E71" s="23">
        <f ca="1">IFERROR(INDIRECT("'"&amp;E$5&amp;"'!"&amp;ADDRESS(MATCH(IF($C$4="Tüm Şirketler",9003,IF($C$4="Hayatdışı Sigorta Şirketleri",9000,9001)),INDIRECT("'"&amp;E$5&amp;"'!$B$1:$B$1095"),0),MATCH($B71,INDIRECT("'"&amp;E$5&amp;"'!5:5"),0))),0)</f>
        <v>323982527.55458897</v>
      </c>
      <c r="F71" s="23">
        <f ca="1">IFERROR(INDIRECT("'"&amp;E$5&amp;"'!"&amp;ADDRESS(MATCH(IF($C$4="Tüm Şirketler",9003,IF($C$4="Hayatdışı Sigorta Şirketleri",9000,9001)),INDIRECT("'"&amp;E$5&amp;"'!$B$1:$B$1095"),0),MATCH($B71,INDIRECT("'"&amp;E$5&amp;"'!5:5"),0)+1)),0)</f>
        <v>1815154.6</v>
      </c>
      <c r="G71" s="24">
        <f t="shared" ca="1" si="0"/>
        <v>690169676.20276976</v>
      </c>
      <c r="H71" s="24">
        <f t="shared" ca="1" si="0"/>
        <v>1815154.6</v>
      </c>
      <c r="J71" s="7"/>
      <c r="K71" s="10"/>
      <c r="L71" s="6"/>
    </row>
    <row r="72" spans="1:12" ht="12.75" customHeight="1">
      <c r="A72" s="16" t="s">
        <v>74</v>
      </c>
      <c r="B72" s="17">
        <v>716</v>
      </c>
      <c r="C72" s="18">
        <f ca="1">IFERROR(INDIRECT("'"&amp;C$5&amp;"'!"&amp;ADDRESS(MATCH(IF($C$4="Tüm Şirketler",9003,IF($C$4="Hayatdışı Sigorta Şirketleri",9000,9001)),INDIRECT("'"&amp;C$5&amp;"'!$B$1:$B$1095"),0),MATCH($B72,INDIRECT("'"&amp;C$5&amp;"'!5:5"),0))),0)</f>
        <v>1137184801.7734909</v>
      </c>
      <c r="D72" s="18">
        <f ca="1">IFERROR(INDIRECT("'"&amp;C$5&amp;"'!"&amp;ADDRESS(MATCH(IF($C$4="Tüm Şirketler",9003,IF($C$4="Hayatdışı Sigorta Şirketleri",9000,9001)),INDIRECT("'"&amp;C$5&amp;"'!$B$1:$B$1095"),0),MATCH($B72,INDIRECT("'"&amp;C$5&amp;"'!5:5"),0)+1)),0)</f>
        <v>10423784.370000001</v>
      </c>
      <c r="E72" s="18">
        <f ca="1">IFERROR(INDIRECT("'"&amp;E$5&amp;"'!"&amp;ADDRESS(MATCH(IF($C$4="Tüm Şirketler",9003,IF($C$4="Hayatdışı Sigorta Şirketleri",9000,9001)),INDIRECT("'"&amp;E$5&amp;"'!$B$1:$B$1095"),0),MATCH($B72,INDIRECT("'"&amp;E$5&amp;"'!5:5"),0))),0)</f>
        <v>941220.84000000008</v>
      </c>
      <c r="F72" s="18">
        <f ca="1">IFERROR(INDIRECT("'"&amp;E$5&amp;"'!"&amp;ADDRESS(MATCH(IF($C$4="Tüm Şirketler",9003,IF($C$4="Hayatdışı Sigorta Şirketleri",9000,9001)),INDIRECT("'"&amp;E$5&amp;"'!$B$1:$B$1095"),0),MATCH($B72,INDIRECT("'"&amp;E$5&amp;"'!5:5"),0)+1)),0)</f>
        <v>129947699.15000001</v>
      </c>
      <c r="G72" s="19">
        <f t="shared" ca="1" si="0"/>
        <v>1138126022.6134908</v>
      </c>
      <c r="H72" s="19">
        <f t="shared" ca="1" si="0"/>
        <v>140371483.52000001</v>
      </c>
      <c r="J72" s="7"/>
      <c r="K72" s="10"/>
      <c r="L72" s="6"/>
    </row>
    <row r="73" spans="1:12" ht="12.75" customHeight="1" thickBot="1">
      <c r="A73" s="82" t="s">
        <v>75</v>
      </c>
      <c r="B73" s="83"/>
      <c r="C73" s="20">
        <f ca="1">SUM(C69:C72)</f>
        <v>19177730741.840748</v>
      </c>
      <c r="D73" s="20">
        <f ca="1">SUM(D69:D72)</f>
        <v>11204655.180000002</v>
      </c>
      <c r="E73" s="20">
        <f ca="1">SUM(E69:E72)</f>
        <v>3986788523.7949262</v>
      </c>
      <c r="F73" s="20">
        <f ca="1">SUM(F69:F72)</f>
        <v>133037295.03</v>
      </c>
      <c r="G73" s="20">
        <f t="shared" ref="G73:H92" ca="1" si="10">+C73+E73</f>
        <v>23164519265.635674</v>
      </c>
      <c r="H73" s="20">
        <f t="shared" ca="1" si="10"/>
        <v>144241950.21000001</v>
      </c>
      <c r="J73" s="7"/>
      <c r="K73" s="10"/>
      <c r="L73" s="6"/>
    </row>
    <row r="74" spans="1:12" ht="12.75" customHeight="1">
      <c r="A74" s="21" t="s">
        <v>76</v>
      </c>
      <c r="B74" s="22">
        <v>728</v>
      </c>
      <c r="C74" s="23">
        <f ca="1">IFERROR(INDIRECT("'"&amp;C$5&amp;"'!"&amp;ADDRESS(MATCH(IF($C$4="Tüm Şirketler",9003,IF($C$4="Hayatdışı Sigorta Şirketleri",9000,9001)),INDIRECT("'"&amp;C$5&amp;"'!$B$1:$B$1095"),0),MATCH($B74,INDIRECT("'"&amp;C$5&amp;"'!5:5"),0))),0)</f>
        <v>480990149.64123803</v>
      </c>
      <c r="D74" s="23">
        <f ca="1">IFERROR(INDIRECT("'"&amp;C$5&amp;"'!"&amp;ADDRESS(MATCH(IF($C$4="Tüm Şirketler",9003,IF($C$4="Hayatdışı Sigorta Şirketleri",9000,9001)),INDIRECT("'"&amp;C$5&amp;"'!$B$1:$B$1095"),0),MATCH($B74,INDIRECT("'"&amp;C$5&amp;"'!5:5"),0)+1)),0)</f>
        <v>0</v>
      </c>
      <c r="E74" s="23">
        <f ca="1">IFERROR(INDIRECT("'"&amp;E$5&amp;"'!"&amp;ADDRESS(MATCH(IF($C$4="Tüm Şirketler",9003,IF($C$4="Hayatdışı Sigorta Şirketleri",9000,9001)),INDIRECT("'"&amp;E$5&amp;"'!$B$1:$B$1095"),0),MATCH($B74,INDIRECT("'"&amp;E$5&amp;"'!5:5"),0))),0)</f>
        <v>3292033.17</v>
      </c>
      <c r="F74" s="23">
        <f ca="1">IFERROR(INDIRECT("'"&amp;E$5&amp;"'!"&amp;ADDRESS(MATCH(IF($C$4="Tüm Şirketler",9003,IF($C$4="Hayatdışı Sigorta Şirketleri",9000,9001)),INDIRECT("'"&amp;E$5&amp;"'!$B$1:$B$1095"),0),MATCH($B74,INDIRECT("'"&amp;E$5&amp;"'!5:5"),0)+1)),0)</f>
        <v>4691814.7</v>
      </c>
      <c r="G74" s="24">
        <f t="shared" ca="1" si="10"/>
        <v>484282182.81123805</v>
      </c>
      <c r="H74" s="24">
        <f t="shared" ca="1" si="10"/>
        <v>4691814.7</v>
      </c>
      <c r="J74" s="7"/>
      <c r="K74" s="10"/>
      <c r="L74" s="6"/>
    </row>
    <row r="75" spans="1:12" ht="12.75" customHeight="1" thickBot="1">
      <c r="A75" s="86" t="s">
        <v>77</v>
      </c>
      <c r="B75" s="87"/>
      <c r="C75" s="31">
        <f ca="1">C74</f>
        <v>480990149.64123803</v>
      </c>
      <c r="D75" s="31">
        <f ca="1">D74</f>
        <v>0</v>
      </c>
      <c r="E75" s="31">
        <f ca="1">E74</f>
        <v>3292033.17</v>
      </c>
      <c r="F75" s="31">
        <f ca="1">F74</f>
        <v>4691814.7</v>
      </c>
      <c r="G75" s="31">
        <f t="shared" ca="1" si="10"/>
        <v>484282182.81123805</v>
      </c>
      <c r="H75" s="31">
        <f t="shared" ca="1" si="10"/>
        <v>4691814.7</v>
      </c>
      <c r="J75" s="7"/>
      <c r="K75" s="10"/>
      <c r="L75" s="6"/>
    </row>
    <row r="76" spans="1:12" ht="12.75" customHeight="1">
      <c r="A76" s="21" t="s">
        <v>78</v>
      </c>
      <c r="B76" s="22">
        <v>735</v>
      </c>
      <c r="C76" s="23">
        <f ca="1">IFERROR(INDIRECT("'"&amp;C$5&amp;"'!"&amp;ADDRESS(MATCH(IF($C$4="Tüm Şirketler",9003,IF($C$4="Hayatdışı Sigorta Şirketleri",9000,9001)),INDIRECT("'"&amp;C$5&amp;"'!$B$1:$B$1095"),0),MATCH($B76,INDIRECT("'"&amp;C$5&amp;"'!5:5"),0))),0)</f>
        <v>87206632.469999984</v>
      </c>
      <c r="D76" s="23">
        <f ca="1">IFERROR(INDIRECT("'"&amp;C$5&amp;"'!"&amp;ADDRESS(MATCH(IF($C$4="Tüm Şirketler",9003,IF($C$4="Hayatdışı Sigorta Şirketleri",9000,9001)),INDIRECT("'"&amp;C$5&amp;"'!$B$1:$B$1095"),0),MATCH($B76,INDIRECT("'"&amp;C$5&amp;"'!5:5"),0)+1)),0)</f>
        <v>0</v>
      </c>
      <c r="E76" s="23">
        <f ca="1">IFERROR(INDIRECT("'"&amp;E$5&amp;"'!"&amp;ADDRESS(MATCH(IF($C$4="Tüm Şirketler",9003,IF($C$4="Hayatdışı Sigorta Şirketleri",9000,9001)),INDIRECT("'"&amp;E$5&amp;"'!$B$1:$B$1095"),0),MATCH($B76,INDIRECT("'"&amp;E$5&amp;"'!5:5"),0))),0)</f>
        <v>24086.93</v>
      </c>
      <c r="F76" s="23">
        <f ca="1">IFERROR(INDIRECT("'"&amp;E$5&amp;"'!"&amp;ADDRESS(MATCH(IF($C$4="Tüm Şirketler",9003,IF($C$4="Hayatdışı Sigorta Şirketleri",9000,9001)),INDIRECT("'"&amp;E$5&amp;"'!$B$1:$B$1095"),0),MATCH($B76,INDIRECT("'"&amp;E$5&amp;"'!5:5"),0)+1)),0)</f>
        <v>1296226.0699999998</v>
      </c>
      <c r="G76" s="24">
        <f t="shared" ca="1" si="10"/>
        <v>87230719.399999991</v>
      </c>
      <c r="H76" s="24">
        <f t="shared" ca="1" si="10"/>
        <v>1296226.0699999998</v>
      </c>
      <c r="J76" s="7"/>
      <c r="K76" s="10"/>
      <c r="L76" s="6"/>
    </row>
    <row r="77" spans="1:12" ht="12.75" customHeight="1" thickBot="1">
      <c r="A77" s="86" t="s">
        <v>79</v>
      </c>
      <c r="B77" s="87"/>
      <c r="C77" s="31">
        <f ca="1">C76</f>
        <v>87206632.469999984</v>
      </c>
      <c r="D77" s="31">
        <f ca="1">D76</f>
        <v>0</v>
      </c>
      <c r="E77" s="31">
        <f ca="1">E76</f>
        <v>24086.93</v>
      </c>
      <c r="F77" s="31">
        <f ca="1">F76</f>
        <v>1296226.0699999998</v>
      </c>
      <c r="G77" s="31">
        <f t="shared" ca="1" si="10"/>
        <v>87230719.399999991</v>
      </c>
      <c r="H77" s="31">
        <f t="shared" ca="1" si="10"/>
        <v>1296226.0699999998</v>
      </c>
      <c r="J77" s="7"/>
      <c r="K77" s="10"/>
      <c r="L77" s="6"/>
    </row>
    <row r="78" spans="1:12" ht="12.75" customHeight="1">
      <c r="A78" s="11" t="s">
        <v>80</v>
      </c>
      <c r="B78" s="12">
        <v>719</v>
      </c>
      <c r="C78" s="13">
        <f t="shared" ref="C78:C91" ca="1" si="11">IFERROR(INDIRECT("'"&amp;C$5&amp;"'!"&amp;ADDRESS(MATCH(IF($C$4="Tüm Şirketler",9003,IF($C$4="Hayatdışı Sigorta Şirketleri",9000,9001)),INDIRECT("'"&amp;C$5&amp;"'!$B$1:$B$1095"),0),MATCH($B78,INDIRECT("'"&amp;C$5&amp;"'!5:5"),0))),0)</f>
        <v>685040743.74073911</v>
      </c>
      <c r="D78" s="13">
        <f t="shared" ref="D78:D91" ca="1" si="12">IFERROR(INDIRECT("'"&amp;C$5&amp;"'!"&amp;ADDRESS(MATCH(IF($C$4="Tüm Şirketler",9003,IF($C$4="Hayatdışı Sigorta Şirketleri",9000,9001)),INDIRECT("'"&amp;C$5&amp;"'!$B$1:$B$1095"),0),MATCH($B78,INDIRECT("'"&amp;C$5&amp;"'!5:5"),0)+1)),0)</f>
        <v>1509289.1809999999</v>
      </c>
      <c r="E78" s="13">
        <f t="shared" ref="E78:E91" ca="1" si="13">IFERROR(INDIRECT("'"&amp;E$5&amp;"'!"&amp;ADDRESS(MATCH(IF($C$4="Tüm Şirketler",9003,IF($C$4="Hayatdışı Sigorta Şirketleri",9000,9001)),INDIRECT("'"&amp;E$5&amp;"'!$B$1:$B$1095"),0),MATCH($B78,INDIRECT("'"&amp;E$5&amp;"'!5:5"),0))),0)</f>
        <v>6618130.3600000003</v>
      </c>
      <c r="F78" s="13">
        <f t="shared" ref="F78:F91" ca="1" si="14">IFERROR(INDIRECT("'"&amp;E$5&amp;"'!"&amp;ADDRESS(MATCH(IF($C$4="Tüm Şirketler",9003,IF($C$4="Hayatdışı Sigorta Şirketleri",9000,9001)),INDIRECT("'"&amp;E$5&amp;"'!$B$1:$B$1095"),0),MATCH($B78,INDIRECT("'"&amp;E$5&amp;"'!5:5"),0)+1)),0)</f>
        <v>9484766.5700000003</v>
      </c>
      <c r="G78" s="14">
        <f t="shared" ca="1" si="10"/>
        <v>691658874.10073912</v>
      </c>
      <c r="H78" s="14">
        <f t="shared" ca="1" si="10"/>
        <v>10994055.751</v>
      </c>
      <c r="J78" s="7"/>
      <c r="K78" s="10"/>
      <c r="L78" s="6"/>
    </row>
    <row r="79" spans="1:12" ht="12.75" customHeight="1">
      <c r="A79" s="32" t="s">
        <v>81</v>
      </c>
      <c r="B79" s="22">
        <v>720</v>
      </c>
      <c r="C79" s="23">
        <f t="shared" ca="1" si="11"/>
        <v>1006790735.5754519</v>
      </c>
      <c r="D79" s="23">
        <f t="shared" ca="1" si="12"/>
        <v>1540372.2220000001</v>
      </c>
      <c r="E79" s="23">
        <f t="shared" ca="1" si="13"/>
        <v>49996266.280000001</v>
      </c>
      <c r="F79" s="23">
        <f t="shared" ca="1" si="14"/>
        <v>93479610.669999987</v>
      </c>
      <c r="G79" s="24">
        <f t="shared" ca="1" si="10"/>
        <v>1056787001.8554518</v>
      </c>
      <c r="H79" s="24">
        <f t="shared" ca="1" si="10"/>
        <v>95019982.89199999</v>
      </c>
      <c r="J79" s="7"/>
      <c r="K79" s="10"/>
      <c r="L79" s="6"/>
    </row>
    <row r="80" spans="1:12" ht="12.75" customHeight="1">
      <c r="A80" s="32" t="s">
        <v>82</v>
      </c>
      <c r="B80" s="22">
        <v>721</v>
      </c>
      <c r="C80" s="23">
        <f t="shared" ca="1" si="11"/>
        <v>448139.99000000005</v>
      </c>
      <c r="D80" s="23">
        <f t="shared" ca="1" si="12"/>
        <v>1456.99</v>
      </c>
      <c r="E80" s="23">
        <f t="shared" ca="1" si="13"/>
        <v>0</v>
      </c>
      <c r="F80" s="23">
        <f t="shared" ca="1" si="14"/>
        <v>41980.87</v>
      </c>
      <c r="G80" s="24">
        <f t="shared" ca="1" si="10"/>
        <v>448139.99000000005</v>
      </c>
      <c r="H80" s="24">
        <f t="shared" ca="1" si="10"/>
        <v>43437.86</v>
      </c>
      <c r="J80" s="7"/>
      <c r="K80" s="10"/>
      <c r="L80" s="6"/>
    </row>
    <row r="81" spans="1:12" ht="12.75" customHeight="1">
      <c r="A81" s="32" t="s">
        <v>83</v>
      </c>
      <c r="B81" s="22">
        <v>722</v>
      </c>
      <c r="C81" s="23">
        <f t="shared" ca="1" si="11"/>
        <v>2930963.22</v>
      </c>
      <c r="D81" s="23">
        <f t="shared" ca="1" si="12"/>
        <v>0</v>
      </c>
      <c r="E81" s="23">
        <f t="shared" ca="1" si="13"/>
        <v>385379.95</v>
      </c>
      <c r="F81" s="23">
        <f t="shared" ca="1" si="14"/>
        <v>0</v>
      </c>
      <c r="G81" s="24">
        <f t="shared" ca="1" si="10"/>
        <v>3316343.1700000004</v>
      </c>
      <c r="H81" s="24">
        <f t="shared" ca="1" si="10"/>
        <v>0</v>
      </c>
      <c r="J81" s="7"/>
      <c r="K81" s="10"/>
      <c r="L81" s="6"/>
    </row>
    <row r="82" spans="1:12" ht="12.75" customHeight="1">
      <c r="A82" s="32" t="s">
        <v>84</v>
      </c>
      <c r="B82" s="22">
        <v>725</v>
      </c>
      <c r="C82" s="23">
        <f t="shared" ca="1" si="11"/>
        <v>6367592.4800000004</v>
      </c>
      <c r="D82" s="23">
        <f t="shared" ca="1" si="12"/>
        <v>0</v>
      </c>
      <c r="E82" s="23">
        <f t="shared" ca="1" si="13"/>
        <v>0</v>
      </c>
      <c r="F82" s="23">
        <f t="shared" ca="1" si="14"/>
        <v>0</v>
      </c>
      <c r="G82" s="24">
        <f t="shared" ca="1" si="10"/>
        <v>6367592.4800000004</v>
      </c>
      <c r="H82" s="24">
        <f t="shared" ca="1" si="10"/>
        <v>0</v>
      </c>
      <c r="J82" s="7"/>
      <c r="K82" s="10"/>
      <c r="L82" s="6"/>
    </row>
    <row r="83" spans="1:12" s="35" customFormat="1" ht="12.75" customHeight="1">
      <c r="A83" s="32" t="s">
        <v>85</v>
      </c>
      <c r="B83" s="22">
        <v>726</v>
      </c>
      <c r="C83" s="23">
        <f t="shared" ca="1" si="11"/>
        <v>83646504.889999717</v>
      </c>
      <c r="D83" s="23">
        <f t="shared" ca="1" si="12"/>
        <v>0</v>
      </c>
      <c r="E83" s="23">
        <f t="shared" ca="1" si="13"/>
        <v>0</v>
      </c>
      <c r="F83" s="23">
        <f t="shared" ca="1" si="14"/>
        <v>0</v>
      </c>
      <c r="G83" s="24">
        <f t="shared" ca="1" si="10"/>
        <v>83646504.889999717</v>
      </c>
      <c r="H83" s="24">
        <f t="shared" ca="1" si="10"/>
        <v>0</v>
      </c>
      <c r="I83" s="3"/>
      <c r="J83" s="7"/>
      <c r="K83" s="10"/>
      <c r="L83" s="6"/>
    </row>
    <row r="84" spans="1:12" s="35" customFormat="1" ht="12.75" customHeight="1">
      <c r="A84" s="32" t="s">
        <v>86</v>
      </c>
      <c r="B84" s="22">
        <v>730</v>
      </c>
      <c r="C84" s="23">
        <f t="shared" ca="1" si="11"/>
        <v>65192228.449999988</v>
      </c>
      <c r="D84" s="23">
        <f t="shared" ca="1" si="12"/>
        <v>0</v>
      </c>
      <c r="E84" s="23">
        <f t="shared" ca="1" si="13"/>
        <v>53962997.642085671</v>
      </c>
      <c r="F84" s="23">
        <f t="shared" ca="1" si="14"/>
        <v>841631.69</v>
      </c>
      <c r="G84" s="24">
        <f t="shared" ca="1" si="10"/>
        <v>119155226.09208566</v>
      </c>
      <c r="H84" s="24">
        <f t="shared" ca="1" si="10"/>
        <v>841631.69</v>
      </c>
      <c r="I84" s="3"/>
      <c r="J84" s="7"/>
      <c r="K84" s="10"/>
      <c r="L84" s="6"/>
    </row>
    <row r="85" spans="1:12" s="35" customFormat="1" ht="12.75" customHeight="1">
      <c r="A85" s="32" t="s">
        <v>87</v>
      </c>
      <c r="B85" s="22">
        <v>731</v>
      </c>
      <c r="C85" s="23">
        <f t="shared" ca="1" si="11"/>
        <v>5663592.7300000098</v>
      </c>
      <c r="D85" s="23">
        <f t="shared" ca="1" si="12"/>
        <v>0</v>
      </c>
      <c r="E85" s="23">
        <f t="shared" ca="1" si="13"/>
        <v>0</v>
      </c>
      <c r="F85" s="23">
        <f t="shared" ca="1" si="14"/>
        <v>0</v>
      </c>
      <c r="G85" s="24">
        <f t="shared" ca="1" si="10"/>
        <v>5663592.7300000098</v>
      </c>
      <c r="H85" s="24">
        <f t="shared" ca="1" si="10"/>
        <v>0</v>
      </c>
      <c r="I85" s="3"/>
      <c r="J85" s="7"/>
      <c r="K85" s="10"/>
      <c r="L85" s="6"/>
    </row>
    <row r="86" spans="1:12" s="35" customFormat="1" ht="12.75" customHeight="1">
      <c r="A86" s="32" t="s">
        <v>88</v>
      </c>
      <c r="B86" s="22">
        <v>732</v>
      </c>
      <c r="C86" s="23">
        <f t="shared" ca="1" si="11"/>
        <v>0</v>
      </c>
      <c r="D86" s="23">
        <f t="shared" ca="1" si="12"/>
        <v>0</v>
      </c>
      <c r="E86" s="23">
        <f t="shared" ca="1" si="13"/>
        <v>0</v>
      </c>
      <c r="F86" s="23">
        <f t="shared" ca="1" si="14"/>
        <v>0</v>
      </c>
      <c r="G86" s="24">
        <f t="shared" ca="1" si="10"/>
        <v>0</v>
      </c>
      <c r="H86" s="24">
        <f t="shared" ca="1" si="10"/>
        <v>0</v>
      </c>
      <c r="I86" s="3"/>
      <c r="J86" s="7"/>
      <c r="K86" s="10"/>
      <c r="L86" s="6"/>
    </row>
    <row r="87" spans="1:12" s="35" customFormat="1" ht="12.75" customHeight="1">
      <c r="A87" s="32" t="s">
        <v>89</v>
      </c>
      <c r="B87" s="22">
        <v>733</v>
      </c>
      <c r="C87" s="23">
        <f t="shared" ca="1" si="11"/>
        <v>721326703.65670002</v>
      </c>
      <c r="D87" s="23">
        <f t="shared" ca="1" si="12"/>
        <v>217157.948</v>
      </c>
      <c r="E87" s="23">
        <f t="shared" ca="1" si="13"/>
        <v>41619142.709999993</v>
      </c>
      <c r="F87" s="23">
        <f t="shared" ca="1" si="14"/>
        <v>87005187.019999996</v>
      </c>
      <c r="G87" s="24">
        <f t="shared" ca="1" si="10"/>
        <v>762945846.36670005</v>
      </c>
      <c r="H87" s="24">
        <f t="shared" ca="1" si="10"/>
        <v>87222344.967999995</v>
      </c>
      <c r="I87" s="3"/>
      <c r="J87" s="7"/>
      <c r="K87" s="10"/>
      <c r="L87" s="6"/>
    </row>
    <row r="88" spans="1:12" s="35" customFormat="1" ht="12.75" customHeight="1">
      <c r="A88" s="32" t="s">
        <v>90</v>
      </c>
      <c r="B88" s="22">
        <v>734</v>
      </c>
      <c r="C88" s="23">
        <f t="shared" ca="1" si="11"/>
        <v>9236692.1699999999</v>
      </c>
      <c r="D88" s="23">
        <f t="shared" ca="1" si="12"/>
        <v>15011.69</v>
      </c>
      <c r="E88" s="23">
        <f t="shared" ca="1" si="13"/>
        <v>115154.1</v>
      </c>
      <c r="F88" s="23">
        <f t="shared" ca="1" si="14"/>
        <v>0</v>
      </c>
      <c r="G88" s="24">
        <f t="shared" ca="1" si="10"/>
        <v>9351846.2699999996</v>
      </c>
      <c r="H88" s="24">
        <f t="shared" ca="1" si="10"/>
        <v>15011.69</v>
      </c>
      <c r="I88" s="3"/>
      <c r="J88" s="7"/>
      <c r="K88" s="10"/>
      <c r="L88" s="6"/>
    </row>
    <row r="89" spans="1:12" s="35" customFormat="1" ht="12.75" customHeight="1">
      <c r="A89" s="32" t="s">
        <v>91</v>
      </c>
      <c r="B89" s="22">
        <v>769</v>
      </c>
      <c r="C89" s="23">
        <f t="shared" ca="1" si="11"/>
        <v>0</v>
      </c>
      <c r="D89" s="23">
        <f t="shared" ca="1" si="12"/>
        <v>0</v>
      </c>
      <c r="E89" s="23">
        <f t="shared" ca="1" si="13"/>
        <v>0</v>
      </c>
      <c r="F89" s="23">
        <f t="shared" ca="1" si="14"/>
        <v>0</v>
      </c>
      <c r="G89" s="24">
        <f t="shared" ca="1" si="10"/>
        <v>0</v>
      </c>
      <c r="H89" s="24">
        <f t="shared" ca="1" si="10"/>
        <v>0</v>
      </c>
      <c r="I89" s="3"/>
      <c r="J89" s="7"/>
      <c r="K89" s="10"/>
      <c r="L89" s="6"/>
    </row>
    <row r="90" spans="1:12" s="35" customFormat="1" ht="12.75" customHeight="1">
      <c r="A90" s="32" t="s">
        <v>92</v>
      </c>
      <c r="B90" s="22">
        <v>770</v>
      </c>
      <c r="C90" s="23">
        <f t="shared" ca="1" si="11"/>
        <v>226404.5</v>
      </c>
      <c r="D90" s="23">
        <f t="shared" ca="1" si="12"/>
        <v>0</v>
      </c>
      <c r="E90" s="23">
        <f t="shared" ca="1" si="13"/>
        <v>0</v>
      </c>
      <c r="F90" s="23">
        <f t="shared" ca="1" si="14"/>
        <v>0</v>
      </c>
      <c r="G90" s="24">
        <f t="shared" ca="1" si="10"/>
        <v>226404.5</v>
      </c>
      <c r="H90" s="24">
        <f t="shared" ca="1" si="10"/>
        <v>0</v>
      </c>
      <c r="I90" s="3"/>
      <c r="J90" s="7"/>
      <c r="K90" s="10"/>
      <c r="L90" s="6"/>
    </row>
    <row r="91" spans="1:12" s="35" customFormat="1" ht="12.75" customHeight="1">
      <c r="A91" s="36" t="s">
        <v>93</v>
      </c>
      <c r="B91" s="37">
        <v>771</v>
      </c>
      <c r="C91" s="38">
        <f t="shared" ca="1" si="11"/>
        <v>269123026.39999998</v>
      </c>
      <c r="D91" s="38">
        <f t="shared" ca="1" si="12"/>
        <v>25</v>
      </c>
      <c r="E91" s="38">
        <f t="shared" ca="1" si="13"/>
        <v>10220063.24</v>
      </c>
      <c r="F91" s="38">
        <f t="shared" ca="1" si="14"/>
        <v>7120.3499999999931</v>
      </c>
      <c r="G91" s="39">
        <f t="shared" ca="1" si="10"/>
        <v>279343089.63999999</v>
      </c>
      <c r="H91" s="39">
        <f t="shared" ca="1" si="10"/>
        <v>7145.3499999999931</v>
      </c>
      <c r="I91" s="3"/>
      <c r="J91" s="7"/>
      <c r="K91" s="10"/>
      <c r="L91" s="6"/>
    </row>
    <row r="92" spans="1:12" s="35" customFormat="1" ht="12.75" customHeight="1" thickBot="1">
      <c r="A92" s="82" t="s">
        <v>94</v>
      </c>
      <c r="B92" s="83"/>
      <c r="C92" s="20">
        <f ca="1">SUM(C78:C91)</f>
        <v>2855993327.8028908</v>
      </c>
      <c r="D92" s="20">
        <f ca="1">SUM(D78:D91)</f>
        <v>3283313.031</v>
      </c>
      <c r="E92" s="20">
        <f ca="1">SUM(E78:E91)</f>
        <v>162917134.28208569</v>
      </c>
      <c r="F92" s="20">
        <f ca="1">SUM(F78:F91)</f>
        <v>190860297.16999999</v>
      </c>
      <c r="G92" s="20">
        <f t="shared" ca="1" si="10"/>
        <v>3018910462.0849767</v>
      </c>
      <c r="H92" s="20">
        <f t="shared" ca="1" si="10"/>
        <v>194143610.20099998</v>
      </c>
      <c r="I92" s="3"/>
      <c r="J92" s="7"/>
      <c r="K92" s="10"/>
      <c r="L92" s="6"/>
    </row>
    <row r="93" spans="1:12" s="35" customFormat="1" ht="12.75" customHeight="1">
      <c r="A93" s="32" t="s">
        <v>95</v>
      </c>
      <c r="B93" s="22">
        <v>707</v>
      </c>
      <c r="C93" s="23">
        <f t="shared" ref="C93:C98" ca="1" si="15">IFERROR(INDIRECT("'"&amp;C$5&amp;"'!"&amp;ADDRESS(MATCH(IF($C$4="Tüm Şirketler",9003,IF($C$4="Hayatdışı Sigorta Şirketleri",9000,9001)),INDIRECT("'"&amp;C$5&amp;"'!$B$1:$B$1095"),0),MATCH($B93,INDIRECT("'"&amp;C$5&amp;"'!5:5"),0))),0)</f>
        <v>34671125.469999999</v>
      </c>
      <c r="D93" s="23">
        <f t="shared" ref="D93:D98" ca="1" si="16">IFERROR(INDIRECT("'"&amp;C$5&amp;"'!"&amp;ADDRESS(MATCH(IF($C$4="Tüm Şirketler",9003,IF($C$4="Hayatdışı Sigorta Şirketleri",9000,9001)),INDIRECT("'"&amp;C$5&amp;"'!$B$1:$B$1095"),0),MATCH($B93,INDIRECT("'"&amp;C$5&amp;"'!5:5"),0)+1)),0)</f>
        <v>0</v>
      </c>
      <c r="E93" s="23">
        <f t="shared" ref="E93:E98" ca="1" si="17">IFERROR(INDIRECT("'"&amp;E$5&amp;"'!"&amp;ADDRESS(MATCH(IF($C$4="Tüm Şirketler",9003,IF($C$4="Hayatdışı Sigorta Şirketleri",9000,9001)),INDIRECT("'"&amp;E$5&amp;"'!$B$1:$B$1095"),0),MATCH($B93,INDIRECT("'"&amp;E$5&amp;"'!5:5"),0))),0)</f>
        <v>0</v>
      </c>
      <c r="F93" s="23">
        <f t="shared" ref="F93:F98" ca="1" si="18">IFERROR(INDIRECT("'"&amp;E$5&amp;"'!"&amp;ADDRESS(MATCH(IF($C$4="Tüm Şirketler",9003,IF($C$4="Hayatdışı Sigorta Şirketleri",9000,9001)),INDIRECT("'"&amp;E$5&amp;"'!$B$1:$B$1095"),0),MATCH($B93,INDIRECT("'"&amp;E$5&amp;"'!5:5"),0)+1)),0)</f>
        <v>0</v>
      </c>
      <c r="G93" s="24">
        <f t="shared" ref="G93:H108" ca="1" si="19">+C93+E93</f>
        <v>34671125.469999999</v>
      </c>
      <c r="H93" s="24">
        <f t="shared" ca="1" si="19"/>
        <v>0</v>
      </c>
      <c r="I93" s="3"/>
      <c r="J93" s="7"/>
      <c r="K93" s="10"/>
      <c r="L93" s="6"/>
    </row>
    <row r="94" spans="1:12" s="35" customFormat="1" ht="12.75" customHeight="1">
      <c r="A94" s="32" t="s">
        <v>96</v>
      </c>
      <c r="B94" s="22">
        <v>745</v>
      </c>
      <c r="C94" s="23">
        <f t="shared" ca="1" si="15"/>
        <v>0</v>
      </c>
      <c r="D94" s="23">
        <f t="shared" ca="1" si="16"/>
        <v>0</v>
      </c>
      <c r="E94" s="23">
        <f t="shared" ca="1" si="17"/>
        <v>0</v>
      </c>
      <c r="F94" s="23">
        <f t="shared" ca="1" si="18"/>
        <v>0</v>
      </c>
      <c r="G94" s="24">
        <f t="shared" ca="1" si="19"/>
        <v>0</v>
      </c>
      <c r="H94" s="24">
        <f t="shared" ca="1" si="19"/>
        <v>0</v>
      </c>
      <c r="I94" s="3"/>
      <c r="J94" s="7"/>
      <c r="K94" s="10"/>
      <c r="L94" s="6"/>
    </row>
    <row r="95" spans="1:12" s="35" customFormat="1" ht="12.75" customHeight="1">
      <c r="A95" s="32" t="s">
        <v>97</v>
      </c>
      <c r="B95" s="22">
        <v>746</v>
      </c>
      <c r="C95" s="23">
        <f t="shared" ca="1" si="15"/>
        <v>0</v>
      </c>
      <c r="D95" s="23">
        <f t="shared" ca="1" si="16"/>
        <v>0</v>
      </c>
      <c r="E95" s="23">
        <f t="shared" ca="1" si="17"/>
        <v>0</v>
      </c>
      <c r="F95" s="23">
        <f t="shared" ca="1" si="18"/>
        <v>0</v>
      </c>
      <c r="G95" s="24">
        <f t="shared" ca="1" si="19"/>
        <v>0</v>
      </c>
      <c r="H95" s="24">
        <f t="shared" ca="1" si="19"/>
        <v>0</v>
      </c>
      <c r="I95" s="3"/>
      <c r="J95" s="7"/>
      <c r="K95" s="10"/>
      <c r="L95" s="6"/>
    </row>
    <row r="96" spans="1:12" s="35" customFormat="1" ht="12.75" customHeight="1">
      <c r="A96" s="32" t="s">
        <v>98</v>
      </c>
      <c r="B96" s="22">
        <v>747</v>
      </c>
      <c r="C96" s="23">
        <f t="shared" ca="1" si="15"/>
        <v>0</v>
      </c>
      <c r="D96" s="23">
        <f t="shared" ca="1" si="16"/>
        <v>0</v>
      </c>
      <c r="E96" s="23">
        <f t="shared" ca="1" si="17"/>
        <v>0</v>
      </c>
      <c r="F96" s="23">
        <f t="shared" ca="1" si="18"/>
        <v>0</v>
      </c>
      <c r="G96" s="24">
        <f t="shared" ca="1" si="19"/>
        <v>0</v>
      </c>
      <c r="H96" s="24">
        <f t="shared" ca="1" si="19"/>
        <v>0</v>
      </c>
      <c r="I96" s="3"/>
      <c r="J96" s="7"/>
      <c r="K96" s="10"/>
      <c r="L96" s="6"/>
    </row>
    <row r="97" spans="1:12" s="35" customFormat="1" ht="12.75" customHeight="1">
      <c r="A97" s="32" t="s">
        <v>99</v>
      </c>
      <c r="B97" s="22">
        <v>755</v>
      </c>
      <c r="C97" s="23">
        <f t="shared" ca="1" si="15"/>
        <v>351761064.72480774</v>
      </c>
      <c r="D97" s="23">
        <f t="shared" ca="1" si="16"/>
        <v>1313906.45</v>
      </c>
      <c r="E97" s="23">
        <f t="shared" ca="1" si="17"/>
        <v>7885300.7212341502</v>
      </c>
      <c r="F97" s="23">
        <f t="shared" ca="1" si="18"/>
        <v>5317710.6399999997</v>
      </c>
      <c r="G97" s="24">
        <f t="shared" ca="1" si="19"/>
        <v>359646365.44604188</v>
      </c>
      <c r="H97" s="24">
        <f t="shared" ca="1" si="19"/>
        <v>6631617.0899999999</v>
      </c>
      <c r="I97" s="3"/>
      <c r="J97" s="7"/>
      <c r="K97" s="10"/>
      <c r="L97" s="6"/>
    </row>
    <row r="98" spans="1:12" s="35" customFormat="1" ht="12.75" customHeight="1">
      <c r="A98" s="16" t="s">
        <v>100</v>
      </c>
      <c r="B98" s="17">
        <v>756</v>
      </c>
      <c r="C98" s="18">
        <f t="shared" ca="1" si="15"/>
        <v>46650114.921114616</v>
      </c>
      <c r="D98" s="18">
        <f t="shared" ca="1" si="16"/>
        <v>75776648.164138019</v>
      </c>
      <c r="E98" s="18">
        <f t="shared" ca="1" si="17"/>
        <v>0</v>
      </c>
      <c r="F98" s="18">
        <f t="shared" ca="1" si="18"/>
        <v>4951930.3837853996</v>
      </c>
      <c r="G98" s="19">
        <f t="shared" ca="1" si="19"/>
        <v>46650114.921114616</v>
      </c>
      <c r="H98" s="19">
        <f t="shared" ca="1" si="19"/>
        <v>80728578.547923416</v>
      </c>
      <c r="I98" s="3"/>
      <c r="J98" s="7"/>
      <c r="K98" s="10"/>
      <c r="L98" s="6"/>
    </row>
    <row r="99" spans="1:12" s="35" customFormat="1" ht="12.75" customHeight="1" thickBot="1">
      <c r="A99" s="40" t="s">
        <v>101</v>
      </c>
      <c r="B99" s="41"/>
      <c r="C99" s="20">
        <f ca="1">SUM(C93:C98)</f>
        <v>433082305.11592239</v>
      </c>
      <c r="D99" s="20">
        <f ca="1">SUM(D93:D98)</f>
        <v>77090554.614138022</v>
      </c>
      <c r="E99" s="20">
        <f ca="1">SUM(E93:E98)</f>
        <v>7885300.7212341502</v>
      </c>
      <c r="F99" s="20">
        <f ca="1">SUM(F93:F98)</f>
        <v>10269641.023785399</v>
      </c>
      <c r="G99" s="20">
        <f t="shared" ca="1" si="19"/>
        <v>440967605.83715653</v>
      </c>
      <c r="H99" s="20">
        <f t="shared" ca="1" si="19"/>
        <v>87360195.637923419</v>
      </c>
      <c r="I99" s="3"/>
      <c r="J99" s="7"/>
      <c r="K99" s="10"/>
      <c r="L99" s="6"/>
    </row>
    <row r="100" spans="1:12" s="35" customFormat="1" ht="12.75" customHeight="1">
      <c r="A100" s="11" t="s">
        <v>102</v>
      </c>
      <c r="B100" s="12">
        <v>705</v>
      </c>
      <c r="C100" s="23">
        <f ca="1">IFERROR(INDIRECT("'"&amp;C$5&amp;"'!"&amp;ADDRESS(MATCH(IF($C$4="Tüm Şirketler",9003,IF($C$4="Hayatdışı Sigorta Şirketleri",9000,9001)),INDIRECT("'"&amp;C$5&amp;"'!$B$1:$B$1095"),0),MATCH($B100,INDIRECT("'"&amp;C$5&amp;"'!5:5"),0))),0)</f>
        <v>110125593.34999996</v>
      </c>
      <c r="D100" s="23">
        <f ca="1">IFERROR(INDIRECT("'"&amp;C$5&amp;"'!"&amp;ADDRESS(MATCH(IF($C$4="Tüm Şirketler",9003,IF($C$4="Hayatdışı Sigorta Şirketleri",9000,9001)),INDIRECT("'"&amp;C$5&amp;"'!$B$1:$B$1095"),0),MATCH($B100,INDIRECT("'"&amp;C$5&amp;"'!5:5"),0)+1)),0)</f>
        <v>0</v>
      </c>
      <c r="E100" s="23">
        <f ca="1">IFERROR(INDIRECT("'"&amp;E$5&amp;"'!"&amp;ADDRESS(MATCH(IF($C$4="Tüm Şirketler",9003,IF($C$4="Hayatdışı Sigorta Şirketleri",9000,9001)),INDIRECT("'"&amp;E$5&amp;"'!$B$1:$B$1095"),0),MATCH($B100,INDIRECT("'"&amp;E$5&amp;"'!5:5"),0))),0)</f>
        <v>249799.37</v>
      </c>
      <c r="F100" s="23">
        <f ca="1">IFERROR(INDIRECT("'"&amp;E$5&amp;"'!"&amp;ADDRESS(MATCH(IF($C$4="Tüm Şirketler",9003,IF($C$4="Hayatdışı Sigorta Şirketleri",9000,9001)),INDIRECT("'"&amp;E$5&amp;"'!$B$1:$B$1095"),0),MATCH($B100,INDIRECT("'"&amp;E$5&amp;"'!5:5"),0)+1)),0)</f>
        <v>292308.94</v>
      </c>
      <c r="G100" s="24">
        <f t="shared" ca="1" si="19"/>
        <v>110375392.71999997</v>
      </c>
      <c r="H100" s="24">
        <f t="shared" ca="1" si="19"/>
        <v>292308.94</v>
      </c>
      <c r="I100" s="3"/>
      <c r="J100" s="7"/>
      <c r="K100" s="10"/>
      <c r="L100" s="6"/>
    </row>
    <row r="101" spans="1:12" s="35" customFormat="1" ht="12.75" customHeight="1">
      <c r="A101" s="32" t="s">
        <v>103</v>
      </c>
      <c r="B101" s="22">
        <v>706</v>
      </c>
      <c r="C101" s="23">
        <f ca="1">IFERROR(INDIRECT("'"&amp;C$5&amp;"'!"&amp;ADDRESS(MATCH(IF($C$4="Tüm Şirketler",9003,IF($C$4="Hayatdışı Sigorta Şirketleri",9000,9001)),INDIRECT("'"&amp;C$5&amp;"'!$B$1:$B$1095"),0),MATCH($B101,INDIRECT("'"&amp;C$5&amp;"'!5:5"),0))),0)</f>
        <v>15719532.034796324</v>
      </c>
      <c r="D101" s="23">
        <f ca="1">IFERROR(INDIRECT("'"&amp;C$5&amp;"'!"&amp;ADDRESS(MATCH(IF($C$4="Tüm Şirketler",9003,IF($C$4="Hayatdışı Sigorta Şirketleri",9000,9001)),INDIRECT("'"&amp;C$5&amp;"'!$B$1:$B$1095"),0),MATCH($B101,INDIRECT("'"&amp;C$5&amp;"'!5:5"),0)+1)),0)</f>
        <v>0</v>
      </c>
      <c r="E101" s="23">
        <f ca="1">IFERROR(INDIRECT("'"&amp;E$5&amp;"'!"&amp;ADDRESS(MATCH(IF($C$4="Tüm Şirketler",9003,IF($C$4="Hayatdışı Sigorta Şirketleri",9000,9001)),INDIRECT("'"&amp;E$5&amp;"'!$B$1:$B$1095"),0),MATCH($B101,INDIRECT("'"&amp;E$5&amp;"'!5:5"),0))),0)</f>
        <v>0</v>
      </c>
      <c r="F101" s="23">
        <f ca="1">IFERROR(INDIRECT("'"&amp;E$5&amp;"'!"&amp;ADDRESS(MATCH(IF($C$4="Tüm Şirketler",9003,IF($C$4="Hayatdışı Sigorta Şirketleri",9000,9001)),INDIRECT("'"&amp;E$5&amp;"'!$B$1:$B$1095"),0),MATCH($B101,INDIRECT("'"&amp;E$5&amp;"'!5:5"),0)+1)),0)</f>
        <v>0</v>
      </c>
      <c r="G101" s="24">
        <f t="shared" ca="1" si="19"/>
        <v>15719532.034796324</v>
      </c>
      <c r="H101" s="24">
        <f t="shared" ca="1" si="19"/>
        <v>0</v>
      </c>
      <c r="I101" s="3"/>
      <c r="J101" s="7"/>
      <c r="K101" s="10"/>
      <c r="L101" s="6"/>
    </row>
    <row r="102" spans="1:12" s="35" customFormat="1" ht="12.75" customHeight="1">
      <c r="A102" s="21" t="s">
        <v>104</v>
      </c>
      <c r="B102" s="22">
        <v>708</v>
      </c>
      <c r="C102" s="23">
        <f ca="1">IFERROR(INDIRECT("'"&amp;C$5&amp;"'!"&amp;ADDRESS(MATCH(IF($C$4="Tüm Şirketler",9003,IF($C$4="Hayatdışı Sigorta Şirketleri",9000,9001)),INDIRECT("'"&amp;C$5&amp;"'!$B$1:$B$1095"),0),MATCH($B102,INDIRECT("'"&amp;C$5&amp;"'!5:5"),0))),0)</f>
        <v>336609.75</v>
      </c>
      <c r="D102" s="23">
        <f ca="1">IFERROR(INDIRECT("'"&amp;C$5&amp;"'!"&amp;ADDRESS(MATCH(IF($C$4="Tüm Şirketler",9003,IF($C$4="Hayatdışı Sigorta Şirketleri",9000,9001)),INDIRECT("'"&amp;C$5&amp;"'!$B$1:$B$1095"),0),MATCH($B102,INDIRECT("'"&amp;C$5&amp;"'!5:5"),0)+1)),0)</f>
        <v>0</v>
      </c>
      <c r="E102" s="23">
        <f ca="1">IFERROR(INDIRECT("'"&amp;E$5&amp;"'!"&amp;ADDRESS(MATCH(IF($C$4="Tüm Şirketler",9003,IF($C$4="Hayatdışı Sigorta Şirketleri",9000,9001)),INDIRECT("'"&amp;E$5&amp;"'!$B$1:$B$1095"),0),MATCH($B102,INDIRECT("'"&amp;E$5&amp;"'!5:5"),0))),0)</f>
        <v>0</v>
      </c>
      <c r="F102" s="23">
        <f ca="1">IFERROR(INDIRECT("'"&amp;E$5&amp;"'!"&amp;ADDRESS(MATCH(IF($C$4="Tüm Şirketler",9003,IF($C$4="Hayatdışı Sigorta Şirketleri",9000,9001)),INDIRECT("'"&amp;E$5&amp;"'!$B$1:$B$1095"),0),MATCH($B102,INDIRECT("'"&amp;E$5&amp;"'!5:5"),0)+1)),0)</f>
        <v>0</v>
      </c>
      <c r="G102" s="24">
        <f t="shared" ca="1" si="19"/>
        <v>336609.75</v>
      </c>
      <c r="H102" s="24">
        <f t="shared" ca="1" si="19"/>
        <v>0</v>
      </c>
      <c r="I102" s="3"/>
      <c r="J102" s="7"/>
      <c r="K102" s="10"/>
      <c r="L102" s="6"/>
    </row>
    <row r="103" spans="1:12" s="35" customFormat="1" ht="12.75" customHeight="1">
      <c r="A103" s="21" t="s">
        <v>105</v>
      </c>
      <c r="B103" s="22">
        <v>736</v>
      </c>
      <c r="C103" s="23">
        <f ca="1">IFERROR(INDIRECT("'"&amp;C$5&amp;"'!"&amp;ADDRESS(MATCH(IF($C$4="Tüm Şirketler",9003,IF($C$4="Hayatdışı Sigorta Şirketleri",9000,9001)),INDIRECT("'"&amp;C$5&amp;"'!$B$1:$B$1095"),0),MATCH($B103,INDIRECT("'"&amp;C$5&amp;"'!5:5"),0))),0)</f>
        <v>76102646.469500005</v>
      </c>
      <c r="D103" s="23">
        <f ca="1">IFERROR(INDIRECT("'"&amp;C$5&amp;"'!"&amp;ADDRESS(MATCH(IF($C$4="Tüm Şirketler",9003,IF($C$4="Hayatdışı Sigorta Şirketleri",9000,9001)),INDIRECT("'"&amp;C$5&amp;"'!$B$1:$B$1095"),0),MATCH($B103,INDIRECT("'"&amp;C$5&amp;"'!5:5"),0)+1)),0)</f>
        <v>107532.35199999998</v>
      </c>
      <c r="E103" s="23">
        <f ca="1">IFERROR(INDIRECT("'"&amp;E$5&amp;"'!"&amp;ADDRESS(MATCH(IF($C$4="Tüm Şirketler",9003,IF($C$4="Hayatdışı Sigorta Şirketleri",9000,9001)),INDIRECT("'"&amp;E$5&amp;"'!$B$1:$B$1095"),0),MATCH($B103,INDIRECT("'"&amp;E$5&amp;"'!5:5"),0))),0)</f>
        <v>3247110.0299999993</v>
      </c>
      <c r="F103" s="23">
        <f ca="1">IFERROR(INDIRECT("'"&amp;E$5&amp;"'!"&amp;ADDRESS(MATCH(IF($C$4="Tüm Şirketler",9003,IF($C$4="Hayatdışı Sigorta Şirketleri",9000,9001)),INDIRECT("'"&amp;E$5&amp;"'!$B$1:$B$1095"),0),MATCH($B103,INDIRECT("'"&amp;E$5&amp;"'!5:5"),0)+1)),0)</f>
        <v>15311949.93</v>
      </c>
      <c r="G103" s="24">
        <f t="shared" ca="1" si="19"/>
        <v>79349756.499500006</v>
      </c>
      <c r="H103" s="24">
        <f t="shared" ca="1" si="19"/>
        <v>15419482.282</v>
      </c>
      <c r="I103" s="3"/>
      <c r="J103" s="7"/>
      <c r="K103" s="10"/>
      <c r="L103" s="6"/>
    </row>
    <row r="104" spans="1:12" s="35" customFormat="1" ht="12.75" customHeight="1" thickBot="1">
      <c r="A104" s="42" t="s">
        <v>106</v>
      </c>
      <c r="B104" s="43"/>
      <c r="C104" s="31">
        <f ca="1">C103+C101+C100+C102</f>
        <v>202284381.6042963</v>
      </c>
      <c r="D104" s="31">
        <f ca="1">D103+D101+D100+D102</f>
        <v>107532.35199999998</v>
      </c>
      <c r="E104" s="31">
        <f ca="1">E103+E101+E100+E102</f>
        <v>3496909.3999999994</v>
      </c>
      <c r="F104" s="31">
        <f ca="1">F103+F101+F100+F102</f>
        <v>15604258.869999999</v>
      </c>
      <c r="G104" s="31">
        <f t="shared" ca="1" si="19"/>
        <v>205781291.0042963</v>
      </c>
      <c r="H104" s="31">
        <f t="shared" ca="1" si="19"/>
        <v>15711791.221999999</v>
      </c>
      <c r="I104" s="3"/>
      <c r="J104" s="7"/>
      <c r="K104" s="10"/>
      <c r="L104" s="6"/>
    </row>
    <row r="105" spans="1:12" s="35" customFormat="1" ht="12.75" customHeight="1">
      <c r="A105" s="11" t="s">
        <v>107</v>
      </c>
      <c r="B105" s="12">
        <v>702</v>
      </c>
      <c r="C105" s="13">
        <f t="shared" ref="C105:C113" ca="1" si="20">IFERROR(INDIRECT("'"&amp;C$5&amp;"'!"&amp;ADDRESS(MATCH(IF($C$4="Tüm Şirketler",9003,IF($C$4="Hayatdışı Sigorta Şirketleri",9000,9001)),INDIRECT("'"&amp;C$5&amp;"'!$B$1:$B$1095"),0),MATCH($B105,INDIRECT("'"&amp;C$5&amp;"'!5:5"),0))),0)</f>
        <v>954941838.12</v>
      </c>
      <c r="D105" s="13">
        <f t="shared" ref="D105:D113" ca="1" si="21">IFERROR(INDIRECT("'"&amp;C$5&amp;"'!"&amp;ADDRESS(MATCH(IF($C$4="Tüm Şirketler",9003,IF($C$4="Hayatdışı Sigorta Şirketleri",9000,9001)),INDIRECT("'"&amp;C$5&amp;"'!$B$1:$B$1095"),0),MATCH($B105,INDIRECT("'"&amp;C$5&amp;"'!5:5"),0)+1)),0)</f>
        <v>198606.44</v>
      </c>
      <c r="E105" s="13">
        <f t="shared" ref="E105:E113" ca="1" si="22">IFERROR(INDIRECT("'"&amp;E$5&amp;"'!"&amp;ADDRESS(MATCH(IF($C$4="Tüm Şirketler",9003,IF($C$4="Hayatdışı Sigorta Şirketleri",9000,9001)),INDIRECT("'"&amp;E$5&amp;"'!$B$1:$B$1095"),0),MATCH($B105,INDIRECT("'"&amp;E$5&amp;"'!5:5"),0))),0)</f>
        <v>30460995.66</v>
      </c>
      <c r="F105" s="13">
        <f t="shared" ref="F105:F113" ca="1" si="23">IFERROR(INDIRECT("'"&amp;E$5&amp;"'!"&amp;ADDRESS(MATCH(IF($C$4="Tüm Şirketler",9003,IF($C$4="Hayatdışı Sigorta Şirketleri",9000,9001)),INDIRECT("'"&amp;E$5&amp;"'!$B$1:$B$1095"),0),MATCH($B105,INDIRECT("'"&amp;E$5&amp;"'!5:5"),0)+1)),0)</f>
        <v>8494260.9499999993</v>
      </c>
      <c r="G105" s="14">
        <f t="shared" ca="1" si="19"/>
        <v>985402833.77999997</v>
      </c>
      <c r="H105" s="14">
        <f t="shared" ca="1" si="19"/>
        <v>8692867.3899999987</v>
      </c>
      <c r="I105" s="3"/>
      <c r="J105" s="7"/>
      <c r="K105" s="10"/>
      <c r="L105" s="6"/>
    </row>
    <row r="106" spans="1:12" s="35" customFormat="1" ht="12.75" customHeight="1">
      <c r="A106" s="32" t="s">
        <v>108</v>
      </c>
      <c r="B106" s="22">
        <v>748</v>
      </c>
      <c r="C106" s="23">
        <f t="shared" ca="1" si="20"/>
        <v>52564648.740000002</v>
      </c>
      <c r="D106" s="23">
        <f t="shared" ca="1" si="21"/>
        <v>0</v>
      </c>
      <c r="E106" s="23">
        <f t="shared" ca="1" si="22"/>
        <v>0</v>
      </c>
      <c r="F106" s="23">
        <f t="shared" ca="1" si="23"/>
        <v>0</v>
      </c>
      <c r="G106" s="24">
        <f t="shared" ca="1" si="19"/>
        <v>52564648.740000002</v>
      </c>
      <c r="H106" s="24">
        <f t="shared" ca="1" si="19"/>
        <v>0</v>
      </c>
      <c r="I106" s="3"/>
      <c r="J106" s="7"/>
      <c r="K106" s="10"/>
      <c r="L106" s="6"/>
    </row>
    <row r="107" spans="1:12" s="35" customFormat="1" ht="12.75" customHeight="1">
      <c r="A107" s="32" t="s">
        <v>109</v>
      </c>
      <c r="B107" s="22">
        <v>749</v>
      </c>
      <c r="C107" s="23">
        <f t="shared" ca="1" si="20"/>
        <v>658622.28</v>
      </c>
      <c r="D107" s="23">
        <f t="shared" ca="1" si="21"/>
        <v>0</v>
      </c>
      <c r="E107" s="23">
        <f t="shared" ca="1" si="22"/>
        <v>0</v>
      </c>
      <c r="F107" s="23">
        <f t="shared" ca="1" si="23"/>
        <v>0</v>
      </c>
      <c r="G107" s="24">
        <f t="shared" ca="1" si="19"/>
        <v>658622.28</v>
      </c>
      <c r="H107" s="24">
        <f t="shared" ca="1" si="19"/>
        <v>0</v>
      </c>
      <c r="I107" s="3"/>
      <c r="J107" s="7"/>
      <c r="K107" s="10"/>
      <c r="L107" s="6"/>
    </row>
    <row r="108" spans="1:12" s="35" customFormat="1" ht="12.75" customHeight="1">
      <c r="A108" s="32" t="s">
        <v>110</v>
      </c>
      <c r="B108" s="22">
        <v>752</v>
      </c>
      <c r="C108" s="23">
        <f t="shared" ca="1" si="20"/>
        <v>0</v>
      </c>
      <c r="D108" s="23">
        <f t="shared" ca="1" si="21"/>
        <v>0</v>
      </c>
      <c r="E108" s="23">
        <f t="shared" ca="1" si="22"/>
        <v>0</v>
      </c>
      <c r="F108" s="23">
        <f t="shared" ca="1" si="23"/>
        <v>0</v>
      </c>
      <c r="G108" s="24">
        <f t="shared" ca="1" si="19"/>
        <v>0</v>
      </c>
      <c r="H108" s="24">
        <f t="shared" ca="1" si="19"/>
        <v>0</v>
      </c>
      <c r="I108" s="3"/>
      <c r="J108" s="7"/>
      <c r="K108" s="10"/>
      <c r="L108" s="6"/>
    </row>
    <row r="109" spans="1:12" s="35" customFormat="1" ht="12.75" customHeight="1">
      <c r="A109" s="32" t="s">
        <v>111</v>
      </c>
      <c r="B109" s="22">
        <v>753</v>
      </c>
      <c r="C109" s="23">
        <f t="shared" ca="1" si="20"/>
        <v>0</v>
      </c>
      <c r="D109" s="23">
        <f t="shared" ca="1" si="21"/>
        <v>0</v>
      </c>
      <c r="E109" s="23">
        <f t="shared" ca="1" si="22"/>
        <v>0</v>
      </c>
      <c r="F109" s="23">
        <f t="shared" ca="1" si="23"/>
        <v>0</v>
      </c>
      <c r="G109" s="24">
        <f t="shared" ref="G109:H132" ca="1" si="24">+C109+E109</f>
        <v>0</v>
      </c>
      <c r="H109" s="24">
        <f t="shared" ca="1" si="24"/>
        <v>0</v>
      </c>
      <c r="I109" s="3"/>
      <c r="J109" s="7"/>
      <c r="K109" s="10"/>
      <c r="L109" s="6"/>
    </row>
    <row r="110" spans="1:12" s="35" customFormat="1" ht="12.75" customHeight="1">
      <c r="A110" s="32" t="s">
        <v>112</v>
      </c>
      <c r="B110" s="22">
        <v>754</v>
      </c>
      <c r="C110" s="23">
        <f t="shared" ca="1" si="20"/>
        <v>399544.65</v>
      </c>
      <c r="D110" s="23">
        <f t="shared" ca="1" si="21"/>
        <v>1598.34</v>
      </c>
      <c r="E110" s="23">
        <f t="shared" ca="1" si="22"/>
        <v>7316.23</v>
      </c>
      <c r="F110" s="23">
        <f t="shared" ca="1" si="23"/>
        <v>0</v>
      </c>
      <c r="G110" s="24">
        <f t="shared" ca="1" si="24"/>
        <v>406860.88</v>
      </c>
      <c r="H110" s="24">
        <f t="shared" ca="1" si="24"/>
        <v>1598.34</v>
      </c>
      <c r="I110" s="3"/>
      <c r="J110" s="7"/>
      <c r="K110" s="10"/>
      <c r="L110" s="6"/>
    </row>
    <row r="111" spans="1:12" s="35" customFormat="1" ht="12.75" customHeight="1">
      <c r="A111" s="32" t="s">
        <v>113</v>
      </c>
      <c r="B111" s="22">
        <v>757</v>
      </c>
      <c r="C111" s="23">
        <f t="shared" ca="1" si="20"/>
        <v>0</v>
      </c>
      <c r="D111" s="23">
        <f t="shared" ca="1" si="21"/>
        <v>0</v>
      </c>
      <c r="E111" s="23">
        <f t="shared" ca="1" si="22"/>
        <v>0</v>
      </c>
      <c r="F111" s="23">
        <f t="shared" ca="1" si="23"/>
        <v>0</v>
      </c>
      <c r="G111" s="24">
        <f t="shared" ca="1" si="24"/>
        <v>0</v>
      </c>
      <c r="H111" s="24">
        <f t="shared" ca="1" si="24"/>
        <v>0</v>
      </c>
      <c r="I111" s="3"/>
      <c r="J111" s="7"/>
      <c r="K111" s="10"/>
      <c r="L111" s="6"/>
    </row>
    <row r="112" spans="1:12" s="35" customFormat="1" ht="12.75" customHeight="1">
      <c r="A112" s="32" t="s">
        <v>114</v>
      </c>
      <c r="B112" s="22">
        <v>758</v>
      </c>
      <c r="C112" s="23">
        <f t="shared" ca="1" si="20"/>
        <v>23608850.609809469</v>
      </c>
      <c r="D112" s="23">
        <f t="shared" ca="1" si="21"/>
        <v>18034.37</v>
      </c>
      <c r="E112" s="23">
        <f t="shared" ca="1" si="22"/>
        <v>16501.579999999998</v>
      </c>
      <c r="F112" s="23">
        <f t="shared" ca="1" si="23"/>
        <v>3.75</v>
      </c>
      <c r="G112" s="24">
        <f t="shared" ca="1" si="24"/>
        <v>23625352.189809468</v>
      </c>
      <c r="H112" s="24">
        <f t="shared" ca="1" si="24"/>
        <v>18038.12</v>
      </c>
      <c r="I112" s="3"/>
      <c r="J112" s="7"/>
      <c r="K112" s="10"/>
      <c r="L112" s="6"/>
    </row>
    <row r="113" spans="1:12" s="35" customFormat="1" ht="12.75" customHeight="1">
      <c r="A113" s="32" t="s">
        <v>115</v>
      </c>
      <c r="B113" s="22">
        <v>759</v>
      </c>
      <c r="C113" s="23">
        <f t="shared" ca="1" si="20"/>
        <v>76844625.956666276</v>
      </c>
      <c r="D113" s="23">
        <f t="shared" ca="1" si="21"/>
        <v>0</v>
      </c>
      <c r="E113" s="23">
        <f t="shared" ca="1" si="22"/>
        <v>0</v>
      </c>
      <c r="F113" s="23">
        <f t="shared" ca="1" si="23"/>
        <v>5791951.5700000003</v>
      </c>
      <c r="G113" s="24">
        <f t="shared" ca="1" si="24"/>
        <v>76844625.956666276</v>
      </c>
      <c r="H113" s="24">
        <f t="shared" ca="1" si="24"/>
        <v>5791951.5700000003</v>
      </c>
      <c r="I113" s="3"/>
      <c r="J113" s="7"/>
      <c r="K113" s="10"/>
      <c r="L113" s="6"/>
    </row>
    <row r="114" spans="1:12" s="35" customFormat="1" ht="12.75" customHeight="1" thickBot="1">
      <c r="A114" s="40" t="s">
        <v>116</v>
      </c>
      <c r="B114" s="41"/>
      <c r="C114" s="20">
        <f ca="1">SUM(C105:C113)</f>
        <v>1109018130.3564758</v>
      </c>
      <c r="D114" s="20">
        <f ca="1">SUM(D105:D113)</f>
        <v>218239.15</v>
      </c>
      <c r="E114" s="20">
        <f ca="1">SUM(E105:E113)</f>
        <v>30484813.469999999</v>
      </c>
      <c r="F114" s="20">
        <f ca="1">SUM(F105:F113)</f>
        <v>14286216.27</v>
      </c>
      <c r="G114" s="20">
        <f t="shared" ca="1" si="24"/>
        <v>1139502943.8264759</v>
      </c>
      <c r="H114" s="20">
        <f t="shared" ca="1" si="24"/>
        <v>14504455.42</v>
      </c>
      <c r="I114" s="3"/>
      <c r="J114" s="7"/>
      <c r="K114" s="10"/>
      <c r="L114" s="6"/>
    </row>
    <row r="115" spans="1:12" s="35" customFormat="1" ht="12.75" customHeight="1">
      <c r="A115" s="21" t="s">
        <v>117</v>
      </c>
      <c r="B115" s="22">
        <v>760</v>
      </c>
      <c r="C115" s="23">
        <f ca="1">IFERROR(INDIRECT("'"&amp;C$5&amp;"'!"&amp;ADDRESS(MATCH(IF($C$4="Tüm Şirketler",9003,IF($C$4="Hayatdışı Sigorta Şirketleri",9000,9001)),INDIRECT("'"&amp;C$5&amp;"'!$B$1:$B$1095"),0),MATCH($B115,INDIRECT("'"&amp;C$5&amp;"'!5:5"),0))),0)</f>
        <v>298597457.02202189</v>
      </c>
      <c r="D115" s="23">
        <f ca="1">IFERROR(INDIRECT("'"&amp;C$5&amp;"'!"&amp;ADDRESS(MATCH(IF($C$4="Tüm Şirketler",9003,IF($C$4="Hayatdışı Sigorta Şirketleri",9000,9001)),INDIRECT("'"&amp;C$5&amp;"'!$B$1:$B$1095"),0),MATCH($B115,INDIRECT("'"&amp;C$5&amp;"'!5:5"),0)+1)),0)</f>
        <v>81370.61</v>
      </c>
      <c r="E115" s="23">
        <f ca="1">IFERROR(INDIRECT("'"&amp;E$5&amp;"'!"&amp;ADDRESS(MATCH(IF($C$4="Tüm Şirketler",9003,IF($C$4="Hayatdışı Sigorta Şirketleri",9000,9001)),INDIRECT("'"&amp;E$5&amp;"'!$B$1:$B$1095"),0),MATCH($B115,INDIRECT("'"&amp;E$5&amp;"'!5:5"),0))),0)</f>
        <v>1545988.02</v>
      </c>
      <c r="F115" s="23">
        <f ca="1">IFERROR(INDIRECT("'"&amp;E$5&amp;"'!"&amp;ADDRESS(MATCH(IF($C$4="Tüm Şirketler",9003,IF($C$4="Hayatdışı Sigorta Şirketleri",9000,9001)),INDIRECT("'"&amp;E$5&amp;"'!$B$1:$B$1095"),0),MATCH($B115,INDIRECT("'"&amp;E$5&amp;"'!5:5"),0)+1)),0)</f>
        <v>0</v>
      </c>
      <c r="G115" s="24">
        <f t="shared" ca="1" si="24"/>
        <v>300143445.04202187</v>
      </c>
      <c r="H115" s="24">
        <f t="shared" ca="1" si="24"/>
        <v>81370.61</v>
      </c>
      <c r="I115" s="3"/>
      <c r="J115" s="7"/>
      <c r="K115" s="10"/>
      <c r="L115" s="6"/>
    </row>
    <row r="116" spans="1:12" s="35" customFormat="1" ht="12.75" customHeight="1" thickBot="1">
      <c r="A116" s="42" t="s">
        <v>118</v>
      </c>
      <c r="B116" s="43"/>
      <c r="C116" s="31">
        <f ca="1">C115</f>
        <v>298597457.02202189</v>
      </c>
      <c r="D116" s="31">
        <f ca="1">D115</f>
        <v>81370.61</v>
      </c>
      <c r="E116" s="31">
        <f ca="1">E115</f>
        <v>1545988.02</v>
      </c>
      <c r="F116" s="31">
        <f ca="1">F115</f>
        <v>0</v>
      </c>
      <c r="G116" s="31">
        <f t="shared" ca="1" si="24"/>
        <v>300143445.04202187</v>
      </c>
      <c r="H116" s="31">
        <f t="shared" ca="1" si="24"/>
        <v>81370.61</v>
      </c>
      <c r="I116" s="3"/>
      <c r="J116" s="7"/>
      <c r="K116" s="10"/>
      <c r="L116" s="6"/>
    </row>
    <row r="117" spans="1:12" s="35" customFormat="1" ht="12.75" customHeight="1">
      <c r="A117" s="11" t="s">
        <v>119</v>
      </c>
      <c r="B117" s="12">
        <v>789</v>
      </c>
      <c r="C117" s="13">
        <f ca="1">IFERROR(INDIRECT("'"&amp;C$5&amp;"'!"&amp;ADDRESS(MATCH(IF($C$4="Tüm Şirketler",9003,IF($C$4="Hayatdışı Sigorta Şirketleri",9000,9001)),INDIRECT("'"&amp;C$5&amp;"'!$B$1:$B$1095"),0),MATCH($B117,INDIRECT("'"&amp;C$5&amp;"'!5:5"),0))),0)</f>
        <v>5652865.3300000001</v>
      </c>
      <c r="D117" s="13">
        <f ca="1">IFERROR(INDIRECT("'"&amp;C$5&amp;"'!"&amp;ADDRESS(MATCH(IF($C$4="Tüm Şirketler",9003,IF($C$4="Hayatdışı Sigorta Şirketleri",9000,9001)),INDIRECT("'"&amp;C$5&amp;"'!$B$1:$B$1095"),0),MATCH($B117,INDIRECT("'"&amp;C$5&amp;"'!5:5"),0)+1)),0)</f>
        <v>0</v>
      </c>
      <c r="E117" s="13">
        <f ca="1">IFERROR(INDIRECT("'"&amp;E$5&amp;"'!"&amp;ADDRESS(MATCH(IF($C$4="Tüm Şirketler",9003,IF($C$4="Hayatdışı Sigorta Şirketleri",9000,9001)),INDIRECT("'"&amp;E$5&amp;"'!$B$1:$B$1095"),0),MATCH($B117,INDIRECT("'"&amp;E$5&amp;"'!5:5"),0))),0)</f>
        <v>0</v>
      </c>
      <c r="F117" s="13">
        <f ca="1">IFERROR(INDIRECT("'"&amp;E$5&amp;"'!"&amp;ADDRESS(MATCH(IF($C$4="Tüm Şirketler",9003,IF($C$4="Hayatdışı Sigorta Şirketleri",9000,9001)),INDIRECT("'"&amp;E$5&amp;"'!$B$1:$B$1095"),0),MATCH($B117,INDIRECT("'"&amp;E$5&amp;"'!5:5"),0)+1)),0)</f>
        <v>0</v>
      </c>
      <c r="G117" s="14">
        <f t="shared" ca="1" si="24"/>
        <v>5652865.3300000001</v>
      </c>
      <c r="H117" s="14">
        <f t="shared" ca="1" si="24"/>
        <v>0</v>
      </c>
      <c r="I117" s="3"/>
      <c r="J117" s="7"/>
      <c r="K117" s="10"/>
      <c r="L117" s="6"/>
    </row>
    <row r="118" spans="1:12" s="35" customFormat="1" ht="12.75" customHeight="1">
      <c r="A118" s="16" t="s">
        <v>120</v>
      </c>
      <c r="B118" s="17">
        <v>798</v>
      </c>
      <c r="C118" s="18">
        <f ca="1">IFERROR(INDIRECT("'"&amp;C$5&amp;"'!"&amp;ADDRESS(MATCH(IF($C$4="Tüm Şirketler",9003,IF($C$4="Hayatdışı Sigorta Şirketleri",9000,9001)),INDIRECT("'"&amp;C$5&amp;"'!$B$1:$B$1095"),0),MATCH($B118,INDIRECT("'"&amp;C$5&amp;"'!5:5"),0))),0)</f>
        <v>375511.08</v>
      </c>
      <c r="D118" s="18">
        <f ca="1">IFERROR(INDIRECT("'"&amp;C$5&amp;"'!"&amp;ADDRESS(MATCH(IF($C$4="Tüm Şirketler",9003,IF($C$4="Hayatdışı Sigorta Şirketleri",9000,9001)),INDIRECT("'"&amp;C$5&amp;"'!$B$1:$B$1095"),0),MATCH($B118,INDIRECT("'"&amp;C$5&amp;"'!5:5"),0)+1)),0)</f>
        <v>0</v>
      </c>
      <c r="E118" s="18">
        <f ca="1">IFERROR(INDIRECT("'"&amp;E$5&amp;"'!"&amp;ADDRESS(MATCH(IF($C$4="Tüm Şirketler",9003,IF($C$4="Hayatdışı Sigorta Şirketleri",9000,9001)),INDIRECT("'"&amp;E$5&amp;"'!$B$1:$B$1095"),0),MATCH($B118,INDIRECT("'"&amp;E$5&amp;"'!5:5"),0))),0)</f>
        <v>0</v>
      </c>
      <c r="F118" s="18">
        <f ca="1">IFERROR(INDIRECT("'"&amp;E$5&amp;"'!"&amp;ADDRESS(MATCH(IF($C$4="Tüm Şirketler",9003,IF($C$4="Hayatdışı Sigorta Şirketleri",9000,9001)),INDIRECT("'"&amp;E$5&amp;"'!$B$1:$B$1095"),0),MATCH($B118,INDIRECT("'"&amp;E$5&amp;"'!5:5"),0)+1)),0)</f>
        <v>0</v>
      </c>
      <c r="G118" s="19">
        <f t="shared" ca="1" si="24"/>
        <v>375511.08</v>
      </c>
      <c r="H118" s="19">
        <f t="shared" ca="1" si="24"/>
        <v>0</v>
      </c>
      <c r="I118" s="3"/>
      <c r="J118" s="7"/>
      <c r="K118" s="10"/>
      <c r="L118" s="6"/>
    </row>
    <row r="119" spans="1:12" s="35" customFormat="1" ht="12.75" customHeight="1" thickBot="1">
      <c r="A119" s="40" t="s">
        <v>121</v>
      </c>
      <c r="B119" s="41"/>
      <c r="C119" s="20">
        <f ca="1">SUM(C117:C118)</f>
        <v>6028376.4100000001</v>
      </c>
      <c r="D119" s="20">
        <f ca="1">SUM(D117:D118)</f>
        <v>0</v>
      </c>
      <c r="E119" s="20">
        <f ca="1">SUM(E117:E118)</f>
        <v>0</v>
      </c>
      <c r="F119" s="20">
        <f ca="1">SUM(F117:F118)</f>
        <v>0</v>
      </c>
      <c r="G119" s="20">
        <f t="shared" ca="1" si="24"/>
        <v>6028376.4100000001</v>
      </c>
      <c r="H119" s="20">
        <f t="shared" ca="1" si="24"/>
        <v>0</v>
      </c>
      <c r="I119" s="3"/>
      <c r="J119" s="7"/>
      <c r="K119" s="10"/>
      <c r="L119" s="6"/>
    </row>
    <row r="120" spans="1:12" s="35" customFormat="1" ht="12.75" customHeight="1">
      <c r="A120" s="11" t="s">
        <v>122</v>
      </c>
      <c r="B120" s="12">
        <v>790</v>
      </c>
      <c r="C120" s="13">
        <f t="shared" ref="C120:C128" ca="1" si="25">IFERROR(INDIRECT("'"&amp;C$5&amp;"'!"&amp;ADDRESS(MATCH(IF($C$4="Tüm Şirketler",9003,IF($C$4="Hayatdışı Sigorta Şirketleri",9000,9001)),INDIRECT("'"&amp;C$5&amp;"'!$B$1:$B$1095"),0),MATCH($B120,INDIRECT("'"&amp;C$5&amp;"'!5:5"),0))),0)</f>
        <v>20767485.790000301</v>
      </c>
      <c r="D120" s="13">
        <f t="shared" ref="D120:D128" ca="1" si="26">IFERROR(INDIRECT("'"&amp;C$5&amp;"'!"&amp;ADDRESS(MATCH(IF($C$4="Tüm Şirketler",9003,IF($C$4="Hayatdışı Sigorta Şirketleri",9000,9001)),INDIRECT("'"&amp;C$5&amp;"'!$B$1:$B$1095"),0),MATCH($B120,INDIRECT("'"&amp;C$5&amp;"'!5:5"),0)+1)),0)</f>
        <v>2444088.61</v>
      </c>
      <c r="E120" s="13">
        <f t="shared" ref="E120:E128" ca="1" si="27">IFERROR(INDIRECT("'"&amp;E$5&amp;"'!"&amp;ADDRESS(MATCH(IF($C$4="Tüm Şirketler",9003,IF($C$4="Hayatdışı Sigorta Şirketleri",9000,9001)),INDIRECT("'"&amp;E$5&amp;"'!$B$1:$B$1095"),0),MATCH($B120,INDIRECT("'"&amp;E$5&amp;"'!5:5"),0))),0)</f>
        <v>0</v>
      </c>
      <c r="F120" s="13">
        <f t="shared" ref="F120:F128" ca="1" si="28">IFERROR(INDIRECT("'"&amp;E$5&amp;"'!"&amp;ADDRESS(MATCH(IF($C$4="Tüm Şirketler",9003,IF($C$4="Hayatdışı Sigorta Şirketleri",9000,9001)),INDIRECT("'"&amp;E$5&amp;"'!$B$1:$B$1095"),0),MATCH($B120,INDIRECT("'"&amp;E$5&amp;"'!5:5"),0)+1)),0)</f>
        <v>0</v>
      </c>
      <c r="G120" s="14">
        <f t="shared" ca="1" si="24"/>
        <v>20767485.790000301</v>
      </c>
      <c r="H120" s="14">
        <f t="shared" ca="1" si="24"/>
        <v>2444088.61</v>
      </c>
      <c r="I120" s="3"/>
      <c r="J120" s="7"/>
      <c r="K120" s="10"/>
      <c r="L120" s="6"/>
    </row>
    <row r="121" spans="1:12" s="35" customFormat="1" ht="12.75" customHeight="1">
      <c r="A121" s="32" t="s">
        <v>123</v>
      </c>
      <c r="B121" s="22">
        <v>791</v>
      </c>
      <c r="C121" s="23">
        <f t="shared" ca="1" si="25"/>
        <v>17234723689.326408</v>
      </c>
      <c r="D121" s="23">
        <f t="shared" ca="1" si="26"/>
        <v>72664909.579997391</v>
      </c>
      <c r="E121" s="23">
        <f t="shared" ca="1" si="27"/>
        <v>395993910.42589998</v>
      </c>
      <c r="F121" s="23">
        <f t="shared" ca="1" si="28"/>
        <v>91100.61</v>
      </c>
      <c r="G121" s="24">
        <f t="shared" ca="1" si="24"/>
        <v>17630717599.752308</v>
      </c>
      <c r="H121" s="24">
        <f t="shared" ca="1" si="24"/>
        <v>72756010.18999739</v>
      </c>
      <c r="I121" s="3"/>
      <c r="J121" s="7"/>
      <c r="K121" s="10"/>
      <c r="L121" s="6"/>
    </row>
    <row r="122" spans="1:12" s="35" customFormat="1" ht="12.75" customHeight="1">
      <c r="A122" s="32" t="s">
        <v>124</v>
      </c>
      <c r="B122" s="22">
        <v>792</v>
      </c>
      <c r="C122" s="23">
        <f t="shared" ca="1" si="25"/>
        <v>0</v>
      </c>
      <c r="D122" s="23">
        <f t="shared" ca="1" si="26"/>
        <v>0</v>
      </c>
      <c r="E122" s="23">
        <f t="shared" ca="1" si="27"/>
        <v>0</v>
      </c>
      <c r="F122" s="23">
        <f t="shared" ca="1" si="28"/>
        <v>0</v>
      </c>
      <c r="G122" s="24">
        <f t="shared" ca="1" si="24"/>
        <v>0</v>
      </c>
      <c r="H122" s="24">
        <f t="shared" ca="1" si="24"/>
        <v>0</v>
      </c>
      <c r="I122" s="3"/>
      <c r="J122" s="7"/>
      <c r="K122" s="10"/>
      <c r="L122" s="6"/>
    </row>
    <row r="123" spans="1:12" s="35" customFormat="1" ht="12.75" customHeight="1">
      <c r="A123" s="32" t="s">
        <v>125</v>
      </c>
      <c r="B123" s="22">
        <v>793</v>
      </c>
      <c r="C123" s="23">
        <f t="shared" ca="1" si="25"/>
        <v>0</v>
      </c>
      <c r="D123" s="23">
        <f t="shared" ca="1" si="26"/>
        <v>0</v>
      </c>
      <c r="E123" s="23">
        <f t="shared" ca="1" si="27"/>
        <v>0</v>
      </c>
      <c r="F123" s="23">
        <f t="shared" ca="1" si="28"/>
        <v>0</v>
      </c>
      <c r="G123" s="24">
        <f t="shared" ca="1" si="24"/>
        <v>0</v>
      </c>
      <c r="H123" s="24">
        <f t="shared" ca="1" si="24"/>
        <v>0</v>
      </c>
      <c r="I123" s="3"/>
      <c r="J123" s="7"/>
      <c r="K123" s="10"/>
      <c r="L123" s="6"/>
    </row>
    <row r="124" spans="1:12" s="35" customFormat="1" ht="12.75" customHeight="1">
      <c r="A124" s="32" t="s">
        <v>126</v>
      </c>
      <c r="B124" s="22">
        <v>794</v>
      </c>
      <c r="C124" s="23">
        <f t="shared" ca="1" si="25"/>
        <v>52201.78</v>
      </c>
      <c r="D124" s="23">
        <f t="shared" ca="1" si="26"/>
        <v>0</v>
      </c>
      <c r="E124" s="23">
        <f t="shared" ca="1" si="27"/>
        <v>0</v>
      </c>
      <c r="F124" s="23">
        <f t="shared" ca="1" si="28"/>
        <v>0</v>
      </c>
      <c r="G124" s="24">
        <f t="shared" ca="1" si="24"/>
        <v>52201.78</v>
      </c>
      <c r="H124" s="24">
        <f t="shared" ca="1" si="24"/>
        <v>0</v>
      </c>
      <c r="I124" s="3"/>
      <c r="J124" s="7"/>
      <c r="K124" s="10"/>
      <c r="L124" s="6"/>
    </row>
    <row r="125" spans="1:12" s="35" customFormat="1" ht="12.75" customHeight="1">
      <c r="A125" s="32" t="s">
        <v>127</v>
      </c>
      <c r="B125" s="22">
        <v>795</v>
      </c>
      <c r="C125" s="23">
        <f t="shared" ca="1" si="25"/>
        <v>0</v>
      </c>
      <c r="D125" s="23">
        <f t="shared" ca="1" si="26"/>
        <v>0</v>
      </c>
      <c r="E125" s="23">
        <f t="shared" ca="1" si="27"/>
        <v>0</v>
      </c>
      <c r="F125" s="23">
        <f t="shared" ca="1" si="28"/>
        <v>0</v>
      </c>
      <c r="G125" s="24">
        <f t="shared" ca="1" si="24"/>
        <v>0</v>
      </c>
      <c r="H125" s="24">
        <f t="shared" ca="1" si="24"/>
        <v>0</v>
      </c>
      <c r="I125" s="3"/>
      <c r="J125" s="7"/>
      <c r="K125" s="10"/>
      <c r="L125" s="6"/>
    </row>
    <row r="126" spans="1:12" s="35" customFormat="1" ht="12.75" customHeight="1">
      <c r="A126" s="32" t="s">
        <v>17</v>
      </c>
      <c r="B126" s="22">
        <v>796</v>
      </c>
      <c r="C126" s="23">
        <f t="shared" ca="1" si="25"/>
        <v>0</v>
      </c>
      <c r="D126" s="23">
        <f t="shared" ca="1" si="26"/>
        <v>0</v>
      </c>
      <c r="E126" s="23">
        <f t="shared" ca="1" si="27"/>
        <v>0</v>
      </c>
      <c r="F126" s="23">
        <f t="shared" ca="1" si="28"/>
        <v>0</v>
      </c>
      <c r="G126" s="24">
        <f t="shared" ca="1" si="24"/>
        <v>0</v>
      </c>
      <c r="H126" s="24">
        <f t="shared" ca="1" si="24"/>
        <v>0</v>
      </c>
      <c r="I126" s="3"/>
      <c r="J126" s="7"/>
      <c r="K126" s="10"/>
      <c r="L126" s="6"/>
    </row>
    <row r="127" spans="1:12" s="35" customFormat="1" ht="12.75" customHeight="1">
      <c r="A127" s="32" t="s">
        <v>18</v>
      </c>
      <c r="B127" s="22">
        <v>797</v>
      </c>
      <c r="C127" s="23">
        <f t="shared" ca="1" si="25"/>
        <v>-98.90000000000019</v>
      </c>
      <c r="D127" s="23">
        <f t="shared" ca="1" si="26"/>
        <v>0</v>
      </c>
      <c r="E127" s="23">
        <f t="shared" ca="1" si="27"/>
        <v>0</v>
      </c>
      <c r="F127" s="23">
        <f t="shared" ca="1" si="28"/>
        <v>0</v>
      </c>
      <c r="G127" s="24">
        <f t="shared" ca="1" si="24"/>
        <v>-98.90000000000019</v>
      </c>
      <c r="H127" s="24">
        <f t="shared" ca="1" si="24"/>
        <v>0</v>
      </c>
      <c r="I127" s="3"/>
      <c r="J127" s="7"/>
      <c r="K127" s="10"/>
      <c r="L127" s="6"/>
    </row>
    <row r="128" spans="1:12" s="35" customFormat="1" ht="12.75" customHeight="1">
      <c r="A128" s="32" t="s">
        <v>128</v>
      </c>
      <c r="B128" s="22">
        <v>799</v>
      </c>
      <c r="C128" s="23">
        <f t="shared" ca="1" si="25"/>
        <v>0</v>
      </c>
      <c r="D128" s="23">
        <f t="shared" ca="1" si="26"/>
        <v>0</v>
      </c>
      <c r="E128" s="23">
        <f t="shared" ca="1" si="27"/>
        <v>0</v>
      </c>
      <c r="F128" s="23">
        <f t="shared" ca="1" si="28"/>
        <v>0</v>
      </c>
      <c r="G128" s="24">
        <f t="shared" ca="1" si="24"/>
        <v>0</v>
      </c>
      <c r="H128" s="24">
        <f t="shared" ca="1" si="24"/>
        <v>0</v>
      </c>
      <c r="I128" s="3"/>
      <c r="J128" s="7"/>
      <c r="K128" s="10"/>
      <c r="L128" s="6"/>
    </row>
    <row r="129" spans="1:12" s="35" customFormat="1" ht="12.75" customHeight="1" thickBot="1">
      <c r="A129" s="40" t="s">
        <v>129</v>
      </c>
      <c r="B129" s="41"/>
      <c r="C129" s="20">
        <f ca="1">SUM(C120:C128)</f>
        <v>17255543277.996407</v>
      </c>
      <c r="D129" s="20">
        <f ca="1">SUM(D120:D128)</f>
        <v>75108998.18999739</v>
      </c>
      <c r="E129" s="20">
        <f ca="1">SUM(E120:E128)</f>
        <v>395993910.42589998</v>
      </c>
      <c r="F129" s="20">
        <f ca="1">SUM(F120:F128)</f>
        <v>91100.61</v>
      </c>
      <c r="G129" s="20">
        <f t="shared" ca="1" si="24"/>
        <v>17651537188.422306</v>
      </c>
      <c r="H129" s="20">
        <f t="shared" ca="1" si="24"/>
        <v>75200098.799997389</v>
      </c>
      <c r="I129" s="3"/>
      <c r="J129" s="7"/>
      <c r="K129" s="10"/>
      <c r="L129" s="6"/>
    </row>
    <row r="130" spans="1:12" s="35" customFormat="1" ht="12.75" customHeight="1">
      <c r="A130" s="44" t="s">
        <v>130</v>
      </c>
      <c r="B130" s="45">
        <v>9000</v>
      </c>
      <c r="C130" s="46">
        <f ca="1">C12+C24+C27+C29+C31+C35+C38+C50+C68+C73+C75+C77+C92+C99+C104+C114+C116+C119</f>
        <v>79019600302.552032</v>
      </c>
      <c r="D130" s="46">
        <f ca="1">D12+D24+D27+D29+D31+D35+D38+D50+D68+D73+D75+D77+D92+D99+D104+D114+D116+D119</f>
        <v>256796488.84513804</v>
      </c>
      <c r="E130" s="46">
        <f ca="1">E12+E24+E27+E29+E31+E35+E38+E50+E68+E73+E75+E77+E92+E99+E104+E114+E116+E119</f>
        <v>6816130301.5825205</v>
      </c>
      <c r="F130" s="46">
        <f ca="1">F12+F24+F27+F29+F31+F35+F38+F50+F68+F73+F75+F77+F92+F99+F104+F114+F116+F119</f>
        <v>1487743702.7156851</v>
      </c>
      <c r="G130" s="46">
        <f t="shared" ca="1" si="24"/>
        <v>85835730604.134552</v>
      </c>
      <c r="H130" s="46">
        <f t="shared" ca="1" si="24"/>
        <v>1744540191.5608232</v>
      </c>
      <c r="I130" s="3"/>
      <c r="J130" s="7"/>
      <c r="K130" s="10"/>
      <c r="L130" s="6"/>
    </row>
    <row r="131" spans="1:12" s="35" customFormat="1">
      <c r="A131" s="47" t="s">
        <v>131</v>
      </c>
      <c r="B131" s="48">
        <v>9001</v>
      </c>
      <c r="C131" s="49">
        <f ca="1">+C129</f>
        <v>17255543277.996407</v>
      </c>
      <c r="D131" s="49">
        <f ca="1">+D129</f>
        <v>75108998.18999739</v>
      </c>
      <c r="E131" s="49">
        <f ca="1">+E129</f>
        <v>395993910.42589998</v>
      </c>
      <c r="F131" s="49">
        <f ca="1">+F129</f>
        <v>91100.61</v>
      </c>
      <c r="G131" s="49">
        <f t="shared" ca="1" si="24"/>
        <v>17651537188.422306</v>
      </c>
      <c r="H131" s="49">
        <f t="shared" ca="1" si="24"/>
        <v>75200098.799997389</v>
      </c>
      <c r="I131" s="3"/>
      <c r="J131" s="7"/>
      <c r="K131" s="10"/>
      <c r="L131" s="6"/>
    </row>
    <row r="132" spans="1:12" s="35" customFormat="1" ht="13.5" thickBot="1">
      <c r="A132" s="50" t="s">
        <v>132</v>
      </c>
      <c r="B132" s="51">
        <v>9002</v>
      </c>
      <c r="C132" s="52">
        <f ca="1">+C130+C131</f>
        <v>96275143580.548431</v>
      </c>
      <c r="D132" s="52">
        <f ca="1">+D130+D131</f>
        <v>331905487.03513545</v>
      </c>
      <c r="E132" s="52">
        <f ca="1">+E130+E131</f>
        <v>7212124212.0084209</v>
      </c>
      <c r="F132" s="52">
        <f ca="1">+F130+F131</f>
        <v>1487834803.325685</v>
      </c>
      <c r="G132" s="52">
        <f t="shared" ca="1" si="24"/>
        <v>103487267792.55685</v>
      </c>
      <c r="H132" s="52">
        <f t="shared" ca="1" si="24"/>
        <v>1819740290.3608205</v>
      </c>
      <c r="I132" s="3"/>
      <c r="J132" s="7"/>
      <c r="K132" s="10"/>
      <c r="L132" s="6"/>
    </row>
    <row r="133" spans="1:12" s="35" customFormat="1">
      <c r="A133" s="53"/>
      <c r="B133" s="53"/>
      <c r="I133" s="3"/>
      <c r="J133" s="7"/>
      <c r="K133" s="10"/>
      <c r="L133" s="6"/>
    </row>
    <row r="134" spans="1:12" s="35" customFormat="1">
      <c r="A134" s="53" t="s">
        <v>133</v>
      </c>
      <c r="B134" s="53"/>
    </row>
    <row r="135" spans="1:12" s="35" customFormat="1">
      <c r="A135" s="53" t="s">
        <v>134</v>
      </c>
      <c r="B135" s="53"/>
    </row>
    <row r="136" spans="1:12" s="35" customFormat="1">
      <c r="A136" s="53" t="s">
        <v>360</v>
      </c>
      <c r="B136" s="53"/>
    </row>
    <row r="137" spans="1:12" s="35" customFormat="1">
      <c r="A137" s="53"/>
      <c r="B137" s="53"/>
    </row>
    <row r="138" spans="1:12" s="35" customFormat="1">
      <c r="A138" s="53"/>
      <c r="B138" s="53"/>
    </row>
    <row r="139" spans="1:12" s="35" customFormat="1">
      <c r="A139" s="53"/>
      <c r="B139" s="53"/>
    </row>
    <row r="140" spans="1:12" s="35" customFormat="1">
      <c r="A140" s="53"/>
      <c r="B140" s="53"/>
    </row>
    <row r="141" spans="1:12" s="35" customFormat="1">
      <c r="A141" s="53"/>
      <c r="B141" s="53"/>
    </row>
    <row r="142" spans="1:12" s="35" customFormat="1">
      <c r="A142" s="53"/>
      <c r="B142" s="53"/>
    </row>
    <row r="143" spans="1:12" s="35" customFormat="1">
      <c r="A143" s="53"/>
      <c r="B143" s="53"/>
    </row>
    <row r="144" spans="1:12" s="35" customFormat="1">
      <c r="A144" s="53"/>
      <c r="B144" s="53"/>
    </row>
    <row r="145" spans="1:2" s="35" customFormat="1">
      <c r="A145" s="53"/>
      <c r="B145" s="53"/>
    </row>
    <row r="146" spans="1:2" s="35" customFormat="1">
      <c r="A146" s="53"/>
      <c r="B146" s="53"/>
    </row>
    <row r="147" spans="1:2" s="35" customFormat="1">
      <c r="A147" s="53"/>
      <c r="B147" s="53"/>
    </row>
    <row r="148" spans="1:2" s="35" customFormat="1">
      <c r="A148" s="53"/>
      <c r="B148" s="53"/>
    </row>
    <row r="149" spans="1:2" s="35" customFormat="1">
      <c r="A149" s="53"/>
      <c r="B149" s="53"/>
    </row>
    <row r="150" spans="1:2" s="35" customFormat="1">
      <c r="A150" s="53"/>
      <c r="B150" s="53"/>
    </row>
    <row r="151" spans="1:2" s="35" customFormat="1">
      <c r="A151" s="53"/>
      <c r="B151" s="53"/>
    </row>
    <row r="152" spans="1:2" s="35" customFormat="1">
      <c r="A152" s="53"/>
      <c r="B152" s="53"/>
    </row>
    <row r="153" spans="1:2" s="35" customFormat="1">
      <c r="A153" s="53"/>
      <c r="B153" s="53"/>
    </row>
    <row r="154" spans="1:2" s="35" customFormat="1">
      <c r="A154" s="53"/>
      <c r="B154" s="53"/>
    </row>
    <row r="155" spans="1:2" s="35" customFormat="1">
      <c r="A155" s="53"/>
      <c r="B155" s="53"/>
    </row>
    <row r="156" spans="1:2" s="35" customFormat="1">
      <c r="A156" s="53"/>
      <c r="B156" s="53"/>
    </row>
    <row r="157" spans="1:2" s="35" customFormat="1">
      <c r="A157" s="53"/>
      <c r="B157" s="53"/>
    </row>
    <row r="158" spans="1:2" s="35" customFormat="1">
      <c r="A158" s="53"/>
      <c r="B158" s="53"/>
    </row>
    <row r="159" spans="1:2" s="35" customFormat="1">
      <c r="A159" s="53"/>
      <c r="B159" s="53"/>
    </row>
    <row r="160" spans="1:2" s="35" customFormat="1">
      <c r="A160" s="53"/>
      <c r="B160" s="53"/>
    </row>
    <row r="161" spans="1:2" s="35" customFormat="1">
      <c r="A161" s="53"/>
      <c r="B161" s="53"/>
    </row>
    <row r="162" spans="1:2" s="35" customFormat="1">
      <c r="A162" s="53"/>
      <c r="B162" s="53"/>
    </row>
    <row r="163" spans="1:2" s="35" customFormat="1">
      <c r="A163" s="53"/>
      <c r="B163" s="53"/>
    </row>
    <row r="164" spans="1:2" s="35" customFormat="1">
      <c r="A164" s="53"/>
      <c r="B164" s="53"/>
    </row>
    <row r="165" spans="1:2" s="35" customFormat="1">
      <c r="A165" s="53"/>
      <c r="B165" s="53"/>
    </row>
    <row r="166" spans="1:2" s="35" customFormat="1">
      <c r="A166" s="53"/>
      <c r="B166" s="53"/>
    </row>
    <row r="167" spans="1:2" s="35" customFormat="1">
      <c r="A167" s="53"/>
      <c r="B167" s="53"/>
    </row>
    <row r="168" spans="1:2" s="35" customFormat="1">
      <c r="A168" s="53"/>
      <c r="B168" s="53"/>
    </row>
    <row r="169" spans="1:2" s="35" customFormat="1">
      <c r="A169" s="53"/>
      <c r="B169" s="53"/>
    </row>
    <row r="170" spans="1:2" s="35" customFormat="1">
      <c r="A170" s="53"/>
      <c r="B170" s="53"/>
    </row>
    <row r="171" spans="1:2" s="35" customFormat="1">
      <c r="A171" s="53"/>
      <c r="B171" s="53"/>
    </row>
    <row r="172" spans="1:2" s="35" customFormat="1">
      <c r="A172" s="53"/>
      <c r="B172" s="53"/>
    </row>
    <row r="173" spans="1:2" s="35" customFormat="1">
      <c r="A173" s="53"/>
      <c r="B173" s="53"/>
    </row>
    <row r="174" spans="1:2" s="35" customFormat="1">
      <c r="A174" s="53"/>
      <c r="B174" s="53"/>
    </row>
    <row r="175" spans="1:2" s="35" customFormat="1">
      <c r="A175" s="53"/>
      <c r="B175" s="53"/>
    </row>
    <row r="176" spans="1:2" s="35" customFormat="1">
      <c r="A176" s="53"/>
      <c r="B176" s="53"/>
    </row>
    <row r="177" spans="1:10" s="35" customFormat="1">
      <c r="A177" s="53"/>
      <c r="B177" s="53"/>
    </row>
    <row r="178" spans="1:10" s="35" customFormat="1">
      <c r="A178" s="53"/>
      <c r="B178" s="53"/>
    </row>
    <row r="179" spans="1:10">
      <c r="A179" s="53"/>
      <c r="B179" s="53"/>
      <c r="C179" s="35"/>
      <c r="D179" s="35"/>
      <c r="E179" s="35"/>
      <c r="F179" s="35"/>
      <c r="G179" s="35"/>
      <c r="H179" s="35"/>
      <c r="I179" s="35"/>
      <c r="J179" s="35"/>
    </row>
  </sheetData>
  <mergeCells count="18">
    <mergeCell ref="A12:B12"/>
    <mergeCell ref="C4:H4"/>
    <mergeCell ref="J4:L4"/>
    <mergeCell ref="C5:D5"/>
    <mergeCell ref="E5:F5"/>
    <mergeCell ref="G5:H5"/>
    <mergeCell ref="A92:B92"/>
    <mergeCell ref="A24:B24"/>
    <mergeCell ref="A27:B27"/>
    <mergeCell ref="A29:B29"/>
    <mergeCell ref="A31:B31"/>
    <mergeCell ref="A35:B35"/>
    <mergeCell ref="A38:B38"/>
    <mergeCell ref="A50:B50"/>
    <mergeCell ref="A68:B68"/>
    <mergeCell ref="A73:B73"/>
    <mergeCell ref="A75:B75"/>
    <mergeCell ref="A77:B77"/>
  </mergeCells>
  <dataValidations count="2">
    <dataValidation type="list" allowBlank="1" showInputMessage="1" showErrorMessage="1" sqref="C4:H4">
      <formula1>"TÜM ŞİRKETLER,HAYATDIŞI SİGORTA ŞİRKETLERİ,HAYAT VE EMEKLİLİK ŞİRKETLERİ"</formula1>
    </dataValidation>
    <dataValidation type="list" allowBlank="1" showInputMessage="1" showErrorMessage="1" sqref="B2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D75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1" width="15.5703125" style="3" customWidth="1"/>
    <col min="232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30</v>
      </c>
      <c r="B2" s="4" t="s">
        <v>6</v>
      </c>
      <c r="C2" s="4" t="s">
        <v>6</v>
      </c>
      <c r="E2" s="91" t="s">
        <v>137</v>
      </c>
      <c r="F2" s="92"/>
      <c r="G2" s="93"/>
      <c r="H2" s="6"/>
    </row>
    <row r="3" spans="1:160" ht="15" customHeight="1">
      <c r="A3" s="5" t="s">
        <v>357</v>
      </c>
      <c r="B3" s="2"/>
      <c r="C3" s="2"/>
    </row>
    <row r="4" spans="1:160" ht="22.5" customHeight="1"/>
    <row r="5" spans="1:160" ht="22.5" customHeight="1">
      <c r="D5" s="78">
        <v>713</v>
      </c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30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t="shared" ref="D7:D67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ca="1" si="0"/>
        <v>0</v>
      </c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0"/>
        <v>0</v>
      </c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0</v>
      </c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0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0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0</v>
      </c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0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0</v>
      </c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30961.91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0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179</v>
      </c>
      <c r="B23" s="17">
        <v>1020</v>
      </c>
      <c r="C23" s="58" t="s">
        <v>146</v>
      </c>
      <c r="D23" s="18">
        <f t="shared" ca="1" si="0"/>
        <v>0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181</v>
      </c>
      <c r="B24" s="17">
        <v>1022</v>
      </c>
      <c r="C24" s="58" t="s">
        <v>146</v>
      </c>
      <c r="D24" s="18">
        <f t="shared" ca="1" si="0"/>
        <v>0</v>
      </c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183</v>
      </c>
      <c r="B25" s="17">
        <v>1025</v>
      </c>
      <c r="C25" s="58" t="s">
        <v>146</v>
      </c>
      <c r="D25" s="18">
        <f t="shared" ca="1" si="0"/>
        <v>0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185</v>
      </c>
      <c r="B26" s="17">
        <v>1027</v>
      </c>
      <c r="C26" s="58" t="s">
        <v>146</v>
      </c>
      <c r="D26" s="18">
        <f t="shared" ca="1" si="0"/>
        <v>0</v>
      </c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187</v>
      </c>
      <c r="B27" s="17">
        <v>1028</v>
      </c>
      <c r="C27" s="58" t="s">
        <v>146</v>
      </c>
      <c r="D27" s="18">
        <f t="shared" ca="1" si="0"/>
        <v>0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189</v>
      </c>
      <c r="B28" s="17">
        <v>1030</v>
      </c>
      <c r="C28" s="58" t="s">
        <v>146</v>
      </c>
      <c r="D28" s="18">
        <f t="shared" ca="1" si="0"/>
        <v>0</v>
      </c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191</v>
      </c>
      <c r="B29" s="17">
        <v>1031</v>
      </c>
      <c r="C29" s="58" t="s">
        <v>146</v>
      </c>
      <c r="D29" s="18">
        <f t="shared" ca="1" si="0"/>
        <v>0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193</v>
      </c>
      <c r="B30" s="17">
        <v>1032</v>
      </c>
      <c r="C30" s="58" t="s">
        <v>146</v>
      </c>
      <c r="D30" s="18">
        <f t="shared" ca="1" si="0"/>
        <v>0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195</v>
      </c>
      <c r="B31" s="17">
        <v>1034</v>
      </c>
      <c r="C31" s="58" t="s">
        <v>146</v>
      </c>
      <c r="D31" s="18">
        <f t="shared" ca="1" si="0"/>
        <v>0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197</v>
      </c>
      <c r="B32" s="17">
        <v>1035</v>
      </c>
      <c r="C32" s="58" t="s">
        <v>146</v>
      </c>
      <c r="D32" s="18">
        <f t="shared" ca="1" si="0"/>
        <v>0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199</v>
      </c>
      <c r="B33" s="17">
        <v>1036</v>
      </c>
      <c r="C33" s="58" t="s">
        <v>146</v>
      </c>
      <c r="D33" s="18">
        <f t="shared" ca="1" si="0"/>
        <v>0</v>
      </c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201</v>
      </c>
      <c r="B34" s="17">
        <v>1037</v>
      </c>
      <c r="C34" s="58" t="s">
        <v>146</v>
      </c>
      <c r="D34" s="18">
        <f t="shared" ca="1" si="0"/>
        <v>0</v>
      </c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203</v>
      </c>
      <c r="B35" s="17">
        <v>1038</v>
      </c>
      <c r="C35" s="58" t="s">
        <v>146</v>
      </c>
      <c r="D35" s="18">
        <f t="shared" ca="1" si="0"/>
        <v>0</v>
      </c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205</v>
      </c>
      <c r="B36" s="17">
        <v>1039</v>
      </c>
      <c r="C36" s="58" t="s">
        <v>146</v>
      </c>
      <c r="D36" s="18">
        <f t="shared" ca="1" si="0"/>
        <v>0</v>
      </c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207</v>
      </c>
      <c r="B37" s="17">
        <v>1040</v>
      </c>
      <c r="C37" s="58" t="s">
        <v>146</v>
      </c>
      <c r="D37" s="18">
        <f t="shared" ca="1" si="0"/>
        <v>0</v>
      </c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209</v>
      </c>
      <c r="B38" s="17">
        <v>1043</v>
      </c>
      <c r="C38" s="58" t="s">
        <v>146</v>
      </c>
      <c r="D38" s="18">
        <f t="shared" ca="1" si="0"/>
        <v>0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211</v>
      </c>
      <c r="B39" s="17">
        <v>1044</v>
      </c>
      <c r="C39" s="58" t="s">
        <v>146</v>
      </c>
      <c r="D39" s="18">
        <f t="shared" ca="1" si="0"/>
        <v>0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213</v>
      </c>
      <c r="B40" s="17">
        <v>1045</v>
      </c>
      <c r="C40" s="58" t="s">
        <v>146</v>
      </c>
      <c r="D40" s="18">
        <f t="shared" ca="1" si="0"/>
        <v>0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215</v>
      </c>
      <c r="B41" s="17">
        <v>1046</v>
      </c>
      <c r="C41" s="58" t="s">
        <v>146</v>
      </c>
      <c r="D41" s="18">
        <f t="shared" ca="1" si="0"/>
        <v>0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217</v>
      </c>
      <c r="B42" s="17">
        <v>1047</v>
      </c>
      <c r="C42" s="58" t="s">
        <v>146</v>
      </c>
      <c r="D42" s="18">
        <f t="shared" ca="1" si="0"/>
        <v>0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219</v>
      </c>
      <c r="B43" s="17">
        <v>1048</v>
      </c>
      <c r="C43" s="58" t="s">
        <v>146</v>
      </c>
      <c r="D43" s="18">
        <f t="shared" ca="1" si="0"/>
        <v>0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221</v>
      </c>
      <c r="B44" s="17">
        <v>1049</v>
      </c>
      <c r="C44" s="58" t="s">
        <v>146</v>
      </c>
      <c r="D44" s="18">
        <f t="shared" ca="1" si="0"/>
        <v>0</v>
      </c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223</v>
      </c>
      <c r="B45" s="17">
        <v>1050</v>
      </c>
      <c r="C45" s="58" t="s">
        <v>146</v>
      </c>
      <c r="D45" s="18">
        <f t="shared" ca="1" si="0"/>
        <v>0</v>
      </c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316</v>
      </c>
      <c r="B46" s="17">
        <v>1051</v>
      </c>
      <c r="C46" s="58" t="s">
        <v>146</v>
      </c>
      <c r="D46" s="18">
        <f t="shared" ca="1" si="0"/>
        <v>0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225</v>
      </c>
      <c r="B47" s="17">
        <v>2001</v>
      </c>
      <c r="C47" s="58" t="s">
        <v>226</v>
      </c>
      <c r="D47" s="18">
        <f t="shared" ca="1" si="0"/>
        <v>0</v>
      </c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2002</v>
      </c>
      <c r="C48" s="58" t="s">
        <v>226</v>
      </c>
      <c r="D48" s="18">
        <f t="shared" ca="1" si="0"/>
        <v>0</v>
      </c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2005</v>
      </c>
      <c r="C49" s="58" t="s">
        <v>226</v>
      </c>
      <c r="D49" s="18">
        <f t="shared" ca="1" si="0"/>
        <v>0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2006</v>
      </c>
      <c r="C50" s="58" t="s">
        <v>226</v>
      </c>
      <c r="D50" s="18">
        <f t="shared" ca="1" si="0"/>
        <v>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2007</v>
      </c>
      <c r="C51" s="58" t="s">
        <v>226</v>
      </c>
      <c r="D51" s="18">
        <f t="shared" ca="1" si="0"/>
        <v>0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3001</v>
      </c>
      <c r="C52" s="58" t="s">
        <v>237</v>
      </c>
      <c r="D52" s="18">
        <f t="shared" ca="1" si="0"/>
        <v>0</v>
      </c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239</v>
      </c>
      <c r="B53" s="17">
        <v>3002</v>
      </c>
      <c r="C53" s="58" t="s">
        <v>237</v>
      </c>
      <c r="D53" s="18">
        <f t="shared" ca="1" si="0"/>
        <v>0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241</v>
      </c>
      <c r="B54" s="17">
        <v>3003</v>
      </c>
      <c r="C54" s="58" t="s">
        <v>237</v>
      </c>
      <c r="D54" s="18">
        <f t="shared" ca="1" si="0"/>
        <v>0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243</v>
      </c>
      <c r="B55" s="17">
        <v>3004</v>
      </c>
      <c r="C55" s="58" t="s">
        <v>237</v>
      </c>
      <c r="D55" s="18">
        <f t="shared" ca="1" si="0"/>
        <v>0</v>
      </c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245</v>
      </c>
      <c r="B56" s="17">
        <v>3005</v>
      </c>
      <c r="C56" s="58" t="s">
        <v>237</v>
      </c>
      <c r="D56" s="18">
        <f t="shared" ca="1" si="0"/>
        <v>0</v>
      </c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247</v>
      </c>
      <c r="B57" s="17">
        <v>3006</v>
      </c>
      <c r="C57" s="58" t="s">
        <v>237</v>
      </c>
      <c r="D57" s="18">
        <f t="shared" ca="1" si="0"/>
        <v>0</v>
      </c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3007</v>
      </c>
      <c r="C58" s="58" t="s">
        <v>237</v>
      </c>
      <c r="D58" s="18">
        <f t="shared" ca="1" si="0"/>
        <v>0</v>
      </c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3008</v>
      </c>
      <c r="C59" s="58" t="s">
        <v>237</v>
      </c>
      <c r="D59" s="18">
        <f t="shared" ca="1" si="0"/>
        <v>0</v>
      </c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253</v>
      </c>
      <c r="B60" s="17">
        <v>3009</v>
      </c>
      <c r="C60" s="58" t="s">
        <v>237</v>
      </c>
      <c r="D60" s="18">
        <f t="shared" ca="1" si="0"/>
        <v>0</v>
      </c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255</v>
      </c>
      <c r="B61" s="17">
        <v>3011</v>
      </c>
      <c r="C61" s="58" t="s">
        <v>237</v>
      </c>
      <c r="D61" s="18">
        <f t="shared" ca="1" si="0"/>
        <v>0</v>
      </c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257</v>
      </c>
      <c r="B62" s="17">
        <v>3012</v>
      </c>
      <c r="C62" s="58" t="s">
        <v>237</v>
      </c>
      <c r="D62" s="18">
        <f t="shared" ca="1" si="0"/>
        <v>0</v>
      </c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259</v>
      </c>
      <c r="B63" s="17">
        <v>3013</v>
      </c>
      <c r="C63" s="58" t="s">
        <v>226</v>
      </c>
      <c r="D63" s="18">
        <f t="shared" ca="1" si="0"/>
        <v>0</v>
      </c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263</v>
      </c>
      <c r="B64" s="17">
        <v>3015</v>
      </c>
      <c r="C64" s="58" t="s">
        <v>237</v>
      </c>
      <c r="D64" s="18">
        <f t="shared" ca="1" si="0"/>
        <v>0</v>
      </c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160" ht="12.75" customHeight="1">
      <c r="A65" s="57" t="s">
        <v>265</v>
      </c>
      <c r="B65" s="17">
        <v>3016</v>
      </c>
      <c r="C65" s="58" t="s">
        <v>237</v>
      </c>
      <c r="D65" s="18">
        <f t="shared" ca="1" si="0"/>
        <v>0</v>
      </c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160" ht="12.75" customHeight="1">
      <c r="A66" s="57" t="s">
        <v>267</v>
      </c>
      <c r="B66" s="17">
        <v>3017</v>
      </c>
      <c r="C66" s="58" t="s">
        <v>237</v>
      </c>
      <c r="D66" s="18">
        <f t="shared" ca="1" si="0"/>
        <v>0</v>
      </c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160" ht="12.75" customHeight="1">
      <c r="A67" s="57" t="s">
        <v>269</v>
      </c>
      <c r="B67" s="17">
        <v>3018</v>
      </c>
      <c r="C67" s="58" t="s">
        <v>237</v>
      </c>
      <c r="D67" s="18">
        <f t="shared" ca="1" si="0"/>
        <v>0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160" ht="12.75" customHeight="1">
      <c r="A68" s="59" t="s">
        <v>273</v>
      </c>
      <c r="B68" s="48">
        <v>9000</v>
      </c>
      <c r="C68" s="58" t="s">
        <v>274</v>
      </c>
      <c r="D68" s="49">
        <f ca="1">SUMIF($C$7:$C$67,"HD",D$7:D$67)</f>
        <v>30961.91</v>
      </c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160" ht="12.75" customHeight="1">
      <c r="A69" s="59" t="s">
        <v>276</v>
      </c>
      <c r="B69" s="48">
        <v>9001</v>
      </c>
      <c r="C69" s="58" t="s">
        <v>277</v>
      </c>
      <c r="D69" s="49">
        <f ca="1">SUMIF($C$7:$C$67,"H",D$7:D$67)+SUMIF($C$7:$C$67,"E",D$7:D$67)</f>
        <v>0</v>
      </c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160" ht="12.75" customHeight="1">
      <c r="A70" s="59" t="s">
        <v>279</v>
      </c>
      <c r="B70" s="48">
        <v>9003</v>
      </c>
      <c r="C70" s="58" t="s">
        <v>280</v>
      </c>
      <c r="D70" s="49">
        <f ca="1">D68+D69</f>
        <v>30961.91</v>
      </c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160" ht="12.75" customHeight="1"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</row>
    <row r="72" spans="1:160"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</row>
    <row r="73" spans="1:160" s="35" customFormat="1">
      <c r="A73" s="53"/>
      <c r="B73" s="53"/>
      <c r="C73" s="53"/>
      <c r="E73" s="3"/>
    </row>
    <row r="74" spans="1:160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</row>
    <row r="75" spans="1:160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</row>
  </sheetData>
  <mergeCells count="1">
    <mergeCell ref="E2:G2"/>
  </mergeCells>
  <dataValidations count="2">
    <dataValidation type="list" allowBlank="1" showInputMessage="1" showErrorMessage="1" sqref="C2">
      <formula1>"Toplam,Yurtiçi,Yurtdışı"</formula1>
    </dataValidation>
    <dataValidation type="list" allowBlank="1" showInputMessage="1" showErrorMessage="1" sqref="B2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D75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1" width="15.5703125" style="3" customWidth="1"/>
    <col min="232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326</v>
      </c>
      <c r="B2" s="4" t="s">
        <v>6</v>
      </c>
      <c r="C2" s="4" t="s">
        <v>6</v>
      </c>
      <c r="E2" s="91" t="s">
        <v>137</v>
      </c>
      <c r="F2" s="92"/>
      <c r="G2" s="93"/>
      <c r="H2" s="6"/>
    </row>
    <row r="3" spans="1:160" ht="15" customHeight="1">
      <c r="A3" s="5" t="s">
        <v>357</v>
      </c>
      <c r="B3" s="2"/>
      <c r="C3" s="2"/>
    </row>
    <row r="4" spans="1:160" ht="22.5" customHeight="1"/>
    <row r="5" spans="1:160" ht="22.5" customHeight="1">
      <c r="D5" s="78">
        <v>727</v>
      </c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32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t="shared" ref="D7:D67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ca="1" si="0"/>
        <v>30373327.27</v>
      </c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0"/>
        <v>2384150.8899999997</v>
      </c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192971279.44</v>
      </c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9910663.2200000007</v>
      </c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1436217.77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0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0</v>
      </c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706297.87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4678150.3</v>
      </c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575457.43999999994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0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179</v>
      </c>
      <c r="B23" s="17">
        <v>1020</v>
      </c>
      <c r="C23" s="58" t="s">
        <v>146</v>
      </c>
      <c r="D23" s="18">
        <f t="shared" ca="1" si="0"/>
        <v>219529401.28999999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181</v>
      </c>
      <c r="B24" s="17">
        <v>1022</v>
      </c>
      <c r="C24" s="58" t="s">
        <v>146</v>
      </c>
      <c r="D24" s="18">
        <f t="shared" ca="1" si="0"/>
        <v>0</v>
      </c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183</v>
      </c>
      <c r="B25" s="17">
        <v>1025</v>
      </c>
      <c r="C25" s="58" t="s">
        <v>146</v>
      </c>
      <c r="D25" s="18">
        <f t="shared" ca="1" si="0"/>
        <v>0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185</v>
      </c>
      <c r="B26" s="17">
        <v>1027</v>
      </c>
      <c r="C26" s="58" t="s">
        <v>146</v>
      </c>
      <c r="D26" s="18">
        <f t="shared" ca="1" si="0"/>
        <v>9649.3799999999992</v>
      </c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187</v>
      </c>
      <c r="B27" s="17">
        <v>1028</v>
      </c>
      <c r="C27" s="58" t="s">
        <v>146</v>
      </c>
      <c r="D27" s="18">
        <f t="shared" ca="1" si="0"/>
        <v>777330.65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189</v>
      </c>
      <c r="B28" s="17">
        <v>1030</v>
      </c>
      <c r="C28" s="58" t="s">
        <v>146</v>
      </c>
      <c r="D28" s="18">
        <f t="shared" ca="1" si="0"/>
        <v>1150260</v>
      </c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191</v>
      </c>
      <c r="B29" s="17">
        <v>1031</v>
      </c>
      <c r="C29" s="58" t="s">
        <v>146</v>
      </c>
      <c r="D29" s="18">
        <f t="shared" ca="1" si="0"/>
        <v>635079.91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193</v>
      </c>
      <c r="B30" s="17">
        <v>1032</v>
      </c>
      <c r="C30" s="58" t="s">
        <v>146</v>
      </c>
      <c r="D30" s="18">
        <f t="shared" ca="1" si="0"/>
        <v>630903.27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195</v>
      </c>
      <c r="B31" s="17">
        <v>1034</v>
      </c>
      <c r="C31" s="58" t="s">
        <v>146</v>
      </c>
      <c r="D31" s="18">
        <f t="shared" ca="1" si="0"/>
        <v>0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197</v>
      </c>
      <c r="B32" s="17">
        <v>1035</v>
      </c>
      <c r="C32" s="58" t="s">
        <v>146</v>
      </c>
      <c r="D32" s="18">
        <f t="shared" ca="1" si="0"/>
        <v>0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199</v>
      </c>
      <c r="B33" s="17">
        <v>1036</v>
      </c>
      <c r="C33" s="58" t="s">
        <v>146</v>
      </c>
      <c r="D33" s="18">
        <f t="shared" ca="1" si="0"/>
        <v>799018.65</v>
      </c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201</v>
      </c>
      <c r="B34" s="17">
        <v>1037</v>
      </c>
      <c r="C34" s="58" t="s">
        <v>146</v>
      </c>
      <c r="D34" s="18">
        <f t="shared" ca="1" si="0"/>
        <v>0</v>
      </c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203</v>
      </c>
      <c r="B35" s="17">
        <v>1038</v>
      </c>
      <c r="C35" s="58" t="s">
        <v>146</v>
      </c>
      <c r="D35" s="18">
        <f t="shared" ca="1" si="0"/>
        <v>0</v>
      </c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205</v>
      </c>
      <c r="B36" s="17">
        <v>1039</v>
      </c>
      <c r="C36" s="58" t="s">
        <v>146</v>
      </c>
      <c r="D36" s="18">
        <f t="shared" ca="1" si="0"/>
        <v>0</v>
      </c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207</v>
      </c>
      <c r="B37" s="17">
        <v>1040</v>
      </c>
      <c r="C37" s="58" t="s">
        <v>146</v>
      </c>
      <c r="D37" s="18">
        <f t="shared" ca="1" si="0"/>
        <v>0</v>
      </c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209</v>
      </c>
      <c r="B38" s="17">
        <v>1043</v>
      </c>
      <c r="C38" s="58" t="s">
        <v>146</v>
      </c>
      <c r="D38" s="18">
        <f t="shared" ca="1" si="0"/>
        <v>0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211</v>
      </c>
      <c r="B39" s="17">
        <v>1044</v>
      </c>
      <c r="C39" s="58" t="s">
        <v>146</v>
      </c>
      <c r="D39" s="18">
        <f t="shared" ca="1" si="0"/>
        <v>0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213</v>
      </c>
      <c r="B40" s="17">
        <v>1045</v>
      </c>
      <c r="C40" s="58" t="s">
        <v>146</v>
      </c>
      <c r="D40" s="18">
        <f t="shared" ca="1" si="0"/>
        <v>2472220.46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215</v>
      </c>
      <c r="B41" s="17">
        <v>1046</v>
      </c>
      <c r="C41" s="58" t="s">
        <v>146</v>
      </c>
      <c r="D41" s="18">
        <f t="shared" ca="1" si="0"/>
        <v>0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217</v>
      </c>
      <c r="B42" s="17">
        <v>1047</v>
      </c>
      <c r="C42" s="58" t="s">
        <v>146</v>
      </c>
      <c r="D42" s="18">
        <f t="shared" ca="1" si="0"/>
        <v>0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219</v>
      </c>
      <c r="B43" s="17">
        <v>1048</v>
      </c>
      <c r="C43" s="58" t="s">
        <v>146</v>
      </c>
      <c r="D43" s="18">
        <f t="shared" ca="1" si="0"/>
        <v>0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221</v>
      </c>
      <c r="B44" s="17">
        <v>1049</v>
      </c>
      <c r="C44" s="58" t="s">
        <v>146</v>
      </c>
      <c r="D44" s="18">
        <f t="shared" ca="1" si="0"/>
        <v>0</v>
      </c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223</v>
      </c>
      <c r="B45" s="17">
        <v>1050</v>
      </c>
      <c r="C45" s="58" t="s">
        <v>146</v>
      </c>
      <c r="D45" s="18">
        <f t="shared" ca="1" si="0"/>
        <v>0</v>
      </c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316</v>
      </c>
      <c r="B46" s="17">
        <v>1051</v>
      </c>
      <c r="C46" s="58" t="s">
        <v>146</v>
      </c>
      <c r="D46" s="18">
        <f t="shared" ca="1" si="0"/>
        <v>0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225</v>
      </c>
      <c r="B47" s="17">
        <v>2001</v>
      </c>
      <c r="C47" s="58" t="s">
        <v>226</v>
      </c>
      <c r="D47" s="18">
        <f t="shared" ca="1" si="0"/>
        <v>0</v>
      </c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2002</v>
      </c>
      <c r="C48" s="58" t="s">
        <v>226</v>
      </c>
      <c r="D48" s="18">
        <f t="shared" ca="1" si="0"/>
        <v>0</v>
      </c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2005</v>
      </c>
      <c r="C49" s="58" t="s">
        <v>226</v>
      </c>
      <c r="D49" s="18">
        <f t="shared" ca="1" si="0"/>
        <v>0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2006</v>
      </c>
      <c r="C50" s="58" t="s">
        <v>226</v>
      </c>
      <c r="D50" s="18">
        <f t="shared" ca="1" si="0"/>
        <v>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2007</v>
      </c>
      <c r="C51" s="58" t="s">
        <v>226</v>
      </c>
      <c r="D51" s="18">
        <f t="shared" ca="1" si="0"/>
        <v>0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3001</v>
      </c>
      <c r="C52" s="58" t="s">
        <v>237</v>
      </c>
      <c r="D52" s="18">
        <f t="shared" ca="1" si="0"/>
        <v>0</v>
      </c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239</v>
      </c>
      <c r="B53" s="17">
        <v>3002</v>
      </c>
      <c r="C53" s="58" t="s">
        <v>237</v>
      </c>
      <c r="D53" s="18">
        <f t="shared" ca="1" si="0"/>
        <v>0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241</v>
      </c>
      <c r="B54" s="17">
        <v>3003</v>
      </c>
      <c r="C54" s="58" t="s">
        <v>237</v>
      </c>
      <c r="D54" s="18">
        <f t="shared" ca="1" si="0"/>
        <v>0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243</v>
      </c>
      <c r="B55" s="17">
        <v>3004</v>
      </c>
      <c r="C55" s="58" t="s">
        <v>237</v>
      </c>
      <c r="D55" s="18">
        <f t="shared" ca="1" si="0"/>
        <v>0</v>
      </c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245</v>
      </c>
      <c r="B56" s="17">
        <v>3005</v>
      </c>
      <c r="C56" s="58" t="s">
        <v>237</v>
      </c>
      <c r="D56" s="18">
        <f t="shared" ca="1" si="0"/>
        <v>0</v>
      </c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247</v>
      </c>
      <c r="B57" s="17">
        <v>3006</v>
      </c>
      <c r="C57" s="58" t="s">
        <v>237</v>
      </c>
      <c r="D57" s="18">
        <f t="shared" ca="1" si="0"/>
        <v>0</v>
      </c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3007</v>
      </c>
      <c r="C58" s="58" t="s">
        <v>237</v>
      </c>
      <c r="D58" s="18">
        <f t="shared" ca="1" si="0"/>
        <v>0</v>
      </c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3008</v>
      </c>
      <c r="C59" s="58" t="s">
        <v>237</v>
      </c>
      <c r="D59" s="18">
        <f t="shared" ca="1" si="0"/>
        <v>0</v>
      </c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253</v>
      </c>
      <c r="B60" s="17">
        <v>3009</v>
      </c>
      <c r="C60" s="58" t="s">
        <v>237</v>
      </c>
      <c r="D60" s="18">
        <f t="shared" ca="1" si="0"/>
        <v>0</v>
      </c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255</v>
      </c>
      <c r="B61" s="17">
        <v>3011</v>
      </c>
      <c r="C61" s="58" t="s">
        <v>237</v>
      </c>
      <c r="D61" s="18">
        <f t="shared" ca="1" si="0"/>
        <v>0</v>
      </c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257</v>
      </c>
      <c r="B62" s="17">
        <v>3012</v>
      </c>
      <c r="C62" s="58" t="s">
        <v>237</v>
      </c>
      <c r="D62" s="18">
        <f t="shared" ca="1" si="0"/>
        <v>0</v>
      </c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259</v>
      </c>
      <c r="B63" s="17">
        <v>3013</v>
      </c>
      <c r="C63" s="58" t="s">
        <v>226</v>
      </c>
      <c r="D63" s="18">
        <f t="shared" ca="1" si="0"/>
        <v>0</v>
      </c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263</v>
      </c>
      <c r="B64" s="17">
        <v>3015</v>
      </c>
      <c r="C64" s="58" t="s">
        <v>237</v>
      </c>
      <c r="D64" s="18">
        <f t="shared" ca="1" si="0"/>
        <v>0</v>
      </c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160" ht="12.75" customHeight="1">
      <c r="A65" s="57" t="s">
        <v>265</v>
      </c>
      <c r="B65" s="17">
        <v>3016</v>
      </c>
      <c r="C65" s="58" t="s">
        <v>237</v>
      </c>
      <c r="D65" s="18">
        <f t="shared" ca="1" si="0"/>
        <v>0</v>
      </c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160" ht="12.75" customHeight="1">
      <c r="A66" s="57" t="s">
        <v>267</v>
      </c>
      <c r="B66" s="17">
        <v>3017</v>
      </c>
      <c r="C66" s="58" t="s">
        <v>237</v>
      </c>
      <c r="D66" s="18">
        <f t="shared" ca="1" si="0"/>
        <v>0</v>
      </c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160" ht="12.75" customHeight="1">
      <c r="A67" s="57" t="s">
        <v>269</v>
      </c>
      <c r="B67" s="17">
        <v>3018</v>
      </c>
      <c r="C67" s="58" t="s">
        <v>237</v>
      </c>
      <c r="D67" s="18">
        <f t="shared" ca="1" si="0"/>
        <v>0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160" ht="12.75" customHeight="1">
      <c r="A68" s="59" t="s">
        <v>273</v>
      </c>
      <c r="B68" s="48">
        <v>9000</v>
      </c>
      <c r="C68" s="58" t="s">
        <v>274</v>
      </c>
      <c r="D68" s="49">
        <f ca="1">SUMIF($C$7:$C$67,"HD",D$7:D$67)</f>
        <v>469039407.80999994</v>
      </c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160" ht="12.75" customHeight="1">
      <c r="A69" s="59" t="s">
        <v>276</v>
      </c>
      <c r="B69" s="48">
        <v>9001</v>
      </c>
      <c r="C69" s="58" t="s">
        <v>277</v>
      </c>
      <c r="D69" s="49">
        <f ca="1">SUMIF($C$7:$C$67,"H",D$7:D$67)+SUMIF($C$7:$C$67,"E",D$7:D$67)</f>
        <v>0</v>
      </c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160" ht="12.75" customHeight="1">
      <c r="A70" s="59" t="s">
        <v>279</v>
      </c>
      <c r="B70" s="48">
        <v>9003</v>
      </c>
      <c r="C70" s="58" t="s">
        <v>280</v>
      </c>
      <c r="D70" s="49">
        <f ca="1">D68+D69</f>
        <v>469039407.80999994</v>
      </c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160" ht="12.75" customHeight="1"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</row>
    <row r="72" spans="1:160"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</row>
    <row r="73" spans="1:160" s="35" customFormat="1">
      <c r="A73" s="53"/>
      <c r="B73" s="53"/>
      <c r="C73" s="53"/>
      <c r="E73" s="3"/>
    </row>
    <row r="74" spans="1:160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</row>
    <row r="75" spans="1:160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</row>
  </sheetData>
  <mergeCells count="1">
    <mergeCell ref="E2:G2"/>
  </mergeCells>
  <dataValidations count="2">
    <dataValidation type="list" allowBlank="1" showInputMessage="1" showErrorMessage="1" sqref="B2">
      <formula1>"Toplam,Direkt,Endirekt"</formula1>
    </dataValidation>
    <dataValidation type="list" allowBlank="1" showInputMessage="1" showErrorMessage="1" sqref="C2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C75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327</v>
      </c>
      <c r="B2" s="4" t="s">
        <v>6</v>
      </c>
      <c r="C2" s="4" t="s">
        <v>6</v>
      </c>
      <c r="E2" s="91" t="s">
        <v>137</v>
      </c>
      <c r="F2" s="92"/>
      <c r="G2" s="93"/>
    </row>
    <row r="3" spans="1:159" ht="15" customHeight="1">
      <c r="A3" s="5" t="s">
        <v>357</v>
      </c>
      <c r="B3" s="2"/>
      <c r="C3" s="2"/>
    </row>
    <row r="4" spans="1:159" ht="22.5" customHeight="1"/>
    <row r="5" spans="1:159" ht="22.5" customHeight="1">
      <c r="D5" s="78">
        <v>712</v>
      </c>
      <c r="E5" s="78">
        <v>738</v>
      </c>
      <c r="F5" s="78">
        <v>739</v>
      </c>
      <c r="G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34</v>
      </c>
      <c r="E6" s="56" t="s">
        <v>35</v>
      </c>
      <c r="F6" s="56" t="s">
        <v>36</v>
      </c>
      <c r="G6" s="79" t="s">
        <v>328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8">
        <f t="shared" ref="D7:F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8">
        <f t="shared" ca="1" si="0"/>
        <v>0</v>
      </c>
      <c r="F7" s="18">
        <f t="shared" ca="1" si="0"/>
        <v>0</v>
      </c>
      <c r="G7" s="19">
        <f t="shared" ref="G7:G43" ca="1" si="1">+SUM(D7:F7)</f>
        <v>0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8">
        <f t="shared" ca="1" si="0"/>
        <v>54318053.789999999</v>
      </c>
      <c r="E8" s="18">
        <f t="shared" ca="1" si="0"/>
        <v>0</v>
      </c>
      <c r="F8" s="18">
        <f t="shared" ca="1" si="0"/>
        <v>0</v>
      </c>
      <c r="G8" s="19">
        <f t="shared" ca="1" si="1"/>
        <v>54318053.789999999</v>
      </c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8">
        <f t="shared" ca="1" si="0"/>
        <v>51463301.899999991</v>
      </c>
      <c r="E9" s="18">
        <f t="shared" ca="1" si="0"/>
        <v>0</v>
      </c>
      <c r="F9" s="18">
        <f t="shared" ca="1" si="0"/>
        <v>0</v>
      </c>
      <c r="G9" s="19">
        <f t="shared" ca="1" si="1"/>
        <v>51463301.899999991</v>
      </c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342601468.50999999</v>
      </c>
      <c r="E10" s="18">
        <f t="shared" ca="1" si="0"/>
        <v>0</v>
      </c>
      <c r="F10" s="18">
        <f t="shared" ca="1" si="0"/>
        <v>0</v>
      </c>
      <c r="G10" s="19">
        <f t="shared" ca="1" si="1"/>
        <v>342601468.50999999</v>
      </c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6636146.0099999998</v>
      </c>
      <c r="E11" s="18">
        <f t="shared" ca="1" si="0"/>
        <v>0</v>
      </c>
      <c r="F11" s="18">
        <f t="shared" ca="1" si="0"/>
        <v>0</v>
      </c>
      <c r="G11" s="19">
        <f t="shared" ca="1" si="1"/>
        <v>6636146.0099999998</v>
      </c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8">
        <f t="shared" ca="1" si="0"/>
        <v>0</v>
      </c>
      <c r="G12" s="19">
        <f t="shared" ca="1" si="1"/>
        <v>0</v>
      </c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4631702.37</v>
      </c>
      <c r="E13" s="18">
        <f t="shared" ca="1" si="0"/>
        <v>0</v>
      </c>
      <c r="F13" s="18">
        <f t="shared" ca="1" si="0"/>
        <v>0</v>
      </c>
      <c r="G13" s="19">
        <f t="shared" ca="1" si="1"/>
        <v>4631702.37</v>
      </c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12356987.310000001</v>
      </c>
      <c r="E14" s="18">
        <f t="shared" ca="1" si="0"/>
        <v>0</v>
      </c>
      <c r="F14" s="18">
        <f t="shared" ca="1" si="0"/>
        <v>0</v>
      </c>
      <c r="G14" s="19">
        <f t="shared" ca="1" si="1"/>
        <v>12356987.310000001</v>
      </c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8">
        <f t="shared" ca="1" si="0"/>
        <v>0</v>
      </c>
      <c r="G15" s="19">
        <f t="shared" ca="1" si="1"/>
        <v>0</v>
      </c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8">
        <f t="shared" ca="1" si="0"/>
        <v>0</v>
      </c>
      <c r="G16" s="19">
        <f t="shared" ca="1" si="1"/>
        <v>0</v>
      </c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35349581.189999998</v>
      </c>
      <c r="E17" s="18">
        <f t="shared" ca="1" si="0"/>
        <v>0</v>
      </c>
      <c r="F17" s="18">
        <f t="shared" ca="1" si="0"/>
        <v>0</v>
      </c>
      <c r="G17" s="19">
        <f t="shared" ca="1" si="1"/>
        <v>35349581.189999998</v>
      </c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1080617.8600000001</v>
      </c>
      <c r="E18" s="18">
        <f t="shared" ca="1" si="0"/>
        <v>0</v>
      </c>
      <c r="F18" s="18">
        <f t="shared" ca="1" si="0"/>
        <v>0</v>
      </c>
      <c r="G18" s="19">
        <f t="shared" ca="1" si="1"/>
        <v>1080617.8600000001</v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8">
        <f t="shared" ca="1" si="0"/>
        <v>0</v>
      </c>
      <c r="G19" s="19">
        <f t="shared" ca="1" si="1"/>
        <v>0</v>
      </c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21898153.700000003</v>
      </c>
      <c r="E20" s="18">
        <f t="shared" ca="1" si="0"/>
        <v>0</v>
      </c>
      <c r="F20" s="18">
        <f t="shared" ca="1" si="0"/>
        <v>0</v>
      </c>
      <c r="G20" s="19">
        <f t="shared" ca="1" si="1"/>
        <v>21898153.700000003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116868.31</v>
      </c>
      <c r="E21" s="18">
        <f t="shared" ca="1" si="0"/>
        <v>0</v>
      </c>
      <c r="F21" s="18">
        <f t="shared" ca="1" si="0"/>
        <v>0</v>
      </c>
      <c r="G21" s="19">
        <f t="shared" ca="1" si="1"/>
        <v>116868.31</v>
      </c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20995713.920000002</v>
      </c>
      <c r="E22" s="18">
        <f t="shared" ca="1" si="0"/>
        <v>0</v>
      </c>
      <c r="F22" s="18">
        <f t="shared" ca="1" si="0"/>
        <v>0</v>
      </c>
      <c r="G22" s="19">
        <f t="shared" ca="1" si="1"/>
        <v>20995713.920000002</v>
      </c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179</v>
      </c>
      <c r="B23" s="17">
        <v>1020</v>
      </c>
      <c r="C23" s="58" t="s">
        <v>146</v>
      </c>
      <c r="D23" s="18">
        <f t="shared" ref="D23:F38" ca="1" si="2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162505502.15000001</v>
      </c>
      <c r="E23" s="18">
        <f t="shared" ca="1" si="2"/>
        <v>0</v>
      </c>
      <c r="F23" s="18">
        <f t="shared" ca="1" si="2"/>
        <v>0</v>
      </c>
      <c r="G23" s="19">
        <f t="shared" ca="1" si="1"/>
        <v>162505502.15000001</v>
      </c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181</v>
      </c>
      <c r="B24" s="17">
        <v>1022</v>
      </c>
      <c r="C24" s="58" t="s">
        <v>146</v>
      </c>
      <c r="D24" s="18">
        <f t="shared" ca="1" si="2"/>
        <v>45807159.019999996</v>
      </c>
      <c r="E24" s="18">
        <f t="shared" ca="1" si="2"/>
        <v>0</v>
      </c>
      <c r="F24" s="18">
        <f t="shared" ca="1" si="2"/>
        <v>0</v>
      </c>
      <c r="G24" s="19">
        <f t="shared" ca="1" si="1"/>
        <v>45807159.019999996</v>
      </c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183</v>
      </c>
      <c r="B25" s="17">
        <v>1025</v>
      </c>
      <c r="C25" s="58" t="s">
        <v>146</v>
      </c>
      <c r="D25" s="18">
        <f t="shared" ca="1" si="2"/>
        <v>10714642.27</v>
      </c>
      <c r="E25" s="18">
        <f t="shared" ca="1" si="2"/>
        <v>0</v>
      </c>
      <c r="F25" s="18">
        <f t="shared" ca="1" si="2"/>
        <v>0</v>
      </c>
      <c r="G25" s="19">
        <f t="shared" ca="1" si="1"/>
        <v>10714642.27</v>
      </c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185</v>
      </c>
      <c r="B26" s="17">
        <v>1027</v>
      </c>
      <c r="C26" s="58" t="s">
        <v>146</v>
      </c>
      <c r="D26" s="18">
        <f t="shared" ca="1" si="2"/>
        <v>368533.49</v>
      </c>
      <c r="E26" s="18">
        <f t="shared" ca="1" si="2"/>
        <v>0</v>
      </c>
      <c r="F26" s="18">
        <f t="shared" ca="1" si="2"/>
        <v>0</v>
      </c>
      <c r="G26" s="19">
        <f t="shared" ca="1" si="1"/>
        <v>368533.49</v>
      </c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187</v>
      </c>
      <c r="B27" s="17">
        <v>1028</v>
      </c>
      <c r="C27" s="58" t="s">
        <v>146</v>
      </c>
      <c r="D27" s="18">
        <f t="shared" ca="1" si="2"/>
        <v>34776584.770000011</v>
      </c>
      <c r="E27" s="18">
        <f t="shared" ca="1" si="2"/>
        <v>0</v>
      </c>
      <c r="F27" s="18">
        <f t="shared" ca="1" si="2"/>
        <v>0</v>
      </c>
      <c r="G27" s="19">
        <f t="shared" ca="1" si="1"/>
        <v>34776584.770000011</v>
      </c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189</v>
      </c>
      <c r="B28" s="17">
        <v>1030</v>
      </c>
      <c r="C28" s="58" t="s">
        <v>146</v>
      </c>
      <c r="D28" s="18">
        <f t="shared" ca="1" si="2"/>
        <v>180833</v>
      </c>
      <c r="E28" s="18">
        <f t="shared" ca="1" si="2"/>
        <v>0</v>
      </c>
      <c r="F28" s="18">
        <f t="shared" ca="1" si="2"/>
        <v>0</v>
      </c>
      <c r="G28" s="19">
        <f t="shared" ca="1" si="1"/>
        <v>180833</v>
      </c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191</v>
      </c>
      <c r="B29" s="17">
        <v>1031</v>
      </c>
      <c r="C29" s="58" t="s">
        <v>146</v>
      </c>
      <c r="D29" s="18">
        <f t="shared" ca="1" si="2"/>
        <v>66632.44</v>
      </c>
      <c r="E29" s="18">
        <f t="shared" ca="1" si="2"/>
        <v>0</v>
      </c>
      <c r="F29" s="18">
        <f t="shared" ca="1" si="2"/>
        <v>0</v>
      </c>
      <c r="G29" s="19">
        <f t="shared" ca="1" si="1"/>
        <v>66632.44</v>
      </c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193</v>
      </c>
      <c r="B30" s="17">
        <v>1032</v>
      </c>
      <c r="C30" s="58" t="s">
        <v>146</v>
      </c>
      <c r="D30" s="18">
        <f t="shared" ca="1" si="2"/>
        <v>26675147.299999997</v>
      </c>
      <c r="E30" s="18">
        <f t="shared" ca="1" si="2"/>
        <v>0</v>
      </c>
      <c r="F30" s="18">
        <f t="shared" ca="1" si="2"/>
        <v>0</v>
      </c>
      <c r="G30" s="19">
        <f t="shared" ca="1" si="1"/>
        <v>26675147.299999997</v>
      </c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195</v>
      </c>
      <c r="B31" s="17">
        <v>1034</v>
      </c>
      <c r="C31" s="58" t="s">
        <v>146</v>
      </c>
      <c r="D31" s="18">
        <f t="shared" ca="1" si="2"/>
        <v>1431972.12</v>
      </c>
      <c r="E31" s="18">
        <f t="shared" ca="1" si="2"/>
        <v>0</v>
      </c>
      <c r="F31" s="18">
        <f t="shared" ca="1" si="2"/>
        <v>0</v>
      </c>
      <c r="G31" s="19">
        <f t="shared" ca="1" si="1"/>
        <v>1431972.12</v>
      </c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197</v>
      </c>
      <c r="B32" s="17">
        <v>1035</v>
      </c>
      <c r="C32" s="58" t="s">
        <v>146</v>
      </c>
      <c r="D32" s="18">
        <f t="shared" ca="1" si="2"/>
        <v>9421261.0899999999</v>
      </c>
      <c r="E32" s="18">
        <f t="shared" ca="1" si="2"/>
        <v>0</v>
      </c>
      <c r="F32" s="18">
        <f t="shared" ca="1" si="2"/>
        <v>0</v>
      </c>
      <c r="G32" s="19">
        <f t="shared" ca="1" si="1"/>
        <v>9421261.0899999999</v>
      </c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199</v>
      </c>
      <c r="B33" s="17">
        <v>1036</v>
      </c>
      <c r="C33" s="58" t="s">
        <v>146</v>
      </c>
      <c r="D33" s="18">
        <f t="shared" ca="1" si="2"/>
        <v>47203.49</v>
      </c>
      <c r="E33" s="18">
        <f t="shared" ca="1" si="2"/>
        <v>0</v>
      </c>
      <c r="F33" s="18">
        <f t="shared" ca="1" si="2"/>
        <v>0</v>
      </c>
      <c r="G33" s="19">
        <f t="shared" ca="1" si="1"/>
        <v>47203.49</v>
      </c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201</v>
      </c>
      <c r="B34" s="17">
        <v>1037</v>
      </c>
      <c r="C34" s="58" t="s">
        <v>146</v>
      </c>
      <c r="D34" s="18">
        <f t="shared" ca="1" si="2"/>
        <v>11962.57</v>
      </c>
      <c r="E34" s="18">
        <f t="shared" ca="1" si="2"/>
        <v>0</v>
      </c>
      <c r="F34" s="18">
        <f t="shared" ca="1" si="2"/>
        <v>0</v>
      </c>
      <c r="G34" s="19">
        <f t="shared" ca="1" si="1"/>
        <v>11962.57</v>
      </c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203</v>
      </c>
      <c r="B35" s="17">
        <v>1038</v>
      </c>
      <c r="C35" s="58" t="s">
        <v>146</v>
      </c>
      <c r="D35" s="18">
        <f t="shared" ca="1" si="2"/>
        <v>3683211.69</v>
      </c>
      <c r="E35" s="18">
        <f t="shared" ca="1" si="2"/>
        <v>0</v>
      </c>
      <c r="F35" s="18">
        <f t="shared" ca="1" si="2"/>
        <v>0</v>
      </c>
      <c r="G35" s="19">
        <f t="shared" ca="1" si="1"/>
        <v>3683211.69</v>
      </c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205</v>
      </c>
      <c r="B36" s="17">
        <v>1039</v>
      </c>
      <c r="C36" s="58" t="s">
        <v>146</v>
      </c>
      <c r="D36" s="18">
        <f t="shared" ca="1" si="2"/>
        <v>10133</v>
      </c>
      <c r="E36" s="18">
        <f t="shared" ca="1" si="2"/>
        <v>0</v>
      </c>
      <c r="F36" s="18">
        <f t="shared" ca="1" si="2"/>
        <v>0</v>
      </c>
      <c r="G36" s="19">
        <f t="shared" ca="1" si="1"/>
        <v>10133</v>
      </c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207</v>
      </c>
      <c r="B37" s="17">
        <v>1040</v>
      </c>
      <c r="C37" s="58" t="s">
        <v>146</v>
      </c>
      <c r="D37" s="18">
        <f t="shared" ca="1" si="2"/>
        <v>207074418.69999996</v>
      </c>
      <c r="E37" s="18">
        <f t="shared" ca="1" si="2"/>
        <v>0</v>
      </c>
      <c r="F37" s="18">
        <f t="shared" ca="1" si="2"/>
        <v>0</v>
      </c>
      <c r="G37" s="19">
        <f t="shared" ca="1" si="1"/>
        <v>207074418.69999996</v>
      </c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209</v>
      </c>
      <c r="B38" s="17">
        <v>1043</v>
      </c>
      <c r="C38" s="58" t="s">
        <v>146</v>
      </c>
      <c r="D38" s="18">
        <f t="shared" ca="1" si="2"/>
        <v>3804396.7199999997</v>
      </c>
      <c r="E38" s="18">
        <f t="shared" ca="1" si="2"/>
        <v>0</v>
      </c>
      <c r="F38" s="18">
        <f t="shared" ca="1" si="2"/>
        <v>0</v>
      </c>
      <c r="G38" s="19">
        <f t="shared" ca="1" si="1"/>
        <v>3804396.7199999997</v>
      </c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211</v>
      </c>
      <c r="B39" s="17">
        <v>1044</v>
      </c>
      <c r="C39" s="58" t="s">
        <v>146</v>
      </c>
      <c r="D39" s="18">
        <f t="shared" ref="D39:F54" ca="1" si="3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53.23</v>
      </c>
      <c r="E39" s="18">
        <f t="shared" ca="1" si="3"/>
        <v>0</v>
      </c>
      <c r="F39" s="18">
        <f t="shared" ca="1" si="3"/>
        <v>0</v>
      </c>
      <c r="G39" s="19">
        <f t="shared" ca="1" si="1"/>
        <v>53.23</v>
      </c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213</v>
      </c>
      <c r="B40" s="17">
        <v>1045</v>
      </c>
      <c r="C40" s="58" t="s">
        <v>146</v>
      </c>
      <c r="D40" s="18">
        <f t="shared" ca="1" si="3"/>
        <v>903626.36070900003</v>
      </c>
      <c r="E40" s="18">
        <f t="shared" ca="1" si="3"/>
        <v>0</v>
      </c>
      <c r="F40" s="18">
        <f t="shared" ca="1" si="3"/>
        <v>0</v>
      </c>
      <c r="G40" s="19">
        <f t="shared" ca="1" si="1"/>
        <v>903626.36070900003</v>
      </c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215</v>
      </c>
      <c r="B41" s="17">
        <v>1046</v>
      </c>
      <c r="C41" s="58" t="s">
        <v>146</v>
      </c>
      <c r="D41" s="18">
        <f t="shared" ca="1" si="3"/>
        <v>329.36</v>
      </c>
      <c r="E41" s="18">
        <f t="shared" ca="1" si="3"/>
        <v>0</v>
      </c>
      <c r="F41" s="18">
        <f t="shared" ca="1" si="3"/>
        <v>0</v>
      </c>
      <c r="G41" s="19">
        <f t="shared" ca="1" si="1"/>
        <v>329.36</v>
      </c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75" customHeight="1">
      <c r="A42" s="57" t="s">
        <v>217</v>
      </c>
      <c r="B42" s="17">
        <v>1047</v>
      </c>
      <c r="C42" s="58" t="s">
        <v>146</v>
      </c>
      <c r="D42" s="18">
        <f t="shared" ca="1" si="3"/>
        <v>0</v>
      </c>
      <c r="E42" s="18">
        <f t="shared" ca="1" si="3"/>
        <v>0</v>
      </c>
      <c r="F42" s="18">
        <f t="shared" ca="1" si="3"/>
        <v>0</v>
      </c>
      <c r="G42" s="19">
        <f t="shared" ca="1" si="1"/>
        <v>0</v>
      </c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219</v>
      </c>
      <c r="B43" s="17">
        <v>1048</v>
      </c>
      <c r="C43" s="58" t="s">
        <v>146</v>
      </c>
      <c r="D43" s="18">
        <f t="shared" ca="1" si="3"/>
        <v>10046.030000000001</v>
      </c>
      <c r="E43" s="18">
        <f t="shared" ca="1" si="3"/>
        <v>0</v>
      </c>
      <c r="F43" s="18">
        <f t="shared" ca="1" si="3"/>
        <v>0</v>
      </c>
      <c r="G43" s="19">
        <f t="shared" ca="1" si="1"/>
        <v>10046.030000000001</v>
      </c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221</v>
      </c>
      <c r="B44" s="17">
        <v>1049</v>
      </c>
      <c r="C44" s="58" t="s">
        <v>146</v>
      </c>
      <c r="D44" s="18">
        <f t="shared" ca="1" si="3"/>
        <v>0</v>
      </c>
      <c r="E44" s="18">
        <f t="shared" ca="1" si="3"/>
        <v>0</v>
      </c>
      <c r="F44" s="18">
        <f t="shared" ca="1" si="3"/>
        <v>0</v>
      </c>
      <c r="G44" s="19">
        <f t="shared" ref="G44:G45" ca="1" si="4">+SUM(D44:F44)</f>
        <v>0</v>
      </c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223</v>
      </c>
      <c r="B45" s="17">
        <v>1050</v>
      </c>
      <c r="C45" s="58" t="s">
        <v>146</v>
      </c>
      <c r="D45" s="18">
        <f t="shared" ca="1" si="3"/>
        <v>0</v>
      </c>
      <c r="E45" s="18">
        <f t="shared" ca="1" si="3"/>
        <v>0</v>
      </c>
      <c r="F45" s="18">
        <f t="shared" ca="1" si="3"/>
        <v>0</v>
      </c>
      <c r="G45" s="19">
        <f t="shared" ca="1" si="4"/>
        <v>0</v>
      </c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316</v>
      </c>
      <c r="B46" s="17">
        <v>1051</v>
      </c>
      <c r="C46" s="58" t="s">
        <v>146</v>
      </c>
      <c r="D46" s="18">
        <f t="shared" ca="1" si="3"/>
        <v>0</v>
      </c>
      <c r="E46" s="18">
        <f t="shared" ca="1" si="3"/>
        <v>0</v>
      </c>
      <c r="F46" s="18">
        <f t="shared" ca="1" si="3"/>
        <v>0</v>
      </c>
      <c r="G46" s="19">
        <f t="shared" ref="G46" ca="1" si="5">+SUM(D46:F46)</f>
        <v>0</v>
      </c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225</v>
      </c>
      <c r="B47" s="17">
        <v>2001</v>
      </c>
      <c r="C47" s="58" t="s">
        <v>226</v>
      </c>
      <c r="D47" s="18">
        <f t="shared" ca="1" si="3"/>
        <v>0</v>
      </c>
      <c r="E47" s="18">
        <f t="shared" ca="1" si="3"/>
        <v>0</v>
      </c>
      <c r="F47" s="18">
        <f t="shared" ca="1" si="3"/>
        <v>0</v>
      </c>
      <c r="G47" s="19">
        <f t="shared" ref="G47:G67" ca="1" si="6">+SUM(D47:F47)</f>
        <v>0</v>
      </c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2002</v>
      </c>
      <c r="C48" s="58" t="s">
        <v>226</v>
      </c>
      <c r="D48" s="18">
        <f t="shared" ca="1" si="3"/>
        <v>0</v>
      </c>
      <c r="E48" s="18">
        <f t="shared" ca="1" si="3"/>
        <v>0</v>
      </c>
      <c r="F48" s="18">
        <f t="shared" ca="1" si="3"/>
        <v>0</v>
      </c>
      <c r="G48" s="19">
        <f t="shared" ca="1" si="6"/>
        <v>0</v>
      </c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2005</v>
      </c>
      <c r="C49" s="58" t="s">
        <v>226</v>
      </c>
      <c r="D49" s="18">
        <f t="shared" ca="1" si="3"/>
        <v>0</v>
      </c>
      <c r="E49" s="18">
        <f t="shared" ca="1" si="3"/>
        <v>0</v>
      </c>
      <c r="F49" s="18">
        <f t="shared" ca="1" si="3"/>
        <v>0</v>
      </c>
      <c r="G49" s="19">
        <f t="shared" ca="1" si="6"/>
        <v>0</v>
      </c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2006</v>
      </c>
      <c r="C50" s="58" t="s">
        <v>226</v>
      </c>
      <c r="D50" s="18">
        <f t="shared" ca="1" si="3"/>
        <v>0</v>
      </c>
      <c r="E50" s="18">
        <f t="shared" ca="1" si="3"/>
        <v>0</v>
      </c>
      <c r="F50" s="18">
        <f t="shared" ca="1" si="3"/>
        <v>0</v>
      </c>
      <c r="G50" s="19">
        <f t="shared" ca="1" si="6"/>
        <v>0</v>
      </c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2007</v>
      </c>
      <c r="C51" s="58" t="s">
        <v>226</v>
      </c>
      <c r="D51" s="18">
        <f t="shared" ca="1" si="3"/>
        <v>0</v>
      </c>
      <c r="E51" s="18">
        <f t="shared" ca="1" si="3"/>
        <v>0</v>
      </c>
      <c r="F51" s="18">
        <f t="shared" ca="1" si="3"/>
        <v>0</v>
      </c>
      <c r="G51" s="19">
        <f t="shared" ca="1" si="6"/>
        <v>0</v>
      </c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3001</v>
      </c>
      <c r="C52" s="58" t="s">
        <v>237</v>
      </c>
      <c r="D52" s="18">
        <f t="shared" ca="1" si="3"/>
        <v>0</v>
      </c>
      <c r="E52" s="18">
        <f t="shared" ca="1" si="3"/>
        <v>0</v>
      </c>
      <c r="F52" s="18">
        <f t="shared" ca="1" si="3"/>
        <v>0</v>
      </c>
      <c r="G52" s="19">
        <f t="shared" ca="1" si="6"/>
        <v>0</v>
      </c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239</v>
      </c>
      <c r="B53" s="17">
        <v>3002</v>
      </c>
      <c r="C53" s="58" t="s">
        <v>237</v>
      </c>
      <c r="D53" s="18">
        <f t="shared" ca="1" si="3"/>
        <v>0</v>
      </c>
      <c r="E53" s="18">
        <f t="shared" ca="1" si="3"/>
        <v>0</v>
      </c>
      <c r="F53" s="18">
        <f t="shared" ca="1" si="3"/>
        <v>0</v>
      </c>
      <c r="G53" s="19">
        <f t="shared" ca="1" si="6"/>
        <v>0</v>
      </c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241</v>
      </c>
      <c r="B54" s="17">
        <v>3003</v>
      </c>
      <c r="C54" s="58" t="s">
        <v>237</v>
      </c>
      <c r="D54" s="18">
        <f t="shared" ca="1" si="3"/>
        <v>0</v>
      </c>
      <c r="E54" s="18">
        <f t="shared" ca="1" si="3"/>
        <v>0</v>
      </c>
      <c r="F54" s="18">
        <f t="shared" ca="1" si="3"/>
        <v>0</v>
      </c>
      <c r="G54" s="19">
        <f t="shared" ca="1" si="6"/>
        <v>0</v>
      </c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243</v>
      </c>
      <c r="B55" s="17">
        <v>3004</v>
      </c>
      <c r="C55" s="58" t="s">
        <v>237</v>
      </c>
      <c r="D55" s="18">
        <f t="shared" ref="D55:F67" ca="1" si="7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0</v>
      </c>
      <c r="E55" s="18">
        <f t="shared" ca="1" si="7"/>
        <v>0</v>
      </c>
      <c r="F55" s="18">
        <f t="shared" ca="1" si="7"/>
        <v>0</v>
      </c>
      <c r="G55" s="19">
        <f t="shared" ca="1" si="6"/>
        <v>0</v>
      </c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245</v>
      </c>
      <c r="B56" s="17">
        <v>3005</v>
      </c>
      <c r="C56" s="58" t="s">
        <v>237</v>
      </c>
      <c r="D56" s="18">
        <f t="shared" ca="1" si="7"/>
        <v>0</v>
      </c>
      <c r="E56" s="18">
        <f t="shared" ca="1" si="7"/>
        <v>0</v>
      </c>
      <c r="F56" s="18">
        <f t="shared" ca="1" si="7"/>
        <v>0</v>
      </c>
      <c r="G56" s="19">
        <f t="shared" ca="1" si="6"/>
        <v>0</v>
      </c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247</v>
      </c>
      <c r="B57" s="17">
        <v>3006</v>
      </c>
      <c r="C57" s="58" t="s">
        <v>237</v>
      </c>
      <c r="D57" s="18">
        <f t="shared" ca="1" si="7"/>
        <v>0</v>
      </c>
      <c r="E57" s="18">
        <f t="shared" ca="1" si="7"/>
        <v>0</v>
      </c>
      <c r="F57" s="18">
        <f t="shared" ca="1" si="7"/>
        <v>0</v>
      </c>
      <c r="G57" s="19">
        <f t="shared" ca="1" si="6"/>
        <v>0</v>
      </c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3007</v>
      </c>
      <c r="C58" s="58" t="s">
        <v>237</v>
      </c>
      <c r="D58" s="18">
        <f t="shared" ca="1" si="7"/>
        <v>0</v>
      </c>
      <c r="E58" s="18">
        <f t="shared" ca="1" si="7"/>
        <v>0</v>
      </c>
      <c r="F58" s="18">
        <f t="shared" ca="1" si="7"/>
        <v>0</v>
      </c>
      <c r="G58" s="19">
        <f t="shared" ca="1" si="6"/>
        <v>0</v>
      </c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3008</v>
      </c>
      <c r="C59" s="58" t="s">
        <v>237</v>
      </c>
      <c r="D59" s="18">
        <f t="shared" ca="1" si="7"/>
        <v>0</v>
      </c>
      <c r="E59" s="18">
        <f t="shared" ca="1" si="7"/>
        <v>0</v>
      </c>
      <c r="F59" s="18">
        <f t="shared" ca="1" si="7"/>
        <v>0</v>
      </c>
      <c r="G59" s="19">
        <f t="shared" ca="1" si="6"/>
        <v>0</v>
      </c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253</v>
      </c>
      <c r="B60" s="17">
        <v>3009</v>
      </c>
      <c r="C60" s="58" t="s">
        <v>237</v>
      </c>
      <c r="D60" s="18">
        <f t="shared" ca="1" si="7"/>
        <v>0</v>
      </c>
      <c r="E60" s="18">
        <f t="shared" ca="1" si="7"/>
        <v>0</v>
      </c>
      <c r="F60" s="18">
        <f t="shared" ca="1" si="7"/>
        <v>0</v>
      </c>
      <c r="G60" s="19">
        <f t="shared" ca="1" si="6"/>
        <v>0</v>
      </c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255</v>
      </c>
      <c r="B61" s="17">
        <v>3011</v>
      </c>
      <c r="C61" s="58" t="s">
        <v>237</v>
      </c>
      <c r="D61" s="18">
        <f t="shared" ca="1" si="7"/>
        <v>0</v>
      </c>
      <c r="E61" s="18">
        <f t="shared" ca="1" si="7"/>
        <v>0</v>
      </c>
      <c r="F61" s="18">
        <f t="shared" ca="1" si="7"/>
        <v>0</v>
      </c>
      <c r="G61" s="19">
        <f t="shared" ca="1" si="6"/>
        <v>0</v>
      </c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257</v>
      </c>
      <c r="B62" s="17">
        <v>3012</v>
      </c>
      <c r="C62" s="58" t="s">
        <v>237</v>
      </c>
      <c r="D62" s="18">
        <f t="shared" ca="1" si="7"/>
        <v>0</v>
      </c>
      <c r="E62" s="18">
        <f t="shared" ca="1" si="7"/>
        <v>0</v>
      </c>
      <c r="F62" s="18">
        <f t="shared" ca="1" si="7"/>
        <v>0</v>
      </c>
      <c r="G62" s="19">
        <f t="shared" ca="1" si="6"/>
        <v>0</v>
      </c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259</v>
      </c>
      <c r="B63" s="17">
        <v>3013</v>
      </c>
      <c r="C63" s="58" t="s">
        <v>226</v>
      </c>
      <c r="D63" s="18">
        <f t="shared" ca="1" si="7"/>
        <v>0</v>
      </c>
      <c r="E63" s="18">
        <f t="shared" ca="1" si="7"/>
        <v>0</v>
      </c>
      <c r="F63" s="18">
        <f t="shared" ca="1" si="7"/>
        <v>0</v>
      </c>
      <c r="G63" s="19">
        <f t="shared" ca="1" si="6"/>
        <v>0</v>
      </c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263</v>
      </c>
      <c r="B64" s="17">
        <v>3015</v>
      </c>
      <c r="C64" s="58" t="s">
        <v>237</v>
      </c>
      <c r="D64" s="18">
        <f t="shared" ca="1" si="7"/>
        <v>0</v>
      </c>
      <c r="E64" s="18">
        <f t="shared" ca="1" si="7"/>
        <v>0</v>
      </c>
      <c r="F64" s="18">
        <f t="shared" ca="1" si="7"/>
        <v>0</v>
      </c>
      <c r="G64" s="19">
        <f t="shared" ca="1" si="6"/>
        <v>0</v>
      </c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159" ht="12.75" customHeight="1">
      <c r="A65" s="57" t="s">
        <v>265</v>
      </c>
      <c r="B65" s="17">
        <v>3016</v>
      </c>
      <c r="C65" s="58" t="s">
        <v>237</v>
      </c>
      <c r="D65" s="18">
        <f t="shared" ca="1" si="7"/>
        <v>0</v>
      </c>
      <c r="E65" s="18">
        <f t="shared" ca="1" si="7"/>
        <v>0</v>
      </c>
      <c r="F65" s="18">
        <f t="shared" ca="1" si="7"/>
        <v>0</v>
      </c>
      <c r="G65" s="19">
        <f t="shared" ca="1" si="6"/>
        <v>0</v>
      </c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159" ht="12.75" customHeight="1">
      <c r="A66" s="57" t="s">
        <v>267</v>
      </c>
      <c r="B66" s="17">
        <v>3017</v>
      </c>
      <c r="C66" s="58" t="s">
        <v>237</v>
      </c>
      <c r="D66" s="18">
        <f t="shared" ca="1" si="7"/>
        <v>0</v>
      </c>
      <c r="E66" s="18">
        <f t="shared" ca="1" si="7"/>
        <v>0</v>
      </c>
      <c r="F66" s="18">
        <f t="shared" ca="1" si="7"/>
        <v>0</v>
      </c>
      <c r="G66" s="19">
        <f t="shared" ca="1" si="6"/>
        <v>0</v>
      </c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159" ht="12.75" customHeight="1">
      <c r="A67" s="57" t="s">
        <v>269</v>
      </c>
      <c r="B67" s="17">
        <v>3018</v>
      </c>
      <c r="C67" s="58" t="s">
        <v>237</v>
      </c>
      <c r="D67" s="18">
        <f t="shared" ca="1" si="7"/>
        <v>0</v>
      </c>
      <c r="E67" s="18">
        <f t="shared" ca="1" si="7"/>
        <v>0</v>
      </c>
      <c r="F67" s="18">
        <f t="shared" ca="1" si="7"/>
        <v>0</v>
      </c>
      <c r="G67" s="19">
        <f t="shared" ca="1" si="6"/>
        <v>0</v>
      </c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159" ht="12.75" customHeight="1">
      <c r="A68" s="59" t="s">
        <v>273</v>
      </c>
      <c r="B68" s="48">
        <v>9000</v>
      </c>
      <c r="C68" s="58" t="s">
        <v>274</v>
      </c>
      <c r="D68" s="49">
        <f ca="1">SUMIF($C$7:$C$67,"HD",D$7:D$67)</f>
        <v>1058942243.670709</v>
      </c>
      <c r="E68" s="49">
        <f ca="1">SUMIF($C$7:$C$67,"HD",E$7:E$67)</f>
        <v>0</v>
      </c>
      <c r="F68" s="49">
        <f ca="1">SUMIF($C$7:$C$67,"HD",F$7:F$67)</f>
        <v>0</v>
      </c>
      <c r="G68" s="49">
        <f ca="1">SUMIF($C$7:$C$67,"HD",G$7:G$67)</f>
        <v>1058942243.670709</v>
      </c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159" ht="12.75" customHeight="1">
      <c r="A69" s="59" t="s">
        <v>276</v>
      </c>
      <c r="B69" s="48">
        <v>9001</v>
      </c>
      <c r="C69" s="58" t="s">
        <v>277</v>
      </c>
      <c r="D69" s="49">
        <f ca="1">SUMIF($C$7:$C$67,"H",D$7:D$67)+SUMIF($C$7:$C$67,"E",D$7:D$67)</f>
        <v>0</v>
      </c>
      <c r="E69" s="49">
        <f ca="1">SUMIF($C$7:$C$67,"H",E$7:E$67)+SUMIF($C$7:$C$67,"E",E$7:E$67)</f>
        <v>0</v>
      </c>
      <c r="F69" s="49">
        <f ca="1">SUMIF($C$7:$C$67,"H",F$7:F$67)+SUMIF($C$7:$C$67,"E",F$7:F$67)</f>
        <v>0</v>
      </c>
      <c r="G69" s="49">
        <f ca="1">SUMIF($C$7:$C$67,"H",G$7:G$67)+SUMIF($C$7:$C$67,"E",G$7:G$67)</f>
        <v>0</v>
      </c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159" ht="12.75" customHeight="1">
      <c r="A70" s="59" t="s">
        <v>279</v>
      </c>
      <c r="B70" s="48">
        <v>9003</v>
      </c>
      <c r="C70" s="58" t="s">
        <v>280</v>
      </c>
      <c r="D70" s="49">
        <f ca="1">D68+D69</f>
        <v>1058942243.670709</v>
      </c>
      <c r="E70" s="49">
        <f ca="1">E68+E69</f>
        <v>0</v>
      </c>
      <c r="F70" s="49">
        <f ca="1">F68+F69</f>
        <v>0</v>
      </c>
      <c r="G70" s="49">
        <f ca="1">G68+G69</f>
        <v>1058942243.670709</v>
      </c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159" ht="12.75" customHeight="1"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</row>
    <row r="72" spans="1:159"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</row>
    <row r="73" spans="1:159" s="35" customFormat="1">
      <c r="A73" s="53"/>
      <c r="B73" s="53"/>
      <c r="C73" s="53"/>
    </row>
    <row r="74" spans="1:159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159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</row>
  </sheetData>
  <mergeCells count="1">
    <mergeCell ref="E2:G2"/>
  </mergeCells>
  <dataValidations count="2">
    <dataValidation type="list" allowBlank="1" showInputMessage="1" showErrorMessage="1" sqref="C2">
      <formula1>"Toplam,Yurtiçi,Yurtdışı"</formula1>
    </dataValidation>
    <dataValidation type="list" allowBlank="1" showInputMessage="1" showErrorMessage="1" sqref="B2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C75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329</v>
      </c>
      <c r="B2" s="4" t="s">
        <v>6</v>
      </c>
      <c r="C2" s="4" t="s">
        <v>6</v>
      </c>
      <c r="E2" s="91" t="s">
        <v>137</v>
      </c>
      <c r="F2" s="92"/>
      <c r="G2" s="6"/>
    </row>
    <row r="3" spans="1:159" ht="15" customHeight="1">
      <c r="A3" s="5" t="s">
        <v>357</v>
      </c>
      <c r="B3" s="2"/>
      <c r="C3" s="2"/>
    </row>
    <row r="4" spans="1:159" ht="22.5" customHeight="1"/>
    <row r="5" spans="1:159" ht="22.5" customHeight="1">
      <c r="D5" s="78">
        <v>710</v>
      </c>
      <c r="E5" s="78">
        <v>711</v>
      </c>
      <c r="F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38</v>
      </c>
      <c r="E6" s="56" t="s">
        <v>39</v>
      </c>
      <c r="F6" s="79" t="s">
        <v>330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8">
        <f t="shared" ref="D7:E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38967258.619999997</v>
      </c>
      <c r="E7" s="18">
        <f t="shared" ca="1" si="0"/>
        <v>0</v>
      </c>
      <c r="F7" s="19">
        <f t="shared" ref="F7:F43" ca="1" si="1">+SUM(D7:E7)</f>
        <v>38967258.619999997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8">
        <f t="shared" ca="1" si="0"/>
        <v>133193822.11</v>
      </c>
      <c r="E8" s="18">
        <f t="shared" ca="1" si="0"/>
        <v>0</v>
      </c>
      <c r="F8" s="19">
        <f t="shared" ca="1" si="1"/>
        <v>133193822.11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8">
        <f t="shared" ca="1" si="0"/>
        <v>108051328.96000001</v>
      </c>
      <c r="E9" s="18">
        <f t="shared" ca="1" si="0"/>
        <v>0</v>
      </c>
      <c r="F9" s="19">
        <f t="shared" ca="1" si="1"/>
        <v>108051328.96000001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256113365.63000199</v>
      </c>
      <c r="E10" s="18">
        <f t="shared" ca="1" si="0"/>
        <v>222604.77</v>
      </c>
      <c r="F10" s="19">
        <f t="shared" ca="1" si="1"/>
        <v>256335970.400002</v>
      </c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2063177.12</v>
      </c>
      <c r="E11" s="18">
        <f t="shared" ca="1" si="0"/>
        <v>0</v>
      </c>
      <c r="F11" s="19">
        <f t="shared" ca="1" si="1"/>
        <v>2063177.12</v>
      </c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9">
        <f t="shared" ca="1" si="1"/>
        <v>0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29505932.920000002</v>
      </c>
      <c r="E13" s="18">
        <f t="shared" ca="1" si="0"/>
        <v>0</v>
      </c>
      <c r="F13" s="19">
        <f t="shared" ca="1" si="1"/>
        <v>29505932.920000002</v>
      </c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142326820.34</v>
      </c>
      <c r="E14" s="18">
        <f t="shared" ca="1" si="0"/>
        <v>0</v>
      </c>
      <c r="F14" s="19">
        <f t="shared" ca="1" si="1"/>
        <v>142326820.34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9">
        <f t="shared" ca="1" si="1"/>
        <v>0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9">
        <f t="shared" ca="1" si="1"/>
        <v>0</v>
      </c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15092769.470000001</v>
      </c>
      <c r="E17" s="18">
        <f t="shared" ca="1" si="0"/>
        <v>0</v>
      </c>
      <c r="F17" s="19">
        <f t="shared" ca="1" si="1"/>
        <v>15092769.470000001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12588153.060000001</v>
      </c>
      <c r="E18" s="18">
        <f t="shared" ca="1" si="0"/>
        <v>0</v>
      </c>
      <c r="F18" s="19">
        <f t="shared" ca="1" si="1"/>
        <v>12588153.060000001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9">
        <f t="shared" ca="1" si="1"/>
        <v>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47958572.550000004</v>
      </c>
      <c r="E20" s="18">
        <f t="shared" ca="1" si="0"/>
        <v>91820.31</v>
      </c>
      <c r="F20" s="19">
        <f t="shared" ca="1" si="1"/>
        <v>48050392.860000007</v>
      </c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4073346.76</v>
      </c>
      <c r="E21" s="18">
        <f t="shared" ca="1" si="0"/>
        <v>0</v>
      </c>
      <c r="F21" s="19">
        <f t="shared" ca="1" si="1"/>
        <v>4073346.76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36245954.82</v>
      </c>
      <c r="E22" s="18">
        <f t="shared" ca="1" si="0"/>
        <v>2257.5</v>
      </c>
      <c r="F22" s="19">
        <f t="shared" ca="1" si="1"/>
        <v>36248212.32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179</v>
      </c>
      <c r="B23" s="17">
        <v>1020</v>
      </c>
      <c r="C23" s="58" t="s">
        <v>146</v>
      </c>
      <c r="D23" s="18">
        <f t="shared" ref="D23:E38" ca="1" si="2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75857524.010000005</v>
      </c>
      <c r="E23" s="18">
        <f t="shared" ca="1" si="2"/>
        <v>-395076.62</v>
      </c>
      <c r="F23" s="19">
        <f t="shared" ca="1" si="1"/>
        <v>75462447.390000001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181</v>
      </c>
      <c r="B24" s="17">
        <v>1022</v>
      </c>
      <c r="C24" s="58" t="s">
        <v>146</v>
      </c>
      <c r="D24" s="18">
        <f t="shared" ca="1" si="2"/>
        <v>346915707.97999996</v>
      </c>
      <c r="E24" s="18">
        <f t="shared" ca="1" si="2"/>
        <v>0</v>
      </c>
      <c r="F24" s="19">
        <f t="shared" ca="1" si="1"/>
        <v>346915707.97999996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183</v>
      </c>
      <c r="B25" s="17">
        <v>1025</v>
      </c>
      <c r="C25" s="58" t="s">
        <v>146</v>
      </c>
      <c r="D25" s="18">
        <f t="shared" ca="1" si="2"/>
        <v>30413685.190000121</v>
      </c>
      <c r="E25" s="18">
        <f t="shared" ca="1" si="2"/>
        <v>-22722.799999999999</v>
      </c>
      <c r="F25" s="19">
        <f t="shared" ca="1" si="1"/>
        <v>30390962.39000012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185</v>
      </c>
      <c r="B26" s="17">
        <v>1027</v>
      </c>
      <c r="C26" s="58" t="s">
        <v>146</v>
      </c>
      <c r="D26" s="18">
        <f t="shared" ca="1" si="2"/>
        <v>2626806.92</v>
      </c>
      <c r="E26" s="18">
        <f t="shared" ca="1" si="2"/>
        <v>0</v>
      </c>
      <c r="F26" s="19">
        <f t="shared" ca="1" si="1"/>
        <v>2626806.92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187</v>
      </c>
      <c r="B27" s="17">
        <v>1028</v>
      </c>
      <c r="C27" s="58" t="s">
        <v>146</v>
      </c>
      <c r="D27" s="18">
        <f t="shared" ca="1" si="2"/>
        <v>93027603.480000004</v>
      </c>
      <c r="E27" s="18">
        <f t="shared" ca="1" si="2"/>
        <v>0</v>
      </c>
      <c r="F27" s="19">
        <f t="shared" ca="1" si="1"/>
        <v>93027603.480000004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189</v>
      </c>
      <c r="B28" s="17">
        <v>1030</v>
      </c>
      <c r="C28" s="58" t="s">
        <v>146</v>
      </c>
      <c r="D28" s="18">
        <f t="shared" ca="1" si="2"/>
        <v>30751894</v>
      </c>
      <c r="E28" s="18">
        <f t="shared" ca="1" si="2"/>
        <v>1775633</v>
      </c>
      <c r="F28" s="19">
        <f t="shared" ca="1" si="1"/>
        <v>32527527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191</v>
      </c>
      <c r="B29" s="17">
        <v>1031</v>
      </c>
      <c r="C29" s="58" t="s">
        <v>146</v>
      </c>
      <c r="D29" s="18">
        <f t="shared" ca="1" si="2"/>
        <v>5318028.1999999993</v>
      </c>
      <c r="E29" s="18">
        <f t="shared" ca="1" si="2"/>
        <v>0</v>
      </c>
      <c r="F29" s="19">
        <f t="shared" ca="1" si="1"/>
        <v>5318028.1999999993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193</v>
      </c>
      <c r="B30" s="17">
        <v>1032</v>
      </c>
      <c r="C30" s="58" t="s">
        <v>146</v>
      </c>
      <c r="D30" s="18">
        <f t="shared" ca="1" si="2"/>
        <v>85230651.031100005</v>
      </c>
      <c r="E30" s="18">
        <f t="shared" ca="1" si="2"/>
        <v>0</v>
      </c>
      <c r="F30" s="19">
        <f t="shared" ca="1" si="1"/>
        <v>85230651.031100005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195</v>
      </c>
      <c r="B31" s="17">
        <v>1034</v>
      </c>
      <c r="C31" s="58" t="s">
        <v>146</v>
      </c>
      <c r="D31" s="18">
        <f t="shared" ca="1" si="2"/>
        <v>5176375.25</v>
      </c>
      <c r="E31" s="18">
        <f t="shared" ca="1" si="2"/>
        <v>0</v>
      </c>
      <c r="F31" s="19">
        <f t="shared" ca="1" si="1"/>
        <v>5176375.25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197</v>
      </c>
      <c r="B32" s="17">
        <v>1035</v>
      </c>
      <c r="C32" s="58" t="s">
        <v>146</v>
      </c>
      <c r="D32" s="18">
        <f t="shared" ca="1" si="2"/>
        <v>77874271.290000007</v>
      </c>
      <c r="E32" s="18">
        <f t="shared" ca="1" si="2"/>
        <v>0</v>
      </c>
      <c r="F32" s="19">
        <f t="shared" ca="1" si="1"/>
        <v>77874271.290000007</v>
      </c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199</v>
      </c>
      <c r="B33" s="17">
        <v>1036</v>
      </c>
      <c r="C33" s="58" t="s">
        <v>146</v>
      </c>
      <c r="D33" s="18">
        <f t="shared" ca="1" si="2"/>
        <v>89040141.33999981</v>
      </c>
      <c r="E33" s="18">
        <f t="shared" ca="1" si="2"/>
        <v>0</v>
      </c>
      <c r="F33" s="19">
        <f t="shared" ca="1" si="1"/>
        <v>89040141.33999981</v>
      </c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201</v>
      </c>
      <c r="B34" s="17">
        <v>1037</v>
      </c>
      <c r="C34" s="58" t="s">
        <v>146</v>
      </c>
      <c r="D34" s="18">
        <f t="shared" ca="1" si="2"/>
        <v>2890645.9500000058</v>
      </c>
      <c r="E34" s="18">
        <f t="shared" ca="1" si="2"/>
        <v>840811.6</v>
      </c>
      <c r="F34" s="19">
        <f t="shared" ca="1" si="1"/>
        <v>3731457.5500000059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203</v>
      </c>
      <c r="B35" s="17">
        <v>1038</v>
      </c>
      <c r="C35" s="58" t="s">
        <v>146</v>
      </c>
      <c r="D35" s="18">
        <f t="shared" ca="1" si="2"/>
        <v>61040679.82</v>
      </c>
      <c r="E35" s="18">
        <f t="shared" ca="1" si="2"/>
        <v>0</v>
      </c>
      <c r="F35" s="19">
        <f t="shared" ca="1" si="1"/>
        <v>61040679.82</v>
      </c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205</v>
      </c>
      <c r="B36" s="17">
        <v>1039</v>
      </c>
      <c r="C36" s="58" t="s">
        <v>146</v>
      </c>
      <c r="D36" s="18">
        <f t="shared" ca="1" si="2"/>
        <v>9764053</v>
      </c>
      <c r="E36" s="18">
        <f t="shared" ca="1" si="2"/>
        <v>0</v>
      </c>
      <c r="F36" s="19">
        <f t="shared" ca="1" si="1"/>
        <v>9764053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207</v>
      </c>
      <c r="B37" s="17">
        <v>1040</v>
      </c>
      <c r="C37" s="58" t="s">
        <v>146</v>
      </c>
      <c r="D37" s="18">
        <f t="shared" ca="1" si="2"/>
        <v>0</v>
      </c>
      <c r="E37" s="18">
        <f t="shared" ca="1" si="2"/>
        <v>0</v>
      </c>
      <c r="F37" s="19">
        <f t="shared" ca="1" si="1"/>
        <v>0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209</v>
      </c>
      <c r="B38" s="17">
        <v>1043</v>
      </c>
      <c r="C38" s="58" t="s">
        <v>146</v>
      </c>
      <c r="D38" s="18">
        <f t="shared" ca="1" si="2"/>
        <v>56072165.940000005</v>
      </c>
      <c r="E38" s="18">
        <f t="shared" ca="1" si="2"/>
        <v>212625.98</v>
      </c>
      <c r="F38" s="19">
        <f t="shared" ca="1" si="1"/>
        <v>56284791.920000002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211</v>
      </c>
      <c r="B39" s="17">
        <v>1044</v>
      </c>
      <c r="C39" s="58" t="s">
        <v>146</v>
      </c>
      <c r="D39" s="18">
        <f t="shared" ref="D39:E54" ca="1" si="3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153.22999999999999</v>
      </c>
      <c r="E39" s="18">
        <f t="shared" ca="1" si="3"/>
        <v>0</v>
      </c>
      <c r="F39" s="19">
        <f t="shared" ca="1" si="1"/>
        <v>153.22999999999999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213</v>
      </c>
      <c r="B40" s="17">
        <v>1045</v>
      </c>
      <c r="C40" s="58" t="s">
        <v>146</v>
      </c>
      <c r="D40" s="18">
        <f t="shared" ca="1" si="3"/>
        <v>31033042.41</v>
      </c>
      <c r="E40" s="18">
        <f t="shared" ca="1" si="3"/>
        <v>0</v>
      </c>
      <c r="F40" s="19">
        <f t="shared" ca="1" si="1"/>
        <v>31033042.41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215</v>
      </c>
      <c r="B41" s="17">
        <v>1046</v>
      </c>
      <c r="C41" s="58" t="s">
        <v>146</v>
      </c>
      <c r="D41" s="18">
        <f t="shared" ca="1" si="3"/>
        <v>7854327.0800000001</v>
      </c>
      <c r="E41" s="18">
        <f t="shared" ca="1" si="3"/>
        <v>0</v>
      </c>
      <c r="F41" s="19">
        <f t="shared" ca="1" si="1"/>
        <v>7854327.0800000001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75" customHeight="1">
      <c r="A42" s="57" t="s">
        <v>217</v>
      </c>
      <c r="B42" s="17">
        <v>1047</v>
      </c>
      <c r="C42" s="58" t="s">
        <v>146</v>
      </c>
      <c r="D42" s="18">
        <f t="shared" ca="1" si="3"/>
        <v>3228983.57</v>
      </c>
      <c r="E42" s="18">
        <f t="shared" ca="1" si="3"/>
        <v>0</v>
      </c>
      <c r="F42" s="19">
        <f t="shared" ca="1" si="1"/>
        <v>3228983.57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219</v>
      </c>
      <c r="B43" s="17">
        <v>1048</v>
      </c>
      <c r="C43" s="58" t="s">
        <v>146</v>
      </c>
      <c r="D43" s="18">
        <f t="shared" ca="1" si="3"/>
        <v>1109643.27</v>
      </c>
      <c r="E43" s="18">
        <f t="shared" ca="1" si="3"/>
        <v>0</v>
      </c>
      <c r="F43" s="19">
        <f t="shared" ca="1" si="1"/>
        <v>1109643.27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221</v>
      </c>
      <c r="B44" s="17">
        <v>1049</v>
      </c>
      <c r="C44" s="58" t="s">
        <v>146</v>
      </c>
      <c r="D44" s="18">
        <f t="shared" ca="1" si="3"/>
        <v>0</v>
      </c>
      <c r="E44" s="18">
        <f t="shared" ca="1" si="3"/>
        <v>0</v>
      </c>
      <c r="F44" s="19">
        <f t="shared" ref="F44:F45" ca="1" si="4">+SUM(D44:E44)</f>
        <v>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223</v>
      </c>
      <c r="B45" s="17">
        <v>1050</v>
      </c>
      <c r="C45" s="58" t="s">
        <v>146</v>
      </c>
      <c r="D45" s="18">
        <f t="shared" ca="1" si="3"/>
        <v>0</v>
      </c>
      <c r="E45" s="18">
        <f t="shared" ca="1" si="3"/>
        <v>0</v>
      </c>
      <c r="F45" s="19">
        <f t="shared" ca="1" si="4"/>
        <v>0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316</v>
      </c>
      <c r="B46" s="17">
        <v>1051</v>
      </c>
      <c r="C46" s="58" t="s">
        <v>146</v>
      </c>
      <c r="D46" s="18">
        <f t="shared" ca="1" si="3"/>
        <v>257480.4</v>
      </c>
      <c r="E46" s="18">
        <f t="shared" ca="1" si="3"/>
        <v>0</v>
      </c>
      <c r="F46" s="19">
        <f t="shared" ref="F46" ca="1" si="5">+SUM(D46:E46)</f>
        <v>257480.4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225</v>
      </c>
      <c r="B47" s="17">
        <v>2001</v>
      </c>
      <c r="C47" s="58" t="s">
        <v>226</v>
      </c>
      <c r="D47" s="18">
        <f t="shared" ca="1" si="3"/>
        <v>0</v>
      </c>
      <c r="E47" s="18">
        <f t="shared" ca="1" si="3"/>
        <v>0</v>
      </c>
      <c r="F47" s="19">
        <f t="shared" ref="F47:F67" ca="1" si="6">+SUM(D47:E47)</f>
        <v>0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2002</v>
      </c>
      <c r="C48" s="58" t="s">
        <v>226</v>
      </c>
      <c r="D48" s="18">
        <f t="shared" ca="1" si="3"/>
        <v>0</v>
      </c>
      <c r="E48" s="18">
        <f t="shared" ca="1" si="3"/>
        <v>0</v>
      </c>
      <c r="F48" s="19">
        <f t="shared" ca="1" si="6"/>
        <v>0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2005</v>
      </c>
      <c r="C49" s="58" t="s">
        <v>226</v>
      </c>
      <c r="D49" s="18">
        <f t="shared" ca="1" si="3"/>
        <v>0</v>
      </c>
      <c r="E49" s="18">
        <f t="shared" ca="1" si="3"/>
        <v>0</v>
      </c>
      <c r="F49" s="19">
        <f t="shared" ca="1" si="6"/>
        <v>0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2006</v>
      </c>
      <c r="C50" s="58" t="s">
        <v>226</v>
      </c>
      <c r="D50" s="18">
        <f t="shared" ca="1" si="3"/>
        <v>0</v>
      </c>
      <c r="E50" s="18">
        <f t="shared" ca="1" si="3"/>
        <v>0</v>
      </c>
      <c r="F50" s="19">
        <f t="shared" ca="1" si="6"/>
        <v>0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2007</v>
      </c>
      <c r="C51" s="58" t="s">
        <v>226</v>
      </c>
      <c r="D51" s="18">
        <f t="shared" ca="1" si="3"/>
        <v>0</v>
      </c>
      <c r="E51" s="18">
        <f t="shared" ca="1" si="3"/>
        <v>0</v>
      </c>
      <c r="F51" s="19">
        <f t="shared" ca="1" si="6"/>
        <v>0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3001</v>
      </c>
      <c r="C52" s="58" t="s">
        <v>237</v>
      </c>
      <c r="D52" s="18">
        <f t="shared" ca="1" si="3"/>
        <v>0</v>
      </c>
      <c r="E52" s="18">
        <f t="shared" ca="1" si="3"/>
        <v>0</v>
      </c>
      <c r="F52" s="19">
        <f t="shared" ca="1" si="6"/>
        <v>0</v>
      </c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239</v>
      </c>
      <c r="B53" s="17">
        <v>3002</v>
      </c>
      <c r="C53" s="58" t="s">
        <v>237</v>
      </c>
      <c r="D53" s="18">
        <f t="shared" ca="1" si="3"/>
        <v>0</v>
      </c>
      <c r="E53" s="18">
        <f t="shared" ca="1" si="3"/>
        <v>0</v>
      </c>
      <c r="F53" s="19">
        <f t="shared" ca="1" si="6"/>
        <v>0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241</v>
      </c>
      <c r="B54" s="17">
        <v>3003</v>
      </c>
      <c r="C54" s="58" t="s">
        <v>237</v>
      </c>
      <c r="D54" s="18">
        <f t="shared" ca="1" si="3"/>
        <v>0</v>
      </c>
      <c r="E54" s="18">
        <f t="shared" ca="1" si="3"/>
        <v>0</v>
      </c>
      <c r="F54" s="19">
        <f t="shared" ca="1" si="6"/>
        <v>0</v>
      </c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243</v>
      </c>
      <c r="B55" s="17">
        <v>3004</v>
      </c>
      <c r="C55" s="58" t="s">
        <v>237</v>
      </c>
      <c r="D55" s="18">
        <f t="shared" ref="D55:E67" ca="1" si="7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0</v>
      </c>
      <c r="E55" s="18">
        <f t="shared" ca="1" si="7"/>
        <v>0</v>
      </c>
      <c r="F55" s="19">
        <f t="shared" ca="1" si="6"/>
        <v>0</v>
      </c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245</v>
      </c>
      <c r="B56" s="17">
        <v>3005</v>
      </c>
      <c r="C56" s="58" t="s">
        <v>237</v>
      </c>
      <c r="D56" s="18">
        <f t="shared" ca="1" si="7"/>
        <v>0</v>
      </c>
      <c r="E56" s="18">
        <f t="shared" ca="1" si="7"/>
        <v>0</v>
      </c>
      <c r="F56" s="19">
        <f t="shared" ca="1" si="6"/>
        <v>0</v>
      </c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247</v>
      </c>
      <c r="B57" s="17">
        <v>3006</v>
      </c>
      <c r="C57" s="58" t="s">
        <v>237</v>
      </c>
      <c r="D57" s="18">
        <f t="shared" ca="1" si="7"/>
        <v>0</v>
      </c>
      <c r="E57" s="18">
        <f t="shared" ca="1" si="7"/>
        <v>0</v>
      </c>
      <c r="F57" s="19">
        <f t="shared" ca="1" si="6"/>
        <v>0</v>
      </c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3007</v>
      </c>
      <c r="C58" s="58" t="s">
        <v>237</v>
      </c>
      <c r="D58" s="18">
        <f t="shared" ca="1" si="7"/>
        <v>0</v>
      </c>
      <c r="E58" s="18">
        <f t="shared" ca="1" si="7"/>
        <v>0</v>
      </c>
      <c r="F58" s="19">
        <f t="shared" ca="1" si="6"/>
        <v>0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3008</v>
      </c>
      <c r="C59" s="58" t="s">
        <v>237</v>
      </c>
      <c r="D59" s="18">
        <f t="shared" ca="1" si="7"/>
        <v>0</v>
      </c>
      <c r="E59" s="18">
        <f t="shared" ca="1" si="7"/>
        <v>0</v>
      </c>
      <c r="F59" s="19">
        <f t="shared" ca="1" si="6"/>
        <v>0</v>
      </c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253</v>
      </c>
      <c r="B60" s="17">
        <v>3009</v>
      </c>
      <c r="C60" s="58" t="s">
        <v>237</v>
      </c>
      <c r="D60" s="18">
        <f t="shared" ca="1" si="7"/>
        <v>0</v>
      </c>
      <c r="E60" s="18">
        <f t="shared" ca="1" si="7"/>
        <v>0</v>
      </c>
      <c r="F60" s="19">
        <f t="shared" ca="1" si="6"/>
        <v>0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255</v>
      </c>
      <c r="B61" s="17">
        <v>3011</v>
      </c>
      <c r="C61" s="58" t="s">
        <v>237</v>
      </c>
      <c r="D61" s="18">
        <f t="shared" ca="1" si="7"/>
        <v>0</v>
      </c>
      <c r="E61" s="18">
        <f t="shared" ca="1" si="7"/>
        <v>0</v>
      </c>
      <c r="F61" s="19">
        <f t="shared" ca="1" si="6"/>
        <v>0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257</v>
      </c>
      <c r="B62" s="17">
        <v>3012</v>
      </c>
      <c r="C62" s="58" t="s">
        <v>237</v>
      </c>
      <c r="D62" s="18">
        <f t="shared" ca="1" si="7"/>
        <v>0</v>
      </c>
      <c r="E62" s="18">
        <f t="shared" ca="1" si="7"/>
        <v>0</v>
      </c>
      <c r="F62" s="19">
        <f t="shared" ca="1" si="6"/>
        <v>0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259</v>
      </c>
      <c r="B63" s="17">
        <v>3013</v>
      </c>
      <c r="C63" s="58" t="s">
        <v>226</v>
      </c>
      <c r="D63" s="18">
        <f t="shared" ca="1" si="7"/>
        <v>0</v>
      </c>
      <c r="E63" s="18">
        <f t="shared" ca="1" si="7"/>
        <v>0</v>
      </c>
      <c r="F63" s="19">
        <f t="shared" ca="1" si="6"/>
        <v>0</v>
      </c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263</v>
      </c>
      <c r="B64" s="17">
        <v>3015</v>
      </c>
      <c r="C64" s="58" t="s">
        <v>237</v>
      </c>
      <c r="D64" s="18">
        <f t="shared" ca="1" si="7"/>
        <v>0</v>
      </c>
      <c r="E64" s="18">
        <f t="shared" ca="1" si="7"/>
        <v>0</v>
      </c>
      <c r="F64" s="19">
        <f t="shared" ca="1" si="6"/>
        <v>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159" ht="12.75" customHeight="1">
      <c r="A65" s="57" t="s">
        <v>265</v>
      </c>
      <c r="B65" s="17">
        <v>3016</v>
      </c>
      <c r="C65" s="58" t="s">
        <v>237</v>
      </c>
      <c r="D65" s="18">
        <f t="shared" ca="1" si="7"/>
        <v>0</v>
      </c>
      <c r="E65" s="18">
        <f t="shared" ca="1" si="7"/>
        <v>0</v>
      </c>
      <c r="F65" s="19">
        <f t="shared" ca="1" si="6"/>
        <v>0</v>
      </c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159" ht="12.75" customHeight="1">
      <c r="A66" s="57" t="s">
        <v>267</v>
      </c>
      <c r="B66" s="17">
        <v>3017</v>
      </c>
      <c r="C66" s="58" t="s">
        <v>237</v>
      </c>
      <c r="D66" s="18">
        <f t="shared" ca="1" si="7"/>
        <v>0</v>
      </c>
      <c r="E66" s="18">
        <f t="shared" ca="1" si="7"/>
        <v>0</v>
      </c>
      <c r="F66" s="19">
        <f t="shared" ca="1" si="6"/>
        <v>0</v>
      </c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159" ht="12.75" customHeight="1">
      <c r="A67" s="57" t="s">
        <v>269</v>
      </c>
      <c r="B67" s="17">
        <v>3018</v>
      </c>
      <c r="C67" s="58" t="s">
        <v>237</v>
      </c>
      <c r="D67" s="18">
        <f t="shared" ca="1" si="7"/>
        <v>0</v>
      </c>
      <c r="E67" s="18">
        <f t="shared" ca="1" si="7"/>
        <v>0</v>
      </c>
      <c r="F67" s="19">
        <f t="shared" ca="1" si="6"/>
        <v>0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159" ht="12.75" customHeight="1">
      <c r="A68" s="59" t="s">
        <v>273</v>
      </c>
      <c r="B68" s="48">
        <v>9000</v>
      </c>
      <c r="C68" s="58" t="s">
        <v>274</v>
      </c>
      <c r="D68" s="49">
        <f ca="1">SUMIF($C$7:$C$67,"HD",D$7:D$67)</f>
        <v>1841664365.721102</v>
      </c>
      <c r="E68" s="49">
        <f ca="1">SUMIF($C$7:$C$67,"HD",E$7:E$67)</f>
        <v>2727953.7399999998</v>
      </c>
      <c r="F68" s="49">
        <f ca="1">SUMIF($C$7:$C$67,"HD",F$7:F$67)</f>
        <v>1844392319.461102</v>
      </c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159" ht="12.75" customHeight="1">
      <c r="A69" s="59" t="s">
        <v>276</v>
      </c>
      <c r="B69" s="48">
        <v>9001</v>
      </c>
      <c r="C69" s="58" t="s">
        <v>277</v>
      </c>
      <c r="D69" s="49">
        <f ca="1">SUMIF($C$7:$C$67,"H",D$7:D$67)+SUMIF($C$7:$C$67,"E",D$7:D$67)</f>
        <v>0</v>
      </c>
      <c r="E69" s="49">
        <f ca="1">SUMIF($C$7:$C$67,"H",E$7:E$67)+SUMIF($C$7:$C$67,"E",E$7:E$67)</f>
        <v>0</v>
      </c>
      <c r="F69" s="49">
        <f ca="1">SUMIF($C$7:$C$67,"H",F$7:F$67)+SUMIF($C$7:$C$67,"E",F$7:F$67)</f>
        <v>0</v>
      </c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159" ht="12.75" customHeight="1">
      <c r="A70" s="59" t="s">
        <v>279</v>
      </c>
      <c r="B70" s="48">
        <v>9003</v>
      </c>
      <c r="C70" s="58" t="s">
        <v>280</v>
      </c>
      <c r="D70" s="49">
        <f ca="1">D68+D69</f>
        <v>1841664365.721102</v>
      </c>
      <c r="E70" s="49">
        <f ca="1">E68+E69</f>
        <v>2727953.7399999998</v>
      </c>
      <c r="F70" s="49">
        <f ca="1">F68+F69</f>
        <v>1844392319.461102</v>
      </c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159" ht="12.75" customHeight="1"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</row>
    <row r="72" spans="1:159"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</row>
    <row r="73" spans="1:159" s="35" customFormat="1">
      <c r="A73" s="53"/>
      <c r="B73" s="53"/>
      <c r="C73" s="53"/>
    </row>
    <row r="74" spans="1:159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159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</row>
  </sheetData>
  <mergeCells count="1">
    <mergeCell ref="E2:F2"/>
  </mergeCells>
  <dataValidations count="2">
    <dataValidation type="list" allowBlank="1" showInputMessage="1" showErrorMessage="1" sqref="B2">
      <formula1>"Toplam,Direkt,Endirekt"</formula1>
    </dataValidation>
    <dataValidation type="list" allowBlank="1" showInputMessage="1" showErrorMessage="1" sqref="C2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C75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331</v>
      </c>
      <c r="B2" s="4" t="s">
        <v>6</v>
      </c>
      <c r="C2" s="4" t="s">
        <v>6</v>
      </c>
      <c r="E2" s="91" t="s">
        <v>137</v>
      </c>
      <c r="F2" s="92"/>
      <c r="G2" s="93"/>
      <c r="H2" s="6"/>
    </row>
    <row r="3" spans="1:159" ht="15" customHeight="1">
      <c r="A3" s="5" t="s">
        <v>357</v>
      </c>
      <c r="B3" s="2"/>
      <c r="C3" s="2"/>
    </row>
    <row r="4" spans="1:159" ht="22.5" customHeight="1"/>
    <row r="5" spans="1:159" ht="22.5" customHeight="1">
      <c r="D5" s="78">
        <v>701</v>
      </c>
      <c r="E5" s="78">
        <v>900</v>
      </c>
      <c r="F5" s="78">
        <v>901</v>
      </c>
      <c r="G5" s="78">
        <v>902</v>
      </c>
      <c r="H5" s="78">
        <v>703</v>
      </c>
      <c r="I5" s="78">
        <v>740</v>
      </c>
      <c r="J5" s="78">
        <v>741</v>
      </c>
      <c r="K5" s="78">
        <v>742</v>
      </c>
      <c r="L5" s="78">
        <v>743</v>
      </c>
      <c r="M5" s="78">
        <v>744</v>
      </c>
      <c r="N5" s="78">
        <v>761</v>
      </c>
      <c r="O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41</v>
      </c>
      <c r="E6" s="56" t="s">
        <v>42</v>
      </c>
      <c r="F6" s="56" t="s">
        <v>43</v>
      </c>
      <c r="G6" s="56" t="s">
        <v>44</v>
      </c>
      <c r="H6" s="56" t="s">
        <v>45</v>
      </c>
      <c r="I6" s="56" t="s">
        <v>46</v>
      </c>
      <c r="J6" s="56" t="s">
        <v>47</v>
      </c>
      <c r="K6" s="56" t="s">
        <v>48</v>
      </c>
      <c r="L6" s="56" t="s">
        <v>49</v>
      </c>
      <c r="M6" s="56" t="s">
        <v>50</v>
      </c>
      <c r="N6" s="56" t="s">
        <v>51</v>
      </c>
      <c r="O6" s="79" t="s">
        <v>332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9">
        <f ca="1">+E7+F7+G7</f>
        <v>172873435.19</v>
      </c>
      <c r="E7" s="18">
        <f t="shared" ref="E7:N22" ca="1" si="0">IFERROR(IF($C$2="Yurtiçi",INDIRECT("'"&amp;$B$2&amp;"'!"&amp;ADDRESS(MATCH($B7,INDIRECT("'"&amp;$B$2&amp;"'!$B$1:$B$1095"),0),MATCH(E$5,INDIRECT("'"&amp;$B$2&amp;"'!5:5"),0))),IF($C$2="Yurtdışı",INDIRECT("'"&amp;$B$2&amp;"'!"&amp;ADDRESS(MATCH($B7,INDIRECT("'"&amp;$B$2&amp;"'!$B$1:$B$1095"),0),MATCH(E$5,INDIRECT("'"&amp;$B$2&amp;"'!5:5"),0)+1)),INDIRECT("'"&amp;$B$2&amp;"'!"&amp;ADDRESS(MATCH($B7,INDIRECT("'"&amp;$B$2&amp;"'!$B$1:$B$1095"),0),MATCH(E$5,INDIRECT("'"&amp;$B$2&amp;"'!5:5"),0)))+INDIRECT("'"&amp;$B$2&amp;"'!"&amp;ADDRESS(MATCH($B7,INDIRECT("'"&amp;$B$2&amp;"'!$B$1:$B$1095"),0),MATCH(E$5,INDIRECT("'"&amp;$B$2&amp;"'!5:5"),0)+1)))),0)</f>
        <v>0</v>
      </c>
      <c r="F7" s="18">
        <f t="shared" ca="1" si="0"/>
        <v>0</v>
      </c>
      <c r="G7" s="18">
        <f t="shared" ca="1" si="0"/>
        <v>172873435.19</v>
      </c>
      <c r="H7" s="18">
        <f t="shared" ca="1" si="0"/>
        <v>0</v>
      </c>
      <c r="I7" s="18">
        <f t="shared" ca="1" si="0"/>
        <v>435313.58</v>
      </c>
      <c r="J7" s="18">
        <f t="shared" ca="1" si="0"/>
        <v>0</v>
      </c>
      <c r="K7" s="18">
        <f t="shared" ca="1" si="0"/>
        <v>0</v>
      </c>
      <c r="L7" s="18">
        <f t="shared" ca="1" si="0"/>
        <v>0</v>
      </c>
      <c r="M7" s="18">
        <f t="shared" ca="1" si="0"/>
        <v>0</v>
      </c>
      <c r="N7" s="18">
        <f t="shared" ca="1" si="0"/>
        <v>0</v>
      </c>
      <c r="O7" s="19">
        <f ca="1">D7+SUM(H7:N7)</f>
        <v>173308748.77000001</v>
      </c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9">
        <f t="shared" ref="D8:D23" ca="1" si="1">+E8+F8+G8</f>
        <v>1162360938.29</v>
      </c>
      <c r="E8" s="18">
        <f t="shared" ca="1" si="0"/>
        <v>141648089.97067219</v>
      </c>
      <c r="F8" s="18">
        <f t="shared" ca="1" si="0"/>
        <v>594902871.59241426</v>
      </c>
      <c r="G8" s="18">
        <f t="shared" ca="1" si="0"/>
        <v>425809976.72691345</v>
      </c>
      <c r="H8" s="18">
        <f t="shared" ca="1" si="0"/>
        <v>194562624.44</v>
      </c>
      <c r="I8" s="18">
        <f t="shared" ca="1" si="0"/>
        <v>0</v>
      </c>
      <c r="J8" s="18">
        <f t="shared" ca="1" si="0"/>
        <v>0</v>
      </c>
      <c r="K8" s="18">
        <f t="shared" ca="1" si="0"/>
        <v>0</v>
      </c>
      <c r="L8" s="18">
        <f t="shared" ca="1" si="0"/>
        <v>0</v>
      </c>
      <c r="M8" s="18">
        <f t="shared" ca="1" si="0"/>
        <v>0</v>
      </c>
      <c r="N8" s="18">
        <f t="shared" ca="1" si="0"/>
        <v>0</v>
      </c>
      <c r="O8" s="19">
        <f t="shared" ref="O8:O18" ca="1" si="2">D8+SUM(H8:N8)</f>
        <v>1356923562.73</v>
      </c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9">
        <f t="shared" ca="1" si="1"/>
        <v>767607425.09000003</v>
      </c>
      <c r="E9" s="18">
        <f t="shared" ca="1" si="0"/>
        <v>192153802.45999998</v>
      </c>
      <c r="F9" s="18">
        <f t="shared" ca="1" si="0"/>
        <v>375299794.92000014</v>
      </c>
      <c r="G9" s="18">
        <f t="shared" ca="1" si="0"/>
        <v>200153827.70999995</v>
      </c>
      <c r="H9" s="18">
        <f t="shared" ca="1" si="0"/>
        <v>144457329.85999998</v>
      </c>
      <c r="I9" s="18">
        <f t="shared" ca="1" si="0"/>
        <v>0</v>
      </c>
      <c r="J9" s="18">
        <f t="shared" ca="1" si="0"/>
        <v>0</v>
      </c>
      <c r="K9" s="18">
        <f t="shared" ca="1" si="0"/>
        <v>0</v>
      </c>
      <c r="L9" s="18">
        <f t="shared" ca="1" si="0"/>
        <v>0</v>
      </c>
      <c r="M9" s="18">
        <f t="shared" ca="1" si="0"/>
        <v>0</v>
      </c>
      <c r="N9" s="18">
        <f t="shared" ca="1" si="0"/>
        <v>0</v>
      </c>
      <c r="O9" s="19">
        <f t="shared" ca="1" si="2"/>
        <v>912064754.95000005</v>
      </c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9">
        <f t="shared" ca="1" si="1"/>
        <v>1839093257.134151</v>
      </c>
      <c r="E10" s="18">
        <f t="shared" ca="1" si="0"/>
        <v>250129083.19837689</v>
      </c>
      <c r="F10" s="18">
        <f t="shared" ca="1" si="0"/>
        <v>774304449.15557623</v>
      </c>
      <c r="G10" s="18">
        <f t="shared" ca="1" si="0"/>
        <v>814659724.78019786</v>
      </c>
      <c r="H10" s="18">
        <f t="shared" ca="1" si="0"/>
        <v>177527131.58006701</v>
      </c>
      <c r="I10" s="18">
        <f t="shared" ca="1" si="0"/>
        <v>0</v>
      </c>
      <c r="J10" s="18">
        <f t="shared" ca="1" si="0"/>
        <v>0</v>
      </c>
      <c r="K10" s="18">
        <f t="shared" ca="1" si="0"/>
        <v>0</v>
      </c>
      <c r="L10" s="18">
        <f t="shared" ca="1" si="0"/>
        <v>0</v>
      </c>
      <c r="M10" s="18">
        <f t="shared" ca="1" si="0"/>
        <v>0</v>
      </c>
      <c r="N10" s="18">
        <f t="shared" ca="1" si="0"/>
        <v>0</v>
      </c>
      <c r="O10" s="19">
        <f t="shared" ca="1" si="2"/>
        <v>2016620388.7142179</v>
      </c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9">
        <f t="shared" ca="1" si="1"/>
        <v>12955782.2837</v>
      </c>
      <c r="E11" s="18">
        <f t="shared" ca="1" si="0"/>
        <v>4262619.4068999998</v>
      </c>
      <c r="F11" s="18">
        <f t="shared" ca="1" si="0"/>
        <v>4135572.173</v>
      </c>
      <c r="G11" s="18">
        <f t="shared" ca="1" si="0"/>
        <v>4557590.7038000003</v>
      </c>
      <c r="H11" s="18">
        <f t="shared" ca="1" si="0"/>
        <v>29334409.199999999</v>
      </c>
      <c r="I11" s="18">
        <f t="shared" ca="1" si="0"/>
        <v>46014196.171599999</v>
      </c>
      <c r="J11" s="18">
        <f t="shared" ca="1" si="0"/>
        <v>799314.82909999997</v>
      </c>
      <c r="K11" s="18">
        <f t="shared" ca="1" si="0"/>
        <v>2523545.7836000002</v>
      </c>
      <c r="L11" s="18">
        <f t="shared" ca="1" si="0"/>
        <v>0</v>
      </c>
      <c r="M11" s="18">
        <f t="shared" ca="1" si="0"/>
        <v>1080159.8961</v>
      </c>
      <c r="N11" s="18">
        <f t="shared" ca="1" si="0"/>
        <v>0</v>
      </c>
      <c r="O11" s="19">
        <f t="shared" ca="1" si="2"/>
        <v>92707408.164100006</v>
      </c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9">
        <f t="shared" ca="1" si="1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8">
        <f t="shared" ca="1" si="0"/>
        <v>0</v>
      </c>
      <c r="I12" s="18">
        <f t="shared" ca="1" si="0"/>
        <v>0</v>
      </c>
      <c r="J12" s="18">
        <f t="shared" ca="1" si="0"/>
        <v>0</v>
      </c>
      <c r="K12" s="18">
        <f t="shared" ca="1" si="0"/>
        <v>0</v>
      </c>
      <c r="L12" s="18">
        <f t="shared" ca="1" si="0"/>
        <v>0</v>
      </c>
      <c r="M12" s="18">
        <f t="shared" ca="1" si="0"/>
        <v>0</v>
      </c>
      <c r="N12" s="18">
        <f t="shared" ca="1" si="0"/>
        <v>0</v>
      </c>
      <c r="O12" s="19">
        <f t="shared" ca="1" si="2"/>
        <v>0</v>
      </c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9">
        <f t="shared" ca="1" si="1"/>
        <v>98017201.340000004</v>
      </c>
      <c r="E13" s="18">
        <f t="shared" ca="1" si="0"/>
        <v>8299033.9900000002</v>
      </c>
      <c r="F13" s="18">
        <f t="shared" ca="1" si="0"/>
        <v>53132888.940000005</v>
      </c>
      <c r="G13" s="18">
        <f t="shared" ca="1" si="0"/>
        <v>36585278.409999996</v>
      </c>
      <c r="H13" s="18">
        <f t="shared" ca="1" si="0"/>
        <v>19420294.510000002</v>
      </c>
      <c r="I13" s="18">
        <f t="shared" ca="1" si="0"/>
        <v>0</v>
      </c>
      <c r="J13" s="18">
        <f t="shared" ca="1" si="0"/>
        <v>1380080.6</v>
      </c>
      <c r="K13" s="18">
        <f t="shared" ca="1" si="0"/>
        <v>1152161.1700000002</v>
      </c>
      <c r="L13" s="18">
        <f t="shared" ca="1" si="0"/>
        <v>0</v>
      </c>
      <c r="M13" s="18">
        <f t="shared" ca="1" si="0"/>
        <v>1234230</v>
      </c>
      <c r="N13" s="18">
        <f t="shared" ca="1" si="0"/>
        <v>0</v>
      </c>
      <c r="O13" s="19">
        <f t="shared" ca="1" si="2"/>
        <v>121203967.62</v>
      </c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161</v>
      </c>
      <c r="B14" s="17">
        <v>1009</v>
      </c>
      <c r="C14" s="58" t="s">
        <v>146</v>
      </c>
      <c r="D14" s="19">
        <f t="shared" ca="1" si="1"/>
        <v>1149523532.7200007</v>
      </c>
      <c r="E14" s="18">
        <f t="shared" ca="1" si="0"/>
        <v>138904210.41999677</v>
      </c>
      <c r="F14" s="18">
        <f t="shared" ca="1" si="0"/>
        <v>317508906.22746199</v>
      </c>
      <c r="G14" s="18">
        <f t="shared" ca="1" si="0"/>
        <v>693110416.07254195</v>
      </c>
      <c r="H14" s="18">
        <f t="shared" ca="1" si="0"/>
        <v>101137622.19</v>
      </c>
      <c r="I14" s="18">
        <f t="shared" ca="1" si="0"/>
        <v>0</v>
      </c>
      <c r="J14" s="18">
        <f t="shared" ca="1" si="0"/>
        <v>0</v>
      </c>
      <c r="K14" s="18">
        <f t="shared" ca="1" si="0"/>
        <v>0</v>
      </c>
      <c r="L14" s="18">
        <f t="shared" ca="1" si="0"/>
        <v>0</v>
      </c>
      <c r="M14" s="18">
        <f t="shared" ca="1" si="0"/>
        <v>0</v>
      </c>
      <c r="N14" s="18">
        <f t="shared" ca="1" si="0"/>
        <v>0</v>
      </c>
      <c r="O14" s="19">
        <f t="shared" ca="1" si="2"/>
        <v>1250661154.9100008</v>
      </c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163</v>
      </c>
      <c r="B15" s="17">
        <v>1010</v>
      </c>
      <c r="C15" s="58" t="s">
        <v>146</v>
      </c>
      <c r="D15" s="19">
        <f t="shared" ca="1" si="1"/>
        <v>0</v>
      </c>
      <c r="E15" s="18">
        <f t="shared" ca="1" si="0"/>
        <v>0</v>
      </c>
      <c r="F15" s="18">
        <f t="shared" ca="1" si="0"/>
        <v>0</v>
      </c>
      <c r="G15" s="18">
        <f t="shared" ca="1" si="0"/>
        <v>0</v>
      </c>
      <c r="H15" s="18">
        <f t="shared" ca="1" si="0"/>
        <v>0</v>
      </c>
      <c r="I15" s="18">
        <f t="shared" ca="1" si="0"/>
        <v>0</v>
      </c>
      <c r="J15" s="18">
        <f t="shared" ca="1" si="0"/>
        <v>0</v>
      </c>
      <c r="K15" s="18">
        <f t="shared" ca="1" si="0"/>
        <v>0</v>
      </c>
      <c r="L15" s="18">
        <f t="shared" ca="1" si="0"/>
        <v>0</v>
      </c>
      <c r="M15" s="18">
        <f t="shared" ca="1" si="0"/>
        <v>0</v>
      </c>
      <c r="N15" s="18">
        <f t="shared" ca="1" si="0"/>
        <v>0</v>
      </c>
      <c r="O15" s="19">
        <f t="shared" ca="1" si="2"/>
        <v>0</v>
      </c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165</v>
      </c>
      <c r="B16" s="17">
        <v>1011</v>
      </c>
      <c r="C16" s="58" t="s">
        <v>146</v>
      </c>
      <c r="D16" s="19">
        <f t="shared" ca="1" si="1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8">
        <f t="shared" ca="1" si="0"/>
        <v>0</v>
      </c>
      <c r="I16" s="18">
        <f t="shared" ca="1" si="0"/>
        <v>0</v>
      </c>
      <c r="J16" s="18">
        <f t="shared" ca="1" si="0"/>
        <v>0</v>
      </c>
      <c r="K16" s="18">
        <f t="shared" ca="1" si="0"/>
        <v>0</v>
      </c>
      <c r="L16" s="18">
        <f t="shared" ca="1" si="0"/>
        <v>0</v>
      </c>
      <c r="M16" s="18">
        <f t="shared" ca="1" si="0"/>
        <v>0</v>
      </c>
      <c r="N16" s="18">
        <f t="shared" ca="1" si="0"/>
        <v>0</v>
      </c>
      <c r="O16" s="19">
        <f t="shared" ca="1" si="2"/>
        <v>0</v>
      </c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167</v>
      </c>
      <c r="B17" s="17">
        <v>1012</v>
      </c>
      <c r="C17" s="58" t="s">
        <v>146</v>
      </c>
      <c r="D17" s="19">
        <f t="shared" ca="1" si="1"/>
        <v>11782417.529999999</v>
      </c>
      <c r="E17" s="18">
        <f t="shared" ca="1" si="0"/>
        <v>364242.41</v>
      </c>
      <c r="F17" s="18">
        <f t="shared" ca="1" si="0"/>
        <v>3545697.2399999998</v>
      </c>
      <c r="G17" s="18">
        <f t="shared" ca="1" si="0"/>
        <v>7872477.879999999</v>
      </c>
      <c r="H17" s="18">
        <f t="shared" ca="1" si="0"/>
        <v>1544437.49</v>
      </c>
      <c r="I17" s="18">
        <f t="shared" ca="1" si="0"/>
        <v>65538173.030000001</v>
      </c>
      <c r="J17" s="18">
        <f t="shared" ca="1" si="0"/>
        <v>1775140.73</v>
      </c>
      <c r="K17" s="18">
        <f t="shared" ca="1" si="0"/>
        <v>1237864.99</v>
      </c>
      <c r="L17" s="18">
        <f t="shared" ca="1" si="0"/>
        <v>0</v>
      </c>
      <c r="M17" s="18">
        <f t="shared" ca="1" si="0"/>
        <v>1131842.47</v>
      </c>
      <c r="N17" s="18">
        <f t="shared" ca="1" si="0"/>
        <v>0</v>
      </c>
      <c r="O17" s="19">
        <f t="shared" ca="1" si="2"/>
        <v>83009876.239999995</v>
      </c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169</v>
      </c>
      <c r="B18" s="17">
        <v>1013</v>
      </c>
      <c r="C18" s="58" t="s">
        <v>146</v>
      </c>
      <c r="D18" s="19">
        <f t="shared" ca="1" si="1"/>
        <v>44118704.091899998</v>
      </c>
      <c r="E18" s="18">
        <f t="shared" ca="1" si="0"/>
        <v>0</v>
      </c>
      <c r="F18" s="18">
        <f t="shared" ca="1" si="0"/>
        <v>0</v>
      </c>
      <c r="G18" s="18">
        <f t="shared" ca="1" si="0"/>
        <v>44118704.091899998</v>
      </c>
      <c r="H18" s="18">
        <f t="shared" ca="1" si="0"/>
        <v>1108.3599999999999</v>
      </c>
      <c r="I18" s="18">
        <f t="shared" ca="1" si="0"/>
        <v>102229810.19999999</v>
      </c>
      <c r="J18" s="18">
        <f t="shared" ca="1" si="0"/>
        <v>8339728.3399999999</v>
      </c>
      <c r="K18" s="18">
        <f t="shared" ca="1" si="0"/>
        <v>5074.33</v>
      </c>
      <c r="L18" s="18">
        <f t="shared" ca="1" si="0"/>
        <v>0</v>
      </c>
      <c r="M18" s="18">
        <f t="shared" ca="1" si="0"/>
        <v>12434709.27</v>
      </c>
      <c r="N18" s="18">
        <f t="shared" ca="1" si="0"/>
        <v>0</v>
      </c>
      <c r="O18" s="19">
        <f t="shared" ca="1" si="2"/>
        <v>167129134.59189999</v>
      </c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171</v>
      </c>
      <c r="B19" s="17">
        <v>1016</v>
      </c>
      <c r="C19" s="58" t="s">
        <v>146</v>
      </c>
      <c r="D19" s="19">
        <f t="shared" ca="1" si="1"/>
        <v>0</v>
      </c>
      <c r="E19" s="18">
        <f t="shared" ca="1" si="0"/>
        <v>0</v>
      </c>
      <c r="F19" s="18">
        <f t="shared" ca="1" si="0"/>
        <v>0</v>
      </c>
      <c r="G19" s="18">
        <f t="shared" ca="1" si="0"/>
        <v>0</v>
      </c>
      <c r="H19" s="18">
        <f t="shared" ca="1" si="0"/>
        <v>0</v>
      </c>
      <c r="I19" s="18">
        <f t="shared" ca="1" si="0"/>
        <v>0</v>
      </c>
      <c r="J19" s="18">
        <f t="shared" ca="1" si="0"/>
        <v>0</v>
      </c>
      <c r="K19" s="18">
        <f t="shared" ca="1" si="0"/>
        <v>0</v>
      </c>
      <c r="L19" s="18">
        <f t="shared" ca="1" si="0"/>
        <v>0</v>
      </c>
      <c r="M19" s="18">
        <f t="shared" ca="1" si="0"/>
        <v>0</v>
      </c>
      <c r="N19" s="18">
        <f t="shared" ca="1" si="0"/>
        <v>0</v>
      </c>
      <c r="O19" s="19">
        <f t="shared" ref="O19:O23" ca="1" si="3">D19+SUM(H19:N19)</f>
        <v>0</v>
      </c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173</v>
      </c>
      <c r="B20" s="17">
        <v>1017</v>
      </c>
      <c r="C20" s="58" t="s">
        <v>146</v>
      </c>
      <c r="D20" s="19">
        <f t="shared" ca="1" si="1"/>
        <v>866156633.44999993</v>
      </c>
      <c r="E20" s="18">
        <f t="shared" ca="1" si="0"/>
        <v>147501057.80999976</v>
      </c>
      <c r="F20" s="18">
        <f t="shared" ca="1" si="0"/>
        <v>172132505.75000003</v>
      </c>
      <c r="G20" s="18">
        <f t="shared" ca="1" si="0"/>
        <v>546523069.8900001</v>
      </c>
      <c r="H20" s="18">
        <f t="shared" ca="1" si="0"/>
        <v>62784482.610000007</v>
      </c>
      <c r="I20" s="18">
        <f t="shared" ca="1" si="0"/>
        <v>0</v>
      </c>
      <c r="J20" s="18">
        <f t="shared" ca="1" si="0"/>
        <v>0</v>
      </c>
      <c r="K20" s="18">
        <f t="shared" ca="1" si="0"/>
        <v>0</v>
      </c>
      <c r="L20" s="18">
        <f t="shared" ca="1" si="0"/>
        <v>0</v>
      </c>
      <c r="M20" s="18">
        <f t="shared" ca="1" si="0"/>
        <v>0</v>
      </c>
      <c r="N20" s="18">
        <f t="shared" ca="1" si="0"/>
        <v>0</v>
      </c>
      <c r="O20" s="19">
        <f t="shared" ca="1" si="3"/>
        <v>928941116.05999994</v>
      </c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175</v>
      </c>
      <c r="B21" s="17">
        <v>1018</v>
      </c>
      <c r="C21" s="58" t="s">
        <v>146</v>
      </c>
      <c r="D21" s="19">
        <f t="shared" ca="1" si="1"/>
        <v>64968034.769999996</v>
      </c>
      <c r="E21" s="18">
        <f t="shared" ca="1" si="0"/>
        <v>14327727.26</v>
      </c>
      <c r="F21" s="18">
        <f t="shared" ca="1" si="0"/>
        <v>32480278.649999999</v>
      </c>
      <c r="G21" s="18">
        <f t="shared" ca="1" si="0"/>
        <v>18160028.859999999</v>
      </c>
      <c r="H21" s="18">
        <f t="shared" ca="1" si="0"/>
        <v>13251133.970000001</v>
      </c>
      <c r="I21" s="18">
        <f t="shared" ca="1" si="0"/>
        <v>0</v>
      </c>
      <c r="J21" s="18">
        <f t="shared" ca="1" si="0"/>
        <v>0</v>
      </c>
      <c r="K21" s="18">
        <f t="shared" ca="1" si="0"/>
        <v>0</v>
      </c>
      <c r="L21" s="18">
        <f t="shared" ca="1" si="0"/>
        <v>0</v>
      </c>
      <c r="M21" s="18">
        <f t="shared" ca="1" si="0"/>
        <v>0</v>
      </c>
      <c r="N21" s="18">
        <f t="shared" ca="1" si="0"/>
        <v>0</v>
      </c>
      <c r="O21" s="19">
        <f t="shared" ca="1" si="3"/>
        <v>78219168.739999995</v>
      </c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177</v>
      </c>
      <c r="B22" s="17">
        <v>1019</v>
      </c>
      <c r="C22" s="58" t="s">
        <v>146</v>
      </c>
      <c r="D22" s="19">
        <f t="shared" ca="1" si="1"/>
        <v>240769565.36999997</v>
      </c>
      <c r="E22" s="18">
        <f t="shared" ca="1" si="0"/>
        <v>44725858.75</v>
      </c>
      <c r="F22" s="18">
        <f t="shared" ca="1" si="0"/>
        <v>105043687.39</v>
      </c>
      <c r="G22" s="18">
        <f t="shared" ca="1" si="0"/>
        <v>91000019.229999989</v>
      </c>
      <c r="H22" s="18">
        <f t="shared" ca="1" si="0"/>
        <v>39149976.609999999</v>
      </c>
      <c r="I22" s="18">
        <f t="shared" ca="1" si="0"/>
        <v>0</v>
      </c>
      <c r="J22" s="18">
        <f t="shared" ca="1" si="0"/>
        <v>0</v>
      </c>
      <c r="K22" s="18">
        <f t="shared" ca="1" si="0"/>
        <v>0</v>
      </c>
      <c r="L22" s="18">
        <f t="shared" ca="1" si="0"/>
        <v>0</v>
      </c>
      <c r="M22" s="18">
        <f t="shared" ca="1" si="0"/>
        <v>0</v>
      </c>
      <c r="N22" s="18">
        <f t="shared" ca="1" si="0"/>
        <v>0</v>
      </c>
      <c r="O22" s="19">
        <f t="shared" ca="1" si="3"/>
        <v>279919541.97999996</v>
      </c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179</v>
      </c>
      <c r="B23" s="17">
        <v>1020</v>
      </c>
      <c r="C23" s="58" t="s">
        <v>146</v>
      </c>
      <c r="D23" s="19">
        <f t="shared" ca="1" si="1"/>
        <v>845088627.49000001</v>
      </c>
      <c r="E23" s="18">
        <f t="shared" ref="E23:N38" ca="1" si="4">IFERROR(IF($C$2="Yurtiçi",INDIRECT("'"&amp;$B$2&amp;"'!"&amp;ADDRESS(MATCH($B23,INDIRECT("'"&amp;$B$2&amp;"'!$B$1:$B$1095"),0),MATCH(E$5,INDIRECT("'"&amp;$B$2&amp;"'!5:5"),0))),IF($C$2="Yurtdışı",INDIRECT("'"&amp;$B$2&amp;"'!"&amp;ADDRESS(MATCH($B23,INDIRECT("'"&amp;$B$2&amp;"'!$B$1:$B$1095"),0),MATCH(E$5,INDIRECT("'"&amp;$B$2&amp;"'!5:5"),0)+1)),INDIRECT("'"&amp;$B$2&amp;"'!"&amp;ADDRESS(MATCH($B23,INDIRECT("'"&amp;$B$2&amp;"'!$B$1:$B$1095"),0),MATCH(E$5,INDIRECT("'"&amp;$B$2&amp;"'!5:5"),0)))+INDIRECT("'"&amp;$B$2&amp;"'!"&amp;ADDRESS(MATCH($B23,INDIRECT("'"&amp;$B$2&amp;"'!$B$1:$B$1095"),0),MATCH(E$5,INDIRECT("'"&amp;$B$2&amp;"'!5:5"),0)+1)))),0)</f>
        <v>402675836.96309984</v>
      </c>
      <c r="F23" s="18">
        <f t="shared" ca="1" si="4"/>
        <v>313883290.48000008</v>
      </c>
      <c r="G23" s="18">
        <f t="shared" ca="1" si="4"/>
        <v>128529500.04690008</v>
      </c>
      <c r="H23" s="18">
        <f t="shared" ca="1" si="4"/>
        <v>404173876.14999998</v>
      </c>
      <c r="I23" s="18">
        <f t="shared" ca="1" si="4"/>
        <v>878069719.65999997</v>
      </c>
      <c r="J23" s="18">
        <f t="shared" ca="1" si="4"/>
        <v>77148471.680000007</v>
      </c>
      <c r="K23" s="18">
        <f t="shared" ca="1" si="4"/>
        <v>4325423.9700000007</v>
      </c>
      <c r="L23" s="18">
        <f t="shared" ca="1" si="4"/>
        <v>0</v>
      </c>
      <c r="M23" s="18">
        <f t="shared" ca="1" si="4"/>
        <v>11807016.020000001</v>
      </c>
      <c r="N23" s="18">
        <f t="shared" ca="1" si="4"/>
        <v>0</v>
      </c>
      <c r="O23" s="19">
        <f t="shared" ca="1" si="3"/>
        <v>2220613134.9700003</v>
      </c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181</v>
      </c>
      <c r="B24" s="17">
        <v>1022</v>
      </c>
      <c r="C24" s="58" t="s">
        <v>146</v>
      </c>
      <c r="D24" s="19">
        <f ca="1">+E24+F24+G24</f>
        <v>683919431.35000002</v>
      </c>
      <c r="E24" s="18">
        <f t="shared" ca="1" si="4"/>
        <v>93754516.679999918</v>
      </c>
      <c r="F24" s="18">
        <f t="shared" ca="1" si="4"/>
        <v>281632445.35168648</v>
      </c>
      <c r="G24" s="18">
        <f t="shared" ca="1" si="4"/>
        <v>308532469.3183136</v>
      </c>
      <c r="H24" s="18">
        <f t="shared" ca="1" si="4"/>
        <v>121960511.15000001</v>
      </c>
      <c r="I24" s="18">
        <f t="shared" ca="1" si="4"/>
        <v>74366.429999999993</v>
      </c>
      <c r="J24" s="18">
        <f t="shared" ca="1" si="4"/>
        <v>18.259999999999998</v>
      </c>
      <c r="K24" s="18">
        <f t="shared" ca="1" si="4"/>
        <v>39.07</v>
      </c>
      <c r="L24" s="18">
        <f t="shared" ca="1" si="4"/>
        <v>0</v>
      </c>
      <c r="M24" s="18">
        <f t="shared" ca="1" si="4"/>
        <v>10.15</v>
      </c>
      <c r="N24" s="18">
        <f t="shared" ca="1" si="4"/>
        <v>0</v>
      </c>
      <c r="O24" s="19">
        <f ca="1">D24+SUM(H24:N24)</f>
        <v>805954376.41000009</v>
      </c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183</v>
      </c>
      <c r="B25" s="17">
        <v>1025</v>
      </c>
      <c r="C25" s="58" t="s">
        <v>146</v>
      </c>
      <c r="D25" s="19">
        <f ca="1">+E25+F25+G25</f>
        <v>80932530.31000109</v>
      </c>
      <c r="E25" s="18">
        <f t="shared" ca="1" si="4"/>
        <v>13092268.224038988</v>
      </c>
      <c r="F25" s="18">
        <f t="shared" ca="1" si="4"/>
        <v>67335398.065962106</v>
      </c>
      <c r="G25" s="18">
        <f t="shared" ca="1" si="4"/>
        <v>504864.01999999996</v>
      </c>
      <c r="H25" s="18">
        <f t="shared" ca="1" si="4"/>
        <v>31244099.600000199</v>
      </c>
      <c r="I25" s="18">
        <f t="shared" ca="1" si="4"/>
        <v>132798970.98999994</v>
      </c>
      <c r="J25" s="18">
        <f t="shared" ca="1" si="4"/>
        <v>1988601.4299999983</v>
      </c>
      <c r="K25" s="18">
        <f t="shared" ca="1" si="4"/>
        <v>1864302.0699999989</v>
      </c>
      <c r="L25" s="18">
        <f t="shared" ca="1" si="4"/>
        <v>0</v>
      </c>
      <c r="M25" s="18">
        <f t="shared" ca="1" si="4"/>
        <v>0</v>
      </c>
      <c r="N25" s="18">
        <f t="shared" ca="1" si="4"/>
        <v>0</v>
      </c>
      <c r="O25" s="19">
        <f ca="1">D25+SUM(H25:N25)</f>
        <v>248828504.40000123</v>
      </c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185</v>
      </c>
      <c r="B26" s="17">
        <v>1027</v>
      </c>
      <c r="C26" s="58" t="s">
        <v>146</v>
      </c>
      <c r="D26" s="19">
        <f t="shared" ref="D26:D37" ca="1" si="5">+E26+F26+G26</f>
        <v>1951864.58</v>
      </c>
      <c r="E26" s="18">
        <f t="shared" ca="1" si="4"/>
        <v>1334487.0833333335</v>
      </c>
      <c r="F26" s="18">
        <f t="shared" ca="1" si="4"/>
        <v>501333.44333333336</v>
      </c>
      <c r="G26" s="18">
        <f t="shared" ca="1" si="4"/>
        <v>116044.05333333334</v>
      </c>
      <c r="H26" s="18">
        <f t="shared" ca="1" si="4"/>
        <v>2484863.0299999998</v>
      </c>
      <c r="I26" s="18">
        <f t="shared" ca="1" si="4"/>
        <v>5285030.42</v>
      </c>
      <c r="J26" s="18">
        <f t="shared" ca="1" si="4"/>
        <v>92373.08</v>
      </c>
      <c r="K26" s="18">
        <f t="shared" ca="1" si="4"/>
        <v>406985.79</v>
      </c>
      <c r="L26" s="18">
        <f t="shared" ca="1" si="4"/>
        <v>0</v>
      </c>
      <c r="M26" s="18">
        <f t="shared" ca="1" si="4"/>
        <v>27589.54</v>
      </c>
      <c r="N26" s="18">
        <f t="shared" ca="1" si="4"/>
        <v>0</v>
      </c>
      <c r="O26" s="19">
        <f t="shared" ref="O26:O37" ca="1" si="6">D26+SUM(H26:N26)</f>
        <v>10248706.439999999</v>
      </c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187</v>
      </c>
      <c r="B27" s="17">
        <v>1028</v>
      </c>
      <c r="C27" s="58" t="s">
        <v>146</v>
      </c>
      <c r="D27" s="19">
        <f t="shared" ca="1" si="5"/>
        <v>607981300.62</v>
      </c>
      <c r="E27" s="18">
        <f t="shared" ca="1" si="4"/>
        <v>52967863.187999465</v>
      </c>
      <c r="F27" s="18">
        <f t="shared" ca="1" si="4"/>
        <v>455795150.84300065</v>
      </c>
      <c r="G27" s="18">
        <f t="shared" ca="1" si="4"/>
        <v>99218286.588999912</v>
      </c>
      <c r="H27" s="18">
        <f t="shared" ca="1" si="4"/>
        <v>25250297.149999999</v>
      </c>
      <c r="I27" s="18">
        <f t="shared" ca="1" si="4"/>
        <v>0</v>
      </c>
      <c r="J27" s="18">
        <f t="shared" ca="1" si="4"/>
        <v>0</v>
      </c>
      <c r="K27" s="18">
        <f t="shared" ca="1" si="4"/>
        <v>0</v>
      </c>
      <c r="L27" s="18">
        <f t="shared" ca="1" si="4"/>
        <v>0</v>
      </c>
      <c r="M27" s="18">
        <f t="shared" ca="1" si="4"/>
        <v>0</v>
      </c>
      <c r="N27" s="18">
        <f t="shared" ca="1" si="4"/>
        <v>0</v>
      </c>
      <c r="O27" s="19">
        <f t="shared" ca="1" si="6"/>
        <v>633231597.76999998</v>
      </c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189</v>
      </c>
      <c r="B28" s="17">
        <v>1030</v>
      </c>
      <c r="C28" s="58" t="s">
        <v>146</v>
      </c>
      <c r="D28" s="19">
        <f t="shared" ca="1" si="5"/>
        <v>72121241</v>
      </c>
      <c r="E28" s="18">
        <f t="shared" ca="1" si="4"/>
        <v>28043318</v>
      </c>
      <c r="F28" s="18">
        <f t="shared" ca="1" si="4"/>
        <v>12289142</v>
      </c>
      <c r="G28" s="18">
        <f t="shared" ca="1" si="4"/>
        <v>31788781</v>
      </c>
      <c r="H28" s="18">
        <f t="shared" ca="1" si="4"/>
        <v>52574281</v>
      </c>
      <c r="I28" s="18">
        <f t="shared" ca="1" si="4"/>
        <v>162707578</v>
      </c>
      <c r="J28" s="18">
        <f t="shared" ca="1" si="4"/>
        <v>1405485</v>
      </c>
      <c r="K28" s="18">
        <f t="shared" ca="1" si="4"/>
        <v>1122356</v>
      </c>
      <c r="L28" s="18">
        <f t="shared" ca="1" si="4"/>
        <v>0</v>
      </c>
      <c r="M28" s="18">
        <f t="shared" ca="1" si="4"/>
        <v>1153620</v>
      </c>
      <c r="N28" s="18">
        <f t="shared" ca="1" si="4"/>
        <v>0</v>
      </c>
      <c r="O28" s="19">
        <f t="shared" ca="1" si="6"/>
        <v>291084561</v>
      </c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191</v>
      </c>
      <c r="B29" s="17">
        <v>1031</v>
      </c>
      <c r="C29" s="58" t="s">
        <v>146</v>
      </c>
      <c r="D29" s="19">
        <f t="shared" ca="1" si="5"/>
        <v>25242324.740000002</v>
      </c>
      <c r="E29" s="18">
        <f t="shared" ca="1" si="4"/>
        <v>3696574.44</v>
      </c>
      <c r="F29" s="18">
        <f t="shared" ca="1" si="4"/>
        <v>9184570.0700000003</v>
      </c>
      <c r="G29" s="18">
        <f t="shared" ca="1" si="4"/>
        <v>12361180.23</v>
      </c>
      <c r="H29" s="18">
        <f t="shared" ca="1" si="4"/>
        <v>3015041.35</v>
      </c>
      <c r="I29" s="18">
        <f t="shared" ca="1" si="4"/>
        <v>0</v>
      </c>
      <c r="J29" s="18">
        <f t="shared" ca="1" si="4"/>
        <v>0</v>
      </c>
      <c r="K29" s="18">
        <f t="shared" ca="1" si="4"/>
        <v>0</v>
      </c>
      <c r="L29" s="18">
        <f t="shared" ca="1" si="4"/>
        <v>0</v>
      </c>
      <c r="M29" s="18">
        <f t="shared" ca="1" si="4"/>
        <v>0</v>
      </c>
      <c r="N29" s="18">
        <f t="shared" ca="1" si="4"/>
        <v>0</v>
      </c>
      <c r="O29" s="19">
        <f t="shared" ca="1" si="6"/>
        <v>28257366.090000004</v>
      </c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193</v>
      </c>
      <c r="B30" s="17">
        <v>1032</v>
      </c>
      <c r="C30" s="58" t="s">
        <v>146</v>
      </c>
      <c r="D30" s="19">
        <f t="shared" ca="1" si="5"/>
        <v>181488248.41080007</v>
      </c>
      <c r="E30" s="18">
        <f t="shared" ca="1" si="4"/>
        <v>15353777.517188268</v>
      </c>
      <c r="F30" s="18">
        <f t="shared" ca="1" si="4"/>
        <v>107449955.62659201</v>
      </c>
      <c r="G30" s="18">
        <f t="shared" ca="1" si="4"/>
        <v>58684515.267019801</v>
      </c>
      <c r="H30" s="18">
        <f t="shared" ca="1" si="4"/>
        <v>49476270.5</v>
      </c>
      <c r="I30" s="18">
        <f t="shared" ca="1" si="4"/>
        <v>307825431.0546</v>
      </c>
      <c r="J30" s="18">
        <f t="shared" ca="1" si="4"/>
        <v>14748816.031099999</v>
      </c>
      <c r="K30" s="18">
        <f t="shared" ca="1" si="4"/>
        <v>27222163.927999999</v>
      </c>
      <c r="L30" s="18">
        <f t="shared" ca="1" si="4"/>
        <v>0</v>
      </c>
      <c r="M30" s="18">
        <f t="shared" ca="1" si="4"/>
        <v>12201638.7511</v>
      </c>
      <c r="N30" s="18">
        <f t="shared" ca="1" si="4"/>
        <v>0</v>
      </c>
      <c r="O30" s="19">
        <f t="shared" ca="1" si="6"/>
        <v>592962568.67560005</v>
      </c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195</v>
      </c>
      <c r="B31" s="17">
        <v>1034</v>
      </c>
      <c r="C31" s="58" t="s">
        <v>146</v>
      </c>
      <c r="D31" s="19">
        <f t="shared" ca="1" si="5"/>
        <v>6814848.5000000009</v>
      </c>
      <c r="E31" s="18">
        <f t="shared" ca="1" si="4"/>
        <v>1373881.45</v>
      </c>
      <c r="F31" s="18">
        <f t="shared" ca="1" si="4"/>
        <v>3945452.99</v>
      </c>
      <c r="G31" s="18">
        <f t="shared" ca="1" si="4"/>
        <v>1495514.0600000003</v>
      </c>
      <c r="H31" s="18">
        <f t="shared" ca="1" si="4"/>
        <v>6735938.0300000003</v>
      </c>
      <c r="I31" s="18">
        <f t="shared" ca="1" si="4"/>
        <v>23431199.739999998</v>
      </c>
      <c r="J31" s="18">
        <f t="shared" ca="1" si="4"/>
        <v>1393000.97</v>
      </c>
      <c r="K31" s="18">
        <f t="shared" ca="1" si="4"/>
        <v>1752428.51</v>
      </c>
      <c r="L31" s="18">
        <f t="shared" ca="1" si="4"/>
        <v>0</v>
      </c>
      <c r="M31" s="18">
        <f t="shared" ca="1" si="4"/>
        <v>917452.3</v>
      </c>
      <c r="N31" s="18">
        <f t="shared" ca="1" si="4"/>
        <v>0</v>
      </c>
      <c r="O31" s="19">
        <f t="shared" ca="1" si="6"/>
        <v>41044868.049999997</v>
      </c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197</v>
      </c>
      <c r="B32" s="17">
        <v>1035</v>
      </c>
      <c r="C32" s="58" t="s">
        <v>146</v>
      </c>
      <c r="D32" s="19">
        <f t="shared" ca="1" si="5"/>
        <v>127743266.71000001</v>
      </c>
      <c r="E32" s="18">
        <f t="shared" ca="1" si="4"/>
        <v>20399837.660658002</v>
      </c>
      <c r="F32" s="18">
        <f t="shared" ca="1" si="4"/>
        <v>43770299.108088002</v>
      </c>
      <c r="G32" s="18">
        <f t="shared" ca="1" si="4"/>
        <v>63573129.941254005</v>
      </c>
      <c r="H32" s="18">
        <f t="shared" ca="1" si="4"/>
        <v>47811024.719999999</v>
      </c>
      <c r="I32" s="18">
        <f t="shared" ca="1" si="4"/>
        <v>379818881.25999999</v>
      </c>
      <c r="J32" s="18">
        <f t="shared" ca="1" si="4"/>
        <v>10062978.1</v>
      </c>
      <c r="K32" s="18">
        <f t="shared" ca="1" si="4"/>
        <v>8680282.4700000007</v>
      </c>
      <c r="L32" s="18">
        <f t="shared" ca="1" si="4"/>
        <v>0</v>
      </c>
      <c r="M32" s="18">
        <f t="shared" ca="1" si="4"/>
        <v>8395523.6899999995</v>
      </c>
      <c r="N32" s="18">
        <f t="shared" ca="1" si="4"/>
        <v>0</v>
      </c>
      <c r="O32" s="19">
        <f t="shared" ca="1" si="6"/>
        <v>582511956.95000005</v>
      </c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199</v>
      </c>
      <c r="B33" s="17">
        <v>1036</v>
      </c>
      <c r="C33" s="58" t="s">
        <v>146</v>
      </c>
      <c r="D33" s="19">
        <f t="shared" ca="1" si="5"/>
        <v>47914067.609989226</v>
      </c>
      <c r="E33" s="18">
        <f t="shared" ca="1" si="4"/>
        <v>37520648.699989639</v>
      </c>
      <c r="F33" s="18">
        <f t="shared" ca="1" si="4"/>
        <v>4781272.2899999563</v>
      </c>
      <c r="G33" s="18">
        <f t="shared" ca="1" si="4"/>
        <v>5612146.6199996332</v>
      </c>
      <c r="H33" s="18">
        <f t="shared" ca="1" si="4"/>
        <v>57902740.630010225</v>
      </c>
      <c r="I33" s="18">
        <f t="shared" ca="1" si="4"/>
        <v>137985741.18999931</v>
      </c>
      <c r="J33" s="18">
        <f t="shared" ca="1" si="4"/>
        <v>35437811.230002359</v>
      </c>
      <c r="K33" s="18">
        <f t="shared" ca="1" si="4"/>
        <v>7417552.1099985586</v>
      </c>
      <c r="L33" s="18">
        <f t="shared" ca="1" si="4"/>
        <v>0</v>
      </c>
      <c r="M33" s="18">
        <f t="shared" ca="1" si="4"/>
        <v>7661439.0699983835</v>
      </c>
      <c r="N33" s="18">
        <f t="shared" ca="1" si="4"/>
        <v>0</v>
      </c>
      <c r="O33" s="19">
        <f t="shared" ca="1" si="6"/>
        <v>294319351.83999801</v>
      </c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201</v>
      </c>
      <c r="B34" s="17">
        <v>1037</v>
      </c>
      <c r="C34" s="58" t="s">
        <v>146</v>
      </c>
      <c r="D34" s="19">
        <f t="shared" ca="1" si="5"/>
        <v>3363577.7000002279</v>
      </c>
      <c r="E34" s="18">
        <f t="shared" ca="1" si="4"/>
        <v>1954320.7000001883</v>
      </c>
      <c r="F34" s="18">
        <f t="shared" ca="1" si="4"/>
        <v>634643.19999999937</v>
      </c>
      <c r="G34" s="18">
        <f t="shared" ca="1" si="4"/>
        <v>774613.80000004044</v>
      </c>
      <c r="H34" s="18">
        <f t="shared" ca="1" si="4"/>
        <v>14038733.279999403</v>
      </c>
      <c r="I34" s="18">
        <f t="shared" ca="1" si="4"/>
        <v>15099204.569999794</v>
      </c>
      <c r="J34" s="18">
        <f t="shared" ca="1" si="4"/>
        <v>311126.19000000227</v>
      </c>
      <c r="K34" s="18">
        <f t="shared" ca="1" si="4"/>
        <v>364923.92000002641</v>
      </c>
      <c r="L34" s="18">
        <f t="shared" ca="1" si="4"/>
        <v>0</v>
      </c>
      <c r="M34" s="18">
        <f t="shared" ca="1" si="4"/>
        <v>143712.76000000158</v>
      </c>
      <c r="N34" s="18">
        <f t="shared" ca="1" si="4"/>
        <v>0</v>
      </c>
      <c r="O34" s="19">
        <f t="shared" ca="1" si="6"/>
        <v>33321278.419999454</v>
      </c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203</v>
      </c>
      <c r="B35" s="17">
        <v>1038</v>
      </c>
      <c r="C35" s="58" t="s">
        <v>146</v>
      </c>
      <c r="D35" s="19">
        <f t="shared" ca="1" si="5"/>
        <v>40996866.519999996</v>
      </c>
      <c r="E35" s="18">
        <f t="shared" ca="1" si="4"/>
        <v>8562943.7100000009</v>
      </c>
      <c r="F35" s="18">
        <f t="shared" ca="1" si="4"/>
        <v>32433922.809999999</v>
      </c>
      <c r="G35" s="18">
        <f t="shared" ca="1" si="4"/>
        <v>0</v>
      </c>
      <c r="H35" s="18">
        <f t="shared" ca="1" si="4"/>
        <v>7709522.25</v>
      </c>
      <c r="I35" s="18">
        <f t="shared" ca="1" si="4"/>
        <v>113384239.00000001</v>
      </c>
      <c r="J35" s="18">
        <f t="shared" ca="1" si="4"/>
        <v>12319910.770000001</v>
      </c>
      <c r="K35" s="18">
        <f t="shared" ca="1" si="4"/>
        <v>5702130.04</v>
      </c>
      <c r="L35" s="18">
        <f t="shared" ca="1" si="4"/>
        <v>0</v>
      </c>
      <c r="M35" s="18">
        <f t="shared" ca="1" si="4"/>
        <v>1993264.49</v>
      </c>
      <c r="N35" s="18">
        <f t="shared" ca="1" si="4"/>
        <v>0</v>
      </c>
      <c r="O35" s="19">
        <f t="shared" ca="1" si="6"/>
        <v>182105933.06999999</v>
      </c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205</v>
      </c>
      <c r="B36" s="17">
        <v>1039</v>
      </c>
      <c r="C36" s="58" t="s">
        <v>146</v>
      </c>
      <c r="D36" s="19">
        <f t="shared" ca="1" si="5"/>
        <v>14234943.310000004</v>
      </c>
      <c r="E36" s="18">
        <f t="shared" ca="1" si="4"/>
        <v>1220106</v>
      </c>
      <c r="F36" s="18">
        <f t="shared" ca="1" si="4"/>
        <v>4046975</v>
      </c>
      <c r="G36" s="18">
        <f t="shared" ca="1" si="4"/>
        <v>8967862.3100000042</v>
      </c>
      <c r="H36" s="18">
        <f t="shared" ca="1" si="4"/>
        <v>11887428.73</v>
      </c>
      <c r="I36" s="18">
        <f t="shared" ca="1" si="4"/>
        <v>44333712</v>
      </c>
      <c r="J36" s="18">
        <f t="shared" ca="1" si="4"/>
        <v>3202913</v>
      </c>
      <c r="K36" s="18">
        <f t="shared" ca="1" si="4"/>
        <v>0</v>
      </c>
      <c r="L36" s="18">
        <f t="shared" ca="1" si="4"/>
        <v>0</v>
      </c>
      <c r="M36" s="18">
        <f t="shared" ca="1" si="4"/>
        <v>0</v>
      </c>
      <c r="N36" s="18">
        <f t="shared" ca="1" si="4"/>
        <v>0</v>
      </c>
      <c r="O36" s="19">
        <f t="shared" ca="1" si="6"/>
        <v>73658997.040000007</v>
      </c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207</v>
      </c>
      <c r="B37" s="17">
        <v>1040</v>
      </c>
      <c r="C37" s="58" t="s">
        <v>146</v>
      </c>
      <c r="D37" s="19">
        <f t="shared" ca="1" si="5"/>
        <v>0</v>
      </c>
      <c r="E37" s="18">
        <f t="shared" ca="1" si="4"/>
        <v>0</v>
      </c>
      <c r="F37" s="18">
        <f t="shared" ca="1" si="4"/>
        <v>0</v>
      </c>
      <c r="G37" s="18">
        <f t="shared" ca="1" si="4"/>
        <v>0</v>
      </c>
      <c r="H37" s="18">
        <f t="shared" ca="1" si="4"/>
        <v>0</v>
      </c>
      <c r="I37" s="18">
        <f t="shared" ca="1" si="4"/>
        <v>0</v>
      </c>
      <c r="J37" s="18">
        <f t="shared" ca="1" si="4"/>
        <v>0</v>
      </c>
      <c r="K37" s="18">
        <f t="shared" ca="1" si="4"/>
        <v>0</v>
      </c>
      <c r="L37" s="18">
        <f t="shared" ca="1" si="4"/>
        <v>0</v>
      </c>
      <c r="M37" s="18">
        <f t="shared" ca="1" si="4"/>
        <v>0</v>
      </c>
      <c r="N37" s="18">
        <f t="shared" ca="1" si="4"/>
        <v>0</v>
      </c>
      <c r="O37" s="19">
        <f t="shared" ca="1" si="6"/>
        <v>0</v>
      </c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209</v>
      </c>
      <c r="B38" s="17">
        <v>1043</v>
      </c>
      <c r="C38" s="58" t="s">
        <v>146</v>
      </c>
      <c r="D38" s="19">
        <f ca="1">+E38+F38+G38</f>
        <v>333533301.84005451</v>
      </c>
      <c r="E38" s="18">
        <f t="shared" ca="1" si="4"/>
        <v>41806805.780028298</v>
      </c>
      <c r="F38" s="18">
        <f t="shared" ca="1" si="4"/>
        <v>226348085.390026</v>
      </c>
      <c r="G38" s="18">
        <f t="shared" ca="1" si="4"/>
        <v>65378410.670000203</v>
      </c>
      <c r="H38" s="18">
        <f t="shared" ca="1" si="4"/>
        <v>18531265.850000001</v>
      </c>
      <c r="I38" s="18">
        <f t="shared" ca="1" si="4"/>
        <v>0</v>
      </c>
      <c r="J38" s="18">
        <f t="shared" ca="1" si="4"/>
        <v>0</v>
      </c>
      <c r="K38" s="18">
        <f t="shared" ca="1" si="4"/>
        <v>0</v>
      </c>
      <c r="L38" s="18">
        <f t="shared" ca="1" si="4"/>
        <v>0</v>
      </c>
      <c r="M38" s="18">
        <f t="shared" ca="1" si="4"/>
        <v>0</v>
      </c>
      <c r="N38" s="18">
        <f t="shared" ca="1" si="4"/>
        <v>0</v>
      </c>
      <c r="O38" s="19">
        <f ca="1">D38+SUM(H38:N38)</f>
        <v>352064567.69005454</v>
      </c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211</v>
      </c>
      <c r="B39" s="17">
        <v>1044</v>
      </c>
      <c r="C39" s="58" t="s">
        <v>146</v>
      </c>
      <c r="D39" s="19">
        <f ca="1">+E39+F39+G39</f>
        <v>40638483.530000001</v>
      </c>
      <c r="E39" s="18">
        <f t="shared" ref="E39:N54" ca="1" si="7">IFERROR(IF($C$2="Yurtiçi",INDIRECT("'"&amp;$B$2&amp;"'!"&amp;ADDRESS(MATCH($B39,INDIRECT("'"&amp;$B$2&amp;"'!$B$1:$B$1095"),0),MATCH(E$5,INDIRECT("'"&amp;$B$2&amp;"'!5:5"),0))),IF($C$2="Yurtdışı",INDIRECT("'"&amp;$B$2&amp;"'!"&amp;ADDRESS(MATCH($B39,INDIRECT("'"&amp;$B$2&amp;"'!$B$1:$B$1095"),0),MATCH(E$5,INDIRECT("'"&amp;$B$2&amp;"'!5:5"),0)+1)),INDIRECT("'"&amp;$B$2&amp;"'!"&amp;ADDRESS(MATCH($B39,INDIRECT("'"&amp;$B$2&amp;"'!$B$1:$B$1095"),0),MATCH(E$5,INDIRECT("'"&amp;$B$2&amp;"'!5:5"),0)))+INDIRECT("'"&amp;$B$2&amp;"'!"&amp;ADDRESS(MATCH($B39,INDIRECT("'"&amp;$B$2&amp;"'!$B$1:$B$1095"),0),MATCH(E$5,INDIRECT("'"&amp;$B$2&amp;"'!5:5"),0)+1)))),0)</f>
        <v>34871684.189999998</v>
      </c>
      <c r="F39" s="18">
        <f t="shared" ca="1" si="7"/>
        <v>5766799.3399999999</v>
      </c>
      <c r="G39" s="18">
        <f t="shared" ca="1" si="7"/>
        <v>0</v>
      </c>
      <c r="H39" s="18">
        <f t="shared" ca="1" si="7"/>
        <v>32051481.620000001</v>
      </c>
      <c r="I39" s="18">
        <f t="shared" ca="1" si="7"/>
        <v>0</v>
      </c>
      <c r="J39" s="18">
        <f t="shared" ca="1" si="7"/>
        <v>0</v>
      </c>
      <c r="K39" s="18">
        <f t="shared" ca="1" si="7"/>
        <v>0</v>
      </c>
      <c r="L39" s="18">
        <f t="shared" ca="1" si="7"/>
        <v>0</v>
      </c>
      <c r="M39" s="18">
        <f t="shared" ca="1" si="7"/>
        <v>0</v>
      </c>
      <c r="N39" s="18">
        <f t="shared" ca="1" si="7"/>
        <v>0</v>
      </c>
      <c r="O39" s="19">
        <f ca="1">D39+SUM(H39:N39)</f>
        <v>72689965.150000006</v>
      </c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213</v>
      </c>
      <c r="B40" s="17">
        <v>1045</v>
      </c>
      <c r="C40" s="58" t="s">
        <v>146</v>
      </c>
      <c r="D40" s="19">
        <f ca="1">+E40+F40+G40</f>
        <v>8660277.1400000006</v>
      </c>
      <c r="E40" s="18">
        <f t="shared" ca="1" si="7"/>
        <v>3668477.36</v>
      </c>
      <c r="F40" s="18">
        <f t="shared" ca="1" si="7"/>
        <v>2631717.42</v>
      </c>
      <c r="G40" s="18">
        <f t="shared" ca="1" si="7"/>
        <v>2360082.3600000003</v>
      </c>
      <c r="H40" s="18">
        <f t="shared" ca="1" si="7"/>
        <v>12753737.59</v>
      </c>
      <c r="I40" s="18">
        <f t="shared" ca="1" si="7"/>
        <v>44132016.964448996</v>
      </c>
      <c r="J40" s="18">
        <f t="shared" ca="1" si="7"/>
        <v>1187509.6231559999</v>
      </c>
      <c r="K40" s="18">
        <f t="shared" ca="1" si="7"/>
        <v>0</v>
      </c>
      <c r="L40" s="18">
        <f t="shared" ca="1" si="7"/>
        <v>0</v>
      </c>
      <c r="M40" s="18">
        <f t="shared" ca="1" si="7"/>
        <v>700495.59473699995</v>
      </c>
      <c r="N40" s="18">
        <f t="shared" ca="1" si="7"/>
        <v>0</v>
      </c>
      <c r="O40" s="19">
        <f ca="1">D40+SUM(H40:N40)</f>
        <v>67434036.912341982</v>
      </c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215</v>
      </c>
      <c r="B41" s="17">
        <v>1046</v>
      </c>
      <c r="C41" s="58" t="s">
        <v>146</v>
      </c>
      <c r="D41" s="19">
        <f t="shared" ref="D41:D67" ca="1" si="8">+E41+F41+G41</f>
        <v>432146.44</v>
      </c>
      <c r="E41" s="18">
        <f t="shared" ca="1" si="7"/>
        <v>156894.97</v>
      </c>
      <c r="F41" s="18">
        <f t="shared" ca="1" si="7"/>
        <v>141641.65</v>
      </c>
      <c r="G41" s="18">
        <f t="shared" ca="1" si="7"/>
        <v>133609.82</v>
      </c>
      <c r="H41" s="18">
        <f t="shared" ca="1" si="7"/>
        <v>1058961.79</v>
      </c>
      <c r="I41" s="18">
        <f t="shared" ca="1" si="7"/>
        <v>3502178.06</v>
      </c>
      <c r="J41" s="18">
        <f t="shared" ca="1" si="7"/>
        <v>17405.68</v>
      </c>
      <c r="K41" s="18">
        <f t="shared" ca="1" si="7"/>
        <v>0</v>
      </c>
      <c r="L41" s="18">
        <f t="shared" ca="1" si="7"/>
        <v>0</v>
      </c>
      <c r="M41" s="18">
        <f t="shared" ca="1" si="7"/>
        <v>0</v>
      </c>
      <c r="N41" s="18">
        <f t="shared" ca="1" si="7"/>
        <v>0</v>
      </c>
      <c r="O41" s="19">
        <f t="shared" ref="O41:O46" ca="1" si="9">D41+SUM(H41:N41)</f>
        <v>5010691.97</v>
      </c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75" customHeight="1">
      <c r="A42" s="57" t="s">
        <v>217</v>
      </c>
      <c r="B42" s="17">
        <v>1047</v>
      </c>
      <c r="C42" s="58" t="s">
        <v>146</v>
      </c>
      <c r="D42" s="19">
        <f t="shared" ca="1" si="8"/>
        <v>0</v>
      </c>
      <c r="E42" s="18">
        <f t="shared" ca="1" si="7"/>
        <v>0</v>
      </c>
      <c r="F42" s="18">
        <f t="shared" ca="1" si="7"/>
        <v>0</v>
      </c>
      <c r="G42" s="18">
        <f t="shared" ca="1" si="7"/>
        <v>0</v>
      </c>
      <c r="H42" s="18">
        <f t="shared" ca="1" si="7"/>
        <v>0</v>
      </c>
      <c r="I42" s="18">
        <f t="shared" ca="1" si="7"/>
        <v>0</v>
      </c>
      <c r="J42" s="18">
        <f t="shared" ca="1" si="7"/>
        <v>0</v>
      </c>
      <c r="K42" s="18">
        <f t="shared" ca="1" si="7"/>
        <v>0</v>
      </c>
      <c r="L42" s="18">
        <f t="shared" ca="1" si="7"/>
        <v>0</v>
      </c>
      <c r="M42" s="18">
        <f t="shared" ca="1" si="7"/>
        <v>0</v>
      </c>
      <c r="N42" s="18">
        <f t="shared" ca="1" si="7"/>
        <v>0</v>
      </c>
      <c r="O42" s="19">
        <f t="shared" ca="1" si="9"/>
        <v>0</v>
      </c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219</v>
      </c>
      <c r="B43" s="17">
        <v>1048</v>
      </c>
      <c r="C43" s="58" t="s">
        <v>146</v>
      </c>
      <c r="D43" s="19">
        <f t="shared" ca="1" si="8"/>
        <v>11103018.970000092</v>
      </c>
      <c r="E43" s="18">
        <f t="shared" ca="1" si="7"/>
        <v>8250909.2600000901</v>
      </c>
      <c r="F43" s="18">
        <f t="shared" ca="1" si="7"/>
        <v>2852109.7100000009</v>
      </c>
      <c r="G43" s="18">
        <f t="shared" ca="1" si="7"/>
        <v>0</v>
      </c>
      <c r="H43" s="18">
        <f t="shared" ca="1" si="7"/>
        <v>0</v>
      </c>
      <c r="I43" s="18">
        <f t="shared" ca="1" si="7"/>
        <v>10405548.719999971</v>
      </c>
      <c r="J43" s="18">
        <f t="shared" ca="1" si="7"/>
        <v>250040.68</v>
      </c>
      <c r="K43" s="18">
        <f t="shared" ca="1" si="7"/>
        <v>195786.16000000003</v>
      </c>
      <c r="L43" s="18">
        <f t="shared" ca="1" si="7"/>
        <v>0</v>
      </c>
      <c r="M43" s="18">
        <f t="shared" ca="1" si="7"/>
        <v>0</v>
      </c>
      <c r="N43" s="18">
        <f t="shared" ca="1" si="7"/>
        <v>0</v>
      </c>
      <c r="O43" s="19">
        <f t="shared" ca="1" si="9"/>
        <v>21954394.530000061</v>
      </c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221</v>
      </c>
      <c r="B44" s="17">
        <v>1049</v>
      </c>
      <c r="C44" s="58" t="s">
        <v>146</v>
      </c>
      <c r="D44" s="19">
        <f t="shared" ca="1" si="8"/>
        <v>1143619.070000038</v>
      </c>
      <c r="E44" s="18">
        <f t="shared" ca="1" si="7"/>
        <v>1133379.3800000381</v>
      </c>
      <c r="F44" s="18">
        <f t="shared" ca="1" si="7"/>
        <v>0</v>
      </c>
      <c r="G44" s="18">
        <f t="shared" ca="1" si="7"/>
        <v>10239.690000000002</v>
      </c>
      <c r="H44" s="18">
        <f t="shared" ca="1" si="7"/>
        <v>5422550.5100000147</v>
      </c>
      <c r="I44" s="18">
        <f t="shared" ca="1" si="7"/>
        <v>957499.14999999909</v>
      </c>
      <c r="J44" s="18">
        <f t="shared" ca="1" si="7"/>
        <v>162298.72999999966</v>
      </c>
      <c r="K44" s="18">
        <f t="shared" ca="1" si="7"/>
        <v>32636.959999999959</v>
      </c>
      <c r="L44" s="18">
        <f t="shared" ca="1" si="7"/>
        <v>0</v>
      </c>
      <c r="M44" s="18">
        <f t="shared" ca="1" si="7"/>
        <v>29020.029999999912</v>
      </c>
      <c r="N44" s="18">
        <f t="shared" ca="1" si="7"/>
        <v>0</v>
      </c>
      <c r="O44" s="19">
        <f t="shared" ca="1" si="9"/>
        <v>7747624.4500000514</v>
      </c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223</v>
      </c>
      <c r="B45" s="17">
        <v>1050</v>
      </c>
      <c r="C45" s="58" t="s">
        <v>146</v>
      </c>
      <c r="D45" s="19">
        <f t="shared" ca="1" si="8"/>
        <v>1305445.2700000082</v>
      </c>
      <c r="E45" s="18">
        <f t="shared" ca="1" si="7"/>
        <v>655959.0900000073</v>
      </c>
      <c r="F45" s="18">
        <f t="shared" ca="1" si="7"/>
        <v>110884.37999999998</v>
      </c>
      <c r="G45" s="18">
        <f t="shared" ca="1" si="7"/>
        <v>538601.80000000086</v>
      </c>
      <c r="H45" s="18">
        <f t="shared" ca="1" si="7"/>
        <v>4464003.4600000335</v>
      </c>
      <c r="I45" s="18">
        <f t="shared" ca="1" si="7"/>
        <v>10858246.049999973</v>
      </c>
      <c r="J45" s="18">
        <f t="shared" ca="1" si="7"/>
        <v>130999.86000000079</v>
      </c>
      <c r="K45" s="18">
        <f t="shared" ca="1" si="7"/>
        <v>30651.789999999903</v>
      </c>
      <c r="L45" s="18">
        <f t="shared" ca="1" si="7"/>
        <v>0</v>
      </c>
      <c r="M45" s="18">
        <f t="shared" ca="1" si="7"/>
        <v>23965.189999999915</v>
      </c>
      <c r="N45" s="18">
        <f t="shared" ca="1" si="7"/>
        <v>0</v>
      </c>
      <c r="O45" s="19">
        <f t="shared" ca="1" si="9"/>
        <v>16813311.620000012</v>
      </c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316</v>
      </c>
      <c r="B46" s="17">
        <v>1051</v>
      </c>
      <c r="C46" s="58" t="s">
        <v>146</v>
      </c>
      <c r="D46" s="19">
        <f t="shared" ca="1" si="8"/>
        <v>653032.11</v>
      </c>
      <c r="E46" s="18">
        <f t="shared" ca="1" si="7"/>
        <v>16011.98</v>
      </c>
      <c r="F46" s="18">
        <f t="shared" ca="1" si="7"/>
        <v>329263.75</v>
      </c>
      <c r="G46" s="18">
        <f t="shared" ca="1" si="7"/>
        <v>307756.38</v>
      </c>
      <c r="H46" s="18">
        <f t="shared" ca="1" si="7"/>
        <v>142918.79</v>
      </c>
      <c r="I46" s="18">
        <f t="shared" ca="1" si="7"/>
        <v>2599581.1</v>
      </c>
      <c r="J46" s="18">
        <f t="shared" ca="1" si="7"/>
        <v>349021.87</v>
      </c>
      <c r="K46" s="18">
        <f t="shared" ca="1" si="7"/>
        <v>216907.3</v>
      </c>
      <c r="L46" s="18">
        <f t="shared" ca="1" si="7"/>
        <v>0</v>
      </c>
      <c r="M46" s="18">
        <f t="shared" ca="1" si="7"/>
        <v>44157.3</v>
      </c>
      <c r="N46" s="18">
        <f t="shared" ca="1" si="7"/>
        <v>0</v>
      </c>
      <c r="O46" s="19">
        <f t="shared" ca="1" si="9"/>
        <v>4005618.4699999997</v>
      </c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225</v>
      </c>
      <c r="B47" s="17">
        <v>2001</v>
      </c>
      <c r="C47" s="58" t="s">
        <v>226</v>
      </c>
      <c r="D47" s="19">
        <f t="shared" ca="1" si="8"/>
        <v>0</v>
      </c>
      <c r="E47" s="18">
        <f t="shared" ca="1" si="7"/>
        <v>0</v>
      </c>
      <c r="F47" s="18">
        <f t="shared" ca="1" si="7"/>
        <v>0</v>
      </c>
      <c r="G47" s="18">
        <f t="shared" ca="1" si="7"/>
        <v>0</v>
      </c>
      <c r="H47" s="18">
        <f t="shared" ca="1" si="7"/>
        <v>0</v>
      </c>
      <c r="I47" s="18">
        <f t="shared" ca="1" si="7"/>
        <v>0</v>
      </c>
      <c r="J47" s="18">
        <f t="shared" ca="1" si="7"/>
        <v>0</v>
      </c>
      <c r="K47" s="18">
        <f t="shared" ca="1" si="7"/>
        <v>0</v>
      </c>
      <c r="L47" s="18">
        <f t="shared" ca="1" si="7"/>
        <v>0</v>
      </c>
      <c r="M47" s="18">
        <f t="shared" ca="1" si="7"/>
        <v>0</v>
      </c>
      <c r="N47" s="18">
        <f t="shared" ca="1" si="7"/>
        <v>0</v>
      </c>
      <c r="O47" s="19">
        <f t="shared" ref="O47:O67" ca="1" si="10">D47+SUM(H47:N47)</f>
        <v>0</v>
      </c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2002</v>
      </c>
      <c r="C48" s="58" t="s">
        <v>226</v>
      </c>
      <c r="D48" s="19">
        <f t="shared" ca="1" si="8"/>
        <v>0</v>
      </c>
      <c r="E48" s="18">
        <f t="shared" ca="1" si="7"/>
        <v>0</v>
      </c>
      <c r="F48" s="18">
        <f t="shared" ca="1" si="7"/>
        <v>0</v>
      </c>
      <c r="G48" s="18">
        <f t="shared" ca="1" si="7"/>
        <v>0</v>
      </c>
      <c r="H48" s="18">
        <f t="shared" ca="1" si="7"/>
        <v>0</v>
      </c>
      <c r="I48" s="18">
        <f t="shared" ca="1" si="7"/>
        <v>0</v>
      </c>
      <c r="J48" s="18">
        <f t="shared" ca="1" si="7"/>
        <v>0</v>
      </c>
      <c r="K48" s="18">
        <f t="shared" ca="1" si="7"/>
        <v>0</v>
      </c>
      <c r="L48" s="18">
        <f t="shared" ca="1" si="7"/>
        <v>0</v>
      </c>
      <c r="M48" s="18">
        <f t="shared" ca="1" si="7"/>
        <v>0</v>
      </c>
      <c r="N48" s="18">
        <f t="shared" ca="1" si="7"/>
        <v>0</v>
      </c>
      <c r="O48" s="19">
        <f t="shared" ca="1" si="10"/>
        <v>0</v>
      </c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2005</v>
      </c>
      <c r="C49" s="58" t="s">
        <v>226</v>
      </c>
      <c r="D49" s="19">
        <f t="shared" ca="1" si="8"/>
        <v>0</v>
      </c>
      <c r="E49" s="18">
        <f t="shared" ca="1" si="7"/>
        <v>0</v>
      </c>
      <c r="F49" s="18">
        <f t="shared" ca="1" si="7"/>
        <v>0</v>
      </c>
      <c r="G49" s="18">
        <f t="shared" ca="1" si="7"/>
        <v>0</v>
      </c>
      <c r="H49" s="18">
        <f t="shared" ca="1" si="7"/>
        <v>0</v>
      </c>
      <c r="I49" s="18">
        <f t="shared" ca="1" si="7"/>
        <v>0</v>
      </c>
      <c r="J49" s="18">
        <f t="shared" ca="1" si="7"/>
        <v>0</v>
      </c>
      <c r="K49" s="18">
        <f t="shared" ca="1" si="7"/>
        <v>0</v>
      </c>
      <c r="L49" s="18">
        <f t="shared" ca="1" si="7"/>
        <v>0</v>
      </c>
      <c r="M49" s="18">
        <f t="shared" ca="1" si="7"/>
        <v>0</v>
      </c>
      <c r="N49" s="18">
        <f t="shared" ca="1" si="7"/>
        <v>0</v>
      </c>
      <c r="O49" s="19">
        <f t="shared" ca="1" si="10"/>
        <v>0</v>
      </c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2006</v>
      </c>
      <c r="C50" s="58" t="s">
        <v>226</v>
      </c>
      <c r="D50" s="19">
        <f t="shared" ca="1" si="8"/>
        <v>0</v>
      </c>
      <c r="E50" s="18">
        <f t="shared" ca="1" si="7"/>
        <v>0</v>
      </c>
      <c r="F50" s="18">
        <f t="shared" ca="1" si="7"/>
        <v>0</v>
      </c>
      <c r="G50" s="18">
        <f t="shared" ca="1" si="7"/>
        <v>0</v>
      </c>
      <c r="H50" s="18">
        <f t="shared" ca="1" si="7"/>
        <v>0</v>
      </c>
      <c r="I50" s="18">
        <f t="shared" ca="1" si="7"/>
        <v>0</v>
      </c>
      <c r="J50" s="18">
        <f t="shared" ca="1" si="7"/>
        <v>0</v>
      </c>
      <c r="K50" s="18">
        <f t="shared" ca="1" si="7"/>
        <v>0</v>
      </c>
      <c r="L50" s="18">
        <f t="shared" ca="1" si="7"/>
        <v>0</v>
      </c>
      <c r="M50" s="18">
        <f t="shared" ca="1" si="7"/>
        <v>0</v>
      </c>
      <c r="N50" s="18">
        <f t="shared" ca="1" si="7"/>
        <v>0</v>
      </c>
      <c r="O50" s="19">
        <f t="shared" ca="1" si="10"/>
        <v>0</v>
      </c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2007</v>
      </c>
      <c r="C51" s="58" t="s">
        <v>226</v>
      </c>
      <c r="D51" s="19">
        <f t="shared" ca="1" si="8"/>
        <v>0</v>
      </c>
      <c r="E51" s="18">
        <f t="shared" ca="1" si="7"/>
        <v>0</v>
      </c>
      <c r="F51" s="18">
        <f t="shared" ca="1" si="7"/>
        <v>0</v>
      </c>
      <c r="G51" s="18">
        <f t="shared" ca="1" si="7"/>
        <v>0</v>
      </c>
      <c r="H51" s="18">
        <f t="shared" ca="1" si="7"/>
        <v>0</v>
      </c>
      <c r="I51" s="18">
        <f t="shared" ca="1" si="7"/>
        <v>0</v>
      </c>
      <c r="J51" s="18">
        <f t="shared" ca="1" si="7"/>
        <v>0</v>
      </c>
      <c r="K51" s="18">
        <f t="shared" ca="1" si="7"/>
        <v>0</v>
      </c>
      <c r="L51" s="18">
        <f t="shared" ca="1" si="7"/>
        <v>0</v>
      </c>
      <c r="M51" s="18">
        <f t="shared" ca="1" si="7"/>
        <v>0</v>
      </c>
      <c r="N51" s="18">
        <f t="shared" ca="1" si="7"/>
        <v>0</v>
      </c>
      <c r="O51" s="19">
        <f t="shared" ca="1" si="10"/>
        <v>0</v>
      </c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3001</v>
      </c>
      <c r="C52" s="58" t="s">
        <v>237</v>
      </c>
      <c r="D52" s="19">
        <f t="shared" ca="1" si="8"/>
        <v>0</v>
      </c>
      <c r="E52" s="18">
        <f t="shared" ca="1" si="7"/>
        <v>0</v>
      </c>
      <c r="F52" s="18">
        <f t="shared" ca="1" si="7"/>
        <v>0</v>
      </c>
      <c r="G52" s="18">
        <f t="shared" ca="1" si="7"/>
        <v>0</v>
      </c>
      <c r="H52" s="18">
        <f t="shared" ca="1" si="7"/>
        <v>0</v>
      </c>
      <c r="I52" s="18">
        <f t="shared" ca="1" si="7"/>
        <v>0</v>
      </c>
      <c r="J52" s="18">
        <f t="shared" ca="1" si="7"/>
        <v>0</v>
      </c>
      <c r="K52" s="18">
        <f t="shared" ca="1" si="7"/>
        <v>0</v>
      </c>
      <c r="L52" s="18">
        <f t="shared" ca="1" si="7"/>
        <v>0</v>
      </c>
      <c r="M52" s="18">
        <f t="shared" ca="1" si="7"/>
        <v>0</v>
      </c>
      <c r="N52" s="18">
        <f t="shared" ca="1" si="7"/>
        <v>0</v>
      </c>
      <c r="O52" s="19">
        <f t="shared" ca="1" si="10"/>
        <v>0</v>
      </c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239</v>
      </c>
      <c r="B53" s="17">
        <v>3002</v>
      </c>
      <c r="C53" s="58" t="s">
        <v>237</v>
      </c>
      <c r="D53" s="19">
        <f t="shared" ca="1" si="8"/>
        <v>0</v>
      </c>
      <c r="E53" s="18">
        <f t="shared" ca="1" si="7"/>
        <v>0</v>
      </c>
      <c r="F53" s="18">
        <f t="shared" ca="1" si="7"/>
        <v>0</v>
      </c>
      <c r="G53" s="18">
        <f t="shared" ca="1" si="7"/>
        <v>0</v>
      </c>
      <c r="H53" s="18">
        <f t="shared" ca="1" si="7"/>
        <v>0</v>
      </c>
      <c r="I53" s="18">
        <f t="shared" ca="1" si="7"/>
        <v>0</v>
      </c>
      <c r="J53" s="18">
        <f t="shared" ca="1" si="7"/>
        <v>0</v>
      </c>
      <c r="K53" s="18">
        <f t="shared" ca="1" si="7"/>
        <v>0</v>
      </c>
      <c r="L53" s="18">
        <f t="shared" ca="1" si="7"/>
        <v>0</v>
      </c>
      <c r="M53" s="18">
        <f t="shared" ca="1" si="7"/>
        <v>0</v>
      </c>
      <c r="N53" s="18">
        <f t="shared" ca="1" si="7"/>
        <v>0</v>
      </c>
      <c r="O53" s="19">
        <f t="shared" ca="1" si="10"/>
        <v>0</v>
      </c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241</v>
      </c>
      <c r="B54" s="17">
        <v>3003</v>
      </c>
      <c r="C54" s="58" t="s">
        <v>237</v>
      </c>
      <c r="D54" s="19">
        <f t="shared" ca="1" si="8"/>
        <v>0</v>
      </c>
      <c r="E54" s="18">
        <f t="shared" ca="1" si="7"/>
        <v>0</v>
      </c>
      <c r="F54" s="18">
        <f t="shared" ca="1" si="7"/>
        <v>0</v>
      </c>
      <c r="G54" s="18">
        <f t="shared" ca="1" si="7"/>
        <v>0</v>
      </c>
      <c r="H54" s="18">
        <f t="shared" ca="1" si="7"/>
        <v>0</v>
      </c>
      <c r="I54" s="18">
        <f t="shared" ca="1" si="7"/>
        <v>0</v>
      </c>
      <c r="J54" s="18">
        <f t="shared" ca="1" si="7"/>
        <v>0</v>
      </c>
      <c r="K54" s="18">
        <f t="shared" ca="1" si="7"/>
        <v>0</v>
      </c>
      <c r="L54" s="18">
        <f t="shared" ca="1" si="7"/>
        <v>0</v>
      </c>
      <c r="M54" s="18">
        <f t="shared" ca="1" si="7"/>
        <v>0</v>
      </c>
      <c r="N54" s="18">
        <f t="shared" ca="1" si="7"/>
        <v>0</v>
      </c>
      <c r="O54" s="19">
        <f t="shared" ca="1" si="10"/>
        <v>0</v>
      </c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243</v>
      </c>
      <c r="B55" s="17">
        <v>3004</v>
      </c>
      <c r="C55" s="58" t="s">
        <v>237</v>
      </c>
      <c r="D55" s="19">
        <f t="shared" ca="1" si="8"/>
        <v>0</v>
      </c>
      <c r="E55" s="18">
        <f t="shared" ref="E55:N67" ca="1" si="11">IFERROR(IF($C$2="Yurtiçi",INDIRECT("'"&amp;$B$2&amp;"'!"&amp;ADDRESS(MATCH($B55,INDIRECT("'"&amp;$B$2&amp;"'!$B$1:$B$1095"),0),MATCH(E$5,INDIRECT("'"&amp;$B$2&amp;"'!5:5"),0))),IF($C$2="Yurtdışı",INDIRECT("'"&amp;$B$2&amp;"'!"&amp;ADDRESS(MATCH($B55,INDIRECT("'"&amp;$B$2&amp;"'!$B$1:$B$1095"),0),MATCH(E$5,INDIRECT("'"&amp;$B$2&amp;"'!5:5"),0)+1)),INDIRECT("'"&amp;$B$2&amp;"'!"&amp;ADDRESS(MATCH($B55,INDIRECT("'"&amp;$B$2&amp;"'!$B$1:$B$1095"),0),MATCH(E$5,INDIRECT("'"&amp;$B$2&amp;"'!5:5"),0)))+INDIRECT("'"&amp;$B$2&amp;"'!"&amp;ADDRESS(MATCH($B55,INDIRECT("'"&amp;$B$2&amp;"'!$B$1:$B$1095"),0),MATCH(E$5,INDIRECT("'"&amp;$B$2&amp;"'!5:5"),0)+1)))),0)</f>
        <v>0</v>
      </c>
      <c r="F55" s="18">
        <f t="shared" ca="1" si="11"/>
        <v>0</v>
      </c>
      <c r="G55" s="18">
        <f t="shared" ca="1" si="11"/>
        <v>0</v>
      </c>
      <c r="H55" s="18">
        <f t="shared" ca="1" si="11"/>
        <v>0</v>
      </c>
      <c r="I55" s="18">
        <f t="shared" ca="1" si="11"/>
        <v>0</v>
      </c>
      <c r="J55" s="18">
        <f t="shared" ca="1" si="11"/>
        <v>0</v>
      </c>
      <c r="K55" s="18">
        <f t="shared" ca="1" si="11"/>
        <v>0</v>
      </c>
      <c r="L55" s="18">
        <f t="shared" ca="1" si="11"/>
        <v>0</v>
      </c>
      <c r="M55" s="18">
        <f t="shared" ca="1" si="11"/>
        <v>0</v>
      </c>
      <c r="N55" s="18">
        <f t="shared" ca="1" si="11"/>
        <v>0</v>
      </c>
      <c r="O55" s="19">
        <f t="shared" ca="1" si="10"/>
        <v>0</v>
      </c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245</v>
      </c>
      <c r="B56" s="17">
        <v>3005</v>
      </c>
      <c r="C56" s="58" t="s">
        <v>237</v>
      </c>
      <c r="D56" s="19">
        <f t="shared" ca="1" si="8"/>
        <v>0</v>
      </c>
      <c r="E56" s="18">
        <f t="shared" ca="1" si="11"/>
        <v>0</v>
      </c>
      <c r="F56" s="18">
        <f t="shared" ca="1" si="11"/>
        <v>0</v>
      </c>
      <c r="G56" s="18">
        <f t="shared" ca="1" si="11"/>
        <v>0</v>
      </c>
      <c r="H56" s="18">
        <f t="shared" ca="1" si="11"/>
        <v>0</v>
      </c>
      <c r="I56" s="18">
        <f t="shared" ca="1" si="11"/>
        <v>0</v>
      </c>
      <c r="J56" s="18">
        <f t="shared" ca="1" si="11"/>
        <v>0</v>
      </c>
      <c r="K56" s="18">
        <f t="shared" ca="1" si="11"/>
        <v>0</v>
      </c>
      <c r="L56" s="18">
        <f t="shared" ca="1" si="11"/>
        <v>0</v>
      </c>
      <c r="M56" s="18">
        <f t="shared" ca="1" si="11"/>
        <v>0</v>
      </c>
      <c r="N56" s="18">
        <f t="shared" ca="1" si="11"/>
        <v>0</v>
      </c>
      <c r="O56" s="19">
        <f t="shared" ca="1" si="10"/>
        <v>0</v>
      </c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247</v>
      </c>
      <c r="B57" s="17">
        <v>3006</v>
      </c>
      <c r="C57" s="58" t="s">
        <v>237</v>
      </c>
      <c r="D57" s="19">
        <f t="shared" ca="1" si="8"/>
        <v>0</v>
      </c>
      <c r="E57" s="18">
        <f t="shared" ca="1" si="11"/>
        <v>0</v>
      </c>
      <c r="F57" s="18">
        <f t="shared" ca="1" si="11"/>
        <v>0</v>
      </c>
      <c r="G57" s="18">
        <f t="shared" ca="1" si="11"/>
        <v>0</v>
      </c>
      <c r="H57" s="18">
        <f t="shared" ca="1" si="11"/>
        <v>0</v>
      </c>
      <c r="I57" s="18">
        <f t="shared" ca="1" si="11"/>
        <v>0</v>
      </c>
      <c r="J57" s="18">
        <f t="shared" ca="1" si="11"/>
        <v>0</v>
      </c>
      <c r="K57" s="18">
        <f t="shared" ca="1" si="11"/>
        <v>0</v>
      </c>
      <c r="L57" s="18">
        <f t="shared" ca="1" si="11"/>
        <v>0</v>
      </c>
      <c r="M57" s="18">
        <f t="shared" ca="1" si="11"/>
        <v>0</v>
      </c>
      <c r="N57" s="18">
        <f t="shared" ca="1" si="11"/>
        <v>0</v>
      </c>
      <c r="O57" s="19">
        <f t="shared" ca="1" si="10"/>
        <v>0</v>
      </c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3007</v>
      </c>
      <c r="C58" s="58" t="s">
        <v>237</v>
      </c>
      <c r="D58" s="19">
        <f t="shared" ca="1" si="8"/>
        <v>0</v>
      </c>
      <c r="E58" s="18">
        <f t="shared" ca="1" si="11"/>
        <v>0</v>
      </c>
      <c r="F58" s="18">
        <f t="shared" ca="1" si="11"/>
        <v>0</v>
      </c>
      <c r="G58" s="18">
        <f t="shared" ca="1" si="11"/>
        <v>0</v>
      </c>
      <c r="H58" s="18">
        <f t="shared" ca="1" si="11"/>
        <v>0</v>
      </c>
      <c r="I58" s="18">
        <f t="shared" ca="1" si="11"/>
        <v>0</v>
      </c>
      <c r="J58" s="18">
        <f t="shared" ca="1" si="11"/>
        <v>0</v>
      </c>
      <c r="K58" s="18">
        <f t="shared" ca="1" si="11"/>
        <v>0</v>
      </c>
      <c r="L58" s="18">
        <f t="shared" ca="1" si="11"/>
        <v>0</v>
      </c>
      <c r="M58" s="18">
        <f t="shared" ca="1" si="11"/>
        <v>0</v>
      </c>
      <c r="N58" s="18">
        <f t="shared" ca="1" si="11"/>
        <v>0</v>
      </c>
      <c r="O58" s="19">
        <f t="shared" ca="1" si="10"/>
        <v>0</v>
      </c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3008</v>
      </c>
      <c r="C59" s="58" t="s">
        <v>237</v>
      </c>
      <c r="D59" s="19">
        <f t="shared" ca="1" si="8"/>
        <v>0</v>
      </c>
      <c r="E59" s="18">
        <f t="shared" ca="1" si="11"/>
        <v>0</v>
      </c>
      <c r="F59" s="18">
        <f t="shared" ca="1" si="11"/>
        <v>0</v>
      </c>
      <c r="G59" s="18">
        <f t="shared" ca="1" si="11"/>
        <v>0</v>
      </c>
      <c r="H59" s="18">
        <f t="shared" ca="1" si="11"/>
        <v>0</v>
      </c>
      <c r="I59" s="18">
        <f t="shared" ca="1" si="11"/>
        <v>0</v>
      </c>
      <c r="J59" s="18">
        <f t="shared" ca="1" si="11"/>
        <v>0</v>
      </c>
      <c r="K59" s="18">
        <f t="shared" ca="1" si="11"/>
        <v>0</v>
      </c>
      <c r="L59" s="18">
        <f t="shared" ca="1" si="11"/>
        <v>0</v>
      </c>
      <c r="M59" s="18">
        <f t="shared" ca="1" si="11"/>
        <v>0</v>
      </c>
      <c r="N59" s="18">
        <f t="shared" ca="1" si="11"/>
        <v>0</v>
      </c>
      <c r="O59" s="19">
        <f t="shared" ca="1" si="10"/>
        <v>0</v>
      </c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253</v>
      </c>
      <c r="B60" s="17">
        <v>3009</v>
      </c>
      <c r="C60" s="58" t="s">
        <v>237</v>
      </c>
      <c r="D60" s="19">
        <f t="shared" ca="1" si="8"/>
        <v>0</v>
      </c>
      <c r="E60" s="18">
        <f t="shared" ca="1" si="11"/>
        <v>0</v>
      </c>
      <c r="F60" s="18">
        <f t="shared" ca="1" si="11"/>
        <v>0</v>
      </c>
      <c r="G60" s="18">
        <f t="shared" ca="1" si="11"/>
        <v>0</v>
      </c>
      <c r="H60" s="18">
        <f t="shared" ca="1" si="11"/>
        <v>0</v>
      </c>
      <c r="I60" s="18">
        <f t="shared" ca="1" si="11"/>
        <v>0</v>
      </c>
      <c r="J60" s="18">
        <f t="shared" ca="1" si="11"/>
        <v>0</v>
      </c>
      <c r="K60" s="18">
        <f t="shared" ca="1" si="11"/>
        <v>0</v>
      </c>
      <c r="L60" s="18">
        <f t="shared" ca="1" si="11"/>
        <v>0</v>
      </c>
      <c r="M60" s="18">
        <f t="shared" ca="1" si="11"/>
        <v>0</v>
      </c>
      <c r="N60" s="18">
        <f t="shared" ca="1" si="11"/>
        <v>0</v>
      </c>
      <c r="O60" s="19">
        <f t="shared" ca="1" si="10"/>
        <v>0</v>
      </c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255</v>
      </c>
      <c r="B61" s="17">
        <v>3011</v>
      </c>
      <c r="C61" s="58" t="s">
        <v>237</v>
      </c>
      <c r="D61" s="19">
        <f t="shared" ca="1" si="8"/>
        <v>0</v>
      </c>
      <c r="E61" s="18">
        <f t="shared" ca="1" si="11"/>
        <v>0</v>
      </c>
      <c r="F61" s="18">
        <f t="shared" ca="1" si="11"/>
        <v>0</v>
      </c>
      <c r="G61" s="18">
        <f t="shared" ca="1" si="11"/>
        <v>0</v>
      </c>
      <c r="H61" s="18">
        <f t="shared" ca="1" si="11"/>
        <v>0</v>
      </c>
      <c r="I61" s="18">
        <f t="shared" ca="1" si="11"/>
        <v>0</v>
      </c>
      <c r="J61" s="18">
        <f t="shared" ca="1" si="11"/>
        <v>0</v>
      </c>
      <c r="K61" s="18">
        <f t="shared" ca="1" si="11"/>
        <v>0</v>
      </c>
      <c r="L61" s="18">
        <f t="shared" ca="1" si="11"/>
        <v>0</v>
      </c>
      <c r="M61" s="18">
        <f t="shared" ca="1" si="11"/>
        <v>0</v>
      </c>
      <c r="N61" s="18">
        <f t="shared" ca="1" si="11"/>
        <v>0</v>
      </c>
      <c r="O61" s="19">
        <f t="shared" ca="1" si="10"/>
        <v>0</v>
      </c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257</v>
      </c>
      <c r="B62" s="17">
        <v>3012</v>
      </c>
      <c r="C62" s="58" t="s">
        <v>237</v>
      </c>
      <c r="D62" s="19">
        <f t="shared" ca="1" si="8"/>
        <v>0</v>
      </c>
      <c r="E62" s="18">
        <f t="shared" ca="1" si="11"/>
        <v>0</v>
      </c>
      <c r="F62" s="18">
        <f t="shared" ca="1" si="11"/>
        <v>0</v>
      </c>
      <c r="G62" s="18">
        <f t="shared" ca="1" si="11"/>
        <v>0</v>
      </c>
      <c r="H62" s="18">
        <f t="shared" ca="1" si="11"/>
        <v>0</v>
      </c>
      <c r="I62" s="18">
        <f t="shared" ca="1" si="11"/>
        <v>0</v>
      </c>
      <c r="J62" s="18">
        <f t="shared" ca="1" si="11"/>
        <v>0</v>
      </c>
      <c r="K62" s="18">
        <f t="shared" ca="1" si="11"/>
        <v>0</v>
      </c>
      <c r="L62" s="18">
        <f t="shared" ca="1" si="11"/>
        <v>0</v>
      </c>
      <c r="M62" s="18">
        <f t="shared" ca="1" si="11"/>
        <v>0</v>
      </c>
      <c r="N62" s="18">
        <f t="shared" ca="1" si="11"/>
        <v>0</v>
      </c>
      <c r="O62" s="19">
        <f t="shared" ca="1" si="10"/>
        <v>0</v>
      </c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259</v>
      </c>
      <c r="B63" s="17">
        <v>3013</v>
      </c>
      <c r="C63" s="58" t="s">
        <v>226</v>
      </c>
      <c r="D63" s="19">
        <f t="shared" ca="1" si="8"/>
        <v>0</v>
      </c>
      <c r="E63" s="18">
        <f t="shared" ca="1" si="11"/>
        <v>0</v>
      </c>
      <c r="F63" s="18">
        <f t="shared" ca="1" si="11"/>
        <v>0</v>
      </c>
      <c r="G63" s="18">
        <f t="shared" ca="1" si="11"/>
        <v>0</v>
      </c>
      <c r="H63" s="18">
        <f t="shared" ca="1" si="11"/>
        <v>0</v>
      </c>
      <c r="I63" s="18">
        <f t="shared" ca="1" si="11"/>
        <v>0</v>
      </c>
      <c r="J63" s="18">
        <f t="shared" ca="1" si="11"/>
        <v>0</v>
      </c>
      <c r="K63" s="18">
        <f t="shared" ca="1" si="11"/>
        <v>0</v>
      </c>
      <c r="L63" s="18">
        <f t="shared" ca="1" si="11"/>
        <v>0</v>
      </c>
      <c r="M63" s="18">
        <f t="shared" ca="1" si="11"/>
        <v>0</v>
      </c>
      <c r="N63" s="18">
        <f t="shared" ca="1" si="11"/>
        <v>0</v>
      </c>
      <c r="O63" s="19">
        <f t="shared" ca="1" si="10"/>
        <v>0</v>
      </c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263</v>
      </c>
      <c r="B64" s="17">
        <v>3015</v>
      </c>
      <c r="C64" s="58" t="s">
        <v>237</v>
      </c>
      <c r="D64" s="19">
        <f t="shared" ca="1" si="8"/>
        <v>0</v>
      </c>
      <c r="E64" s="18">
        <f t="shared" ca="1" si="11"/>
        <v>0</v>
      </c>
      <c r="F64" s="18">
        <f t="shared" ca="1" si="11"/>
        <v>0</v>
      </c>
      <c r="G64" s="18">
        <f t="shared" ca="1" si="11"/>
        <v>0</v>
      </c>
      <c r="H64" s="18">
        <f t="shared" ca="1" si="11"/>
        <v>0</v>
      </c>
      <c r="I64" s="18">
        <f t="shared" ca="1" si="11"/>
        <v>0</v>
      </c>
      <c r="J64" s="18">
        <f t="shared" ca="1" si="11"/>
        <v>0</v>
      </c>
      <c r="K64" s="18">
        <f t="shared" ca="1" si="11"/>
        <v>0</v>
      </c>
      <c r="L64" s="18">
        <f t="shared" ca="1" si="11"/>
        <v>0</v>
      </c>
      <c r="M64" s="18">
        <f t="shared" ca="1" si="11"/>
        <v>0</v>
      </c>
      <c r="N64" s="18">
        <f t="shared" ca="1" si="11"/>
        <v>0</v>
      </c>
      <c r="O64" s="19">
        <f t="shared" ca="1" si="10"/>
        <v>0</v>
      </c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159" ht="12.75" customHeight="1">
      <c r="A65" s="57" t="s">
        <v>265</v>
      </c>
      <c r="B65" s="17">
        <v>3016</v>
      </c>
      <c r="C65" s="58" t="s">
        <v>237</v>
      </c>
      <c r="D65" s="19">
        <f t="shared" ca="1" si="8"/>
        <v>0</v>
      </c>
      <c r="E65" s="18">
        <f t="shared" ca="1" si="11"/>
        <v>0</v>
      </c>
      <c r="F65" s="18">
        <f t="shared" ca="1" si="11"/>
        <v>0</v>
      </c>
      <c r="G65" s="18">
        <f t="shared" ca="1" si="11"/>
        <v>0</v>
      </c>
      <c r="H65" s="18">
        <f t="shared" ca="1" si="11"/>
        <v>0</v>
      </c>
      <c r="I65" s="18">
        <f t="shared" ca="1" si="11"/>
        <v>0</v>
      </c>
      <c r="J65" s="18">
        <f t="shared" ca="1" si="11"/>
        <v>0</v>
      </c>
      <c r="K65" s="18">
        <f t="shared" ca="1" si="11"/>
        <v>0</v>
      </c>
      <c r="L65" s="18">
        <f t="shared" ca="1" si="11"/>
        <v>0</v>
      </c>
      <c r="M65" s="18">
        <f t="shared" ca="1" si="11"/>
        <v>0</v>
      </c>
      <c r="N65" s="18">
        <f t="shared" ca="1" si="11"/>
        <v>0</v>
      </c>
      <c r="O65" s="19">
        <f t="shared" ca="1" si="10"/>
        <v>0</v>
      </c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159" ht="12.75" customHeight="1">
      <c r="A66" s="57" t="s">
        <v>267</v>
      </c>
      <c r="B66" s="17">
        <v>3017</v>
      </c>
      <c r="C66" s="58" t="s">
        <v>237</v>
      </c>
      <c r="D66" s="19">
        <f t="shared" ca="1" si="8"/>
        <v>0</v>
      </c>
      <c r="E66" s="18">
        <f t="shared" ca="1" si="11"/>
        <v>0</v>
      </c>
      <c r="F66" s="18">
        <f t="shared" ca="1" si="11"/>
        <v>0</v>
      </c>
      <c r="G66" s="18">
        <f t="shared" ca="1" si="11"/>
        <v>0</v>
      </c>
      <c r="H66" s="18">
        <f t="shared" ca="1" si="11"/>
        <v>0</v>
      </c>
      <c r="I66" s="18">
        <f t="shared" ca="1" si="11"/>
        <v>0</v>
      </c>
      <c r="J66" s="18">
        <f t="shared" ca="1" si="11"/>
        <v>0</v>
      </c>
      <c r="K66" s="18">
        <f t="shared" ca="1" si="11"/>
        <v>0</v>
      </c>
      <c r="L66" s="18">
        <f t="shared" ca="1" si="11"/>
        <v>0</v>
      </c>
      <c r="M66" s="18">
        <f t="shared" ca="1" si="11"/>
        <v>0</v>
      </c>
      <c r="N66" s="18">
        <f t="shared" ca="1" si="11"/>
        <v>0</v>
      </c>
      <c r="O66" s="19">
        <f t="shared" ca="1" si="10"/>
        <v>0</v>
      </c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159" ht="12.75" customHeight="1">
      <c r="A67" s="57" t="s">
        <v>269</v>
      </c>
      <c r="B67" s="17">
        <v>3018</v>
      </c>
      <c r="C67" s="58" t="s">
        <v>237</v>
      </c>
      <c r="D67" s="19">
        <f t="shared" ca="1" si="8"/>
        <v>0</v>
      </c>
      <c r="E67" s="18">
        <f t="shared" ca="1" si="11"/>
        <v>0</v>
      </c>
      <c r="F67" s="18">
        <f t="shared" ca="1" si="11"/>
        <v>0</v>
      </c>
      <c r="G67" s="18">
        <f t="shared" ca="1" si="11"/>
        <v>0</v>
      </c>
      <c r="H67" s="18">
        <f t="shared" ca="1" si="11"/>
        <v>0</v>
      </c>
      <c r="I67" s="18">
        <f t="shared" ca="1" si="11"/>
        <v>0</v>
      </c>
      <c r="J67" s="18">
        <f t="shared" ca="1" si="11"/>
        <v>0</v>
      </c>
      <c r="K67" s="18">
        <f t="shared" ca="1" si="11"/>
        <v>0</v>
      </c>
      <c r="L67" s="18">
        <f t="shared" ca="1" si="11"/>
        <v>0</v>
      </c>
      <c r="M67" s="18">
        <f t="shared" ca="1" si="11"/>
        <v>0</v>
      </c>
      <c r="N67" s="18">
        <f t="shared" ca="1" si="11"/>
        <v>0</v>
      </c>
      <c r="O67" s="19">
        <f t="shared" ca="1" si="10"/>
        <v>0</v>
      </c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159" ht="12.75" customHeight="1">
      <c r="A68" s="59" t="s">
        <v>273</v>
      </c>
      <c r="B68" s="48">
        <v>9000</v>
      </c>
      <c r="C68" s="58" t="s">
        <v>274</v>
      </c>
      <c r="D68" s="49">
        <f t="shared" ref="D68:O68" ca="1" si="12">SUMIF($C$7:$C$67,"HD",D$7:D$67)</f>
        <v>9567489390.4805965</v>
      </c>
      <c r="E68" s="49">
        <f t="shared" ca="1" si="12"/>
        <v>1714826228.0022814</v>
      </c>
      <c r="F68" s="49">
        <f t="shared" ca="1" si="12"/>
        <v>4008351004.9571424</v>
      </c>
      <c r="G68" s="49">
        <f t="shared" ca="1" si="12"/>
        <v>3844312157.5211749</v>
      </c>
      <c r="H68" s="49">
        <f t="shared" ca="1" si="12"/>
        <v>1693860098.0000765</v>
      </c>
      <c r="I68" s="49">
        <f t="shared" ca="1" si="12"/>
        <v>2487486637.3406477</v>
      </c>
      <c r="J68" s="49">
        <f t="shared" ca="1" si="12"/>
        <v>172503046.6833584</v>
      </c>
      <c r="K68" s="49">
        <f t="shared" ca="1" si="12"/>
        <v>64253216.361598574</v>
      </c>
      <c r="L68" s="49">
        <f t="shared" ca="1" si="12"/>
        <v>0</v>
      </c>
      <c r="M68" s="49">
        <f t="shared" ca="1" si="12"/>
        <v>60979846.521935374</v>
      </c>
      <c r="N68" s="49">
        <f t="shared" ca="1" si="12"/>
        <v>0</v>
      </c>
      <c r="O68" s="49">
        <f t="shared" ca="1" si="12"/>
        <v>14046572235.388214</v>
      </c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159" ht="12.75" customHeight="1">
      <c r="A69" s="59" t="s">
        <v>276</v>
      </c>
      <c r="B69" s="48">
        <v>9001</v>
      </c>
      <c r="C69" s="58" t="s">
        <v>277</v>
      </c>
      <c r="D69" s="49">
        <f t="shared" ref="D69:O69" ca="1" si="13">SUMIF($C$7:$C$67,"H",D$7:D$67)+SUMIF($C$7:$C$67,"E",D$7:D$67)</f>
        <v>0</v>
      </c>
      <c r="E69" s="49">
        <f t="shared" ca="1" si="13"/>
        <v>0</v>
      </c>
      <c r="F69" s="49">
        <f t="shared" ca="1" si="13"/>
        <v>0</v>
      </c>
      <c r="G69" s="49">
        <f t="shared" ca="1" si="13"/>
        <v>0</v>
      </c>
      <c r="H69" s="49">
        <f t="shared" ca="1" si="13"/>
        <v>0</v>
      </c>
      <c r="I69" s="49">
        <f t="shared" ca="1" si="13"/>
        <v>0</v>
      </c>
      <c r="J69" s="49">
        <f t="shared" ca="1" si="13"/>
        <v>0</v>
      </c>
      <c r="K69" s="49">
        <f t="shared" ca="1" si="13"/>
        <v>0</v>
      </c>
      <c r="L69" s="49">
        <f t="shared" ca="1" si="13"/>
        <v>0</v>
      </c>
      <c r="M69" s="49">
        <f t="shared" ca="1" si="13"/>
        <v>0</v>
      </c>
      <c r="N69" s="49">
        <f t="shared" ca="1" si="13"/>
        <v>0</v>
      </c>
      <c r="O69" s="49">
        <f t="shared" ca="1" si="13"/>
        <v>0</v>
      </c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159" ht="12.75" customHeight="1">
      <c r="A70" s="59" t="s">
        <v>279</v>
      </c>
      <c r="B70" s="48">
        <v>9003</v>
      </c>
      <c r="C70" s="58" t="s">
        <v>280</v>
      </c>
      <c r="D70" s="49">
        <f t="shared" ref="D70:O70" ca="1" si="14">D68+D69</f>
        <v>9567489390.4805965</v>
      </c>
      <c r="E70" s="49">
        <f t="shared" ca="1" si="14"/>
        <v>1714826228.0022814</v>
      </c>
      <c r="F70" s="49">
        <f t="shared" ca="1" si="14"/>
        <v>4008351004.9571424</v>
      </c>
      <c r="G70" s="49">
        <f t="shared" ca="1" si="14"/>
        <v>3844312157.5211749</v>
      </c>
      <c r="H70" s="49">
        <f t="shared" ca="1" si="14"/>
        <v>1693860098.0000765</v>
      </c>
      <c r="I70" s="49">
        <f t="shared" ca="1" si="14"/>
        <v>2487486637.3406477</v>
      </c>
      <c r="J70" s="49">
        <f t="shared" ca="1" si="14"/>
        <v>172503046.6833584</v>
      </c>
      <c r="K70" s="49">
        <f t="shared" ca="1" si="14"/>
        <v>64253216.361598574</v>
      </c>
      <c r="L70" s="49">
        <f t="shared" ca="1" si="14"/>
        <v>0</v>
      </c>
      <c r="M70" s="49">
        <f t="shared" ca="1" si="14"/>
        <v>60979846.521935374</v>
      </c>
      <c r="N70" s="49">
        <f t="shared" ca="1" si="14"/>
        <v>0</v>
      </c>
      <c r="O70" s="49">
        <f t="shared" ca="1" si="14"/>
        <v>14046572235.388214</v>
      </c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159" ht="12.75" customHeight="1"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</row>
    <row r="72" spans="1:159"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</row>
    <row r="73" spans="1:159" s="35" customFormat="1">
      <c r="A73" s="53"/>
      <c r="B73" s="53"/>
      <c r="C73" s="53"/>
    </row>
    <row r="74" spans="1:159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159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</row>
  </sheetData>
  <mergeCells count="1">
    <mergeCell ref="E2:G2"/>
  </mergeCells>
  <dataValidations count="2">
    <dataValidation type="list" allowBlank="1" showInputMessage="1" showErrorMessage="1" sqref="B2">
      <formula1>"Toplam,Direkt,Endirekt"</formula1>
    </dataValidation>
    <dataValidation type="list" allowBlank="1" showInputMessage="1" showErrorMessage="1" sqref="C2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C75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333</v>
      </c>
      <c r="B2" s="4" t="s">
        <v>6</v>
      </c>
      <c r="C2" s="4" t="s">
        <v>6</v>
      </c>
      <c r="E2" s="91" t="s">
        <v>137</v>
      </c>
      <c r="F2" s="92"/>
      <c r="G2" s="93"/>
      <c r="H2" s="6"/>
    </row>
    <row r="3" spans="1:159" ht="15" customHeight="1">
      <c r="A3" s="5" t="s">
        <v>357</v>
      </c>
      <c r="B3" s="2"/>
      <c r="C3" s="2"/>
    </row>
    <row r="4" spans="1:159" ht="22.5" customHeight="1"/>
    <row r="5" spans="1:159" ht="22.5" customHeight="1">
      <c r="D5" s="78">
        <v>723</v>
      </c>
      <c r="E5" s="78">
        <v>724</v>
      </c>
      <c r="F5" s="78">
        <v>765</v>
      </c>
      <c r="G5" s="78">
        <v>766</v>
      </c>
      <c r="H5" s="78">
        <v>767</v>
      </c>
      <c r="I5" s="78">
        <v>768</v>
      </c>
      <c r="J5" s="78">
        <v>773</v>
      </c>
      <c r="K5" s="78">
        <v>774</v>
      </c>
      <c r="L5" s="78">
        <v>775</v>
      </c>
      <c r="M5" s="78">
        <v>776</v>
      </c>
      <c r="N5" s="78">
        <v>777</v>
      </c>
      <c r="O5" s="78">
        <v>778</v>
      </c>
      <c r="P5" s="78">
        <v>779</v>
      </c>
      <c r="Q5" s="78">
        <v>780</v>
      </c>
      <c r="R5" s="78">
        <v>781</v>
      </c>
      <c r="S5" s="78">
        <v>782</v>
      </c>
      <c r="T5" s="78">
        <v>783</v>
      </c>
      <c r="U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53</v>
      </c>
      <c r="E6" s="56" t="s">
        <v>54</v>
      </c>
      <c r="F6" s="56" t="s">
        <v>55</v>
      </c>
      <c r="G6" s="56" t="s">
        <v>56</v>
      </c>
      <c r="H6" s="56" t="s">
        <v>57</v>
      </c>
      <c r="I6" s="56" t="s">
        <v>58</v>
      </c>
      <c r="J6" s="56" t="s">
        <v>59</v>
      </c>
      <c r="K6" s="56" t="s">
        <v>60</v>
      </c>
      <c r="L6" s="56" t="s">
        <v>61</v>
      </c>
      <c r="M6" s="56" t="s">
        <v>62</v>
      </c>
      <c r="N6" s="56" t="s">
        <v>63</v>
      </c>
      <c r="O6" s="56" t="s">
        <v>64</v>
      </c>
      <c r="P6" s="56" t="s">
        <v>65</v>
      </c>
      <c r="Q6" s="56" t="s">
        <v>66</v>
      </c>
      <c r="R6" s="56" t="s">
        <v>67</v>
      </c>
      <c r="S6" s="56" t="s">
        <v>68</v>
      </c>
      <c r="T6" s="56" t="s">
        <v>69</v>
      </c>
      <c r="U6" s="79" t="s">
        <v>334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8">
        <f t="shared" ref="D7:T21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8">
        <f t="shared" ca="1" si="0"/>
        <v>0</v>
      </c>
      <c r="F7" s="18">
        <f t="shared" ca="1" si="0"/>
        <v>235377294.27000001</v>
      </c>
      <c r="G7" s="18">
        <f t="shared" ca="1" si="0"/>
        <v>7140088.4199999999</v>
      </c>
      <c r="H7" s="18">
        <f t="shared" ca="1" si="0"/>
        <v>26875144.300000001</v>
      </c>
      <c r="I7" s="18">
        <f t="shared" ca="1" si="0"/>
        <v>0</v>
      </c>
      <c r="J7" s="18">
        <f t="shared" ca="1" si="0"/>
        <v>0</v>
      </c>
      <c r="K7" s="18">
        <f t="shared" ca="1" si="0"/>
        <v>0</v>
      </c>
      <c r="L7" s="18">
        <f t="shared" ca="1" si="0"/>
        <v>0</v>
      </c>
      <c r="M7" s="18">
        <f t="shared" ca="1" si="0"/>
        <v>0</v>
      </c>
      <c r="N7" s="18">
        <f t="shared" ca="1" si="0"/>
        <v>0</v>
      </c>
      <c r="O7" s="18">
        <f t="shared" ca="1" si="0"/>
        <v>0</v>
      </c>
      <c r="P7" s="18">
        <f t="shared" ca="1" si="0"/>
        <v>0</v>
      </c>
      <c r="Q7" s="18">
        <f t="shared" ca="1" si="0"/>
        <v>0</v>
      </c>
      <c r="R7" s="18">
        <f t="shared" ca="1" si="0"/>
        <v>0</v>
      </c>
      <c r="S7" s="18">
        <f t="shared" ca="1" si="0"/>
        <v>0</v>
      </c>
      <c r="T7" s="18">
        <f t="shared" ca="1" si="0"/>
        <v>0</v>
      </c>
      <c r="U7" s="19">
        <f t="shared" ref="U7:U43" ca="1" si="1">+SUM(D7:T7)</f>
        <v>269392526.99000001</v>
      </c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8">
        <f t="shared" ca="1" si="0"/>
        <v>13384547.34</v>
      </c>
      <c r="E8" s="18">
        <f t="shared" ca="1" si="0"/>
        <v>72103024.640000001</v>
      </c>
      <c r="F8" s="18">
        <f t="shared" ca="1" si="0"/>
        <v>224490780.51000002</v>
      </c>
      <c r="G8" s="18">
        <f t="shared" ca="1" si="0"/>
        <v>3721520.29</v>
      </c>
      <c r="H8" s="18">
        <f t="shared" ca="1" si="0"/>
        <v>32253478.98</v>
      </c>
      <c r="I8" s="18">
        <f t="shared" ca="1" si="0"/>
        <v>59459231.379999995</v>
      </c>
      <c r="J8" s="18">
        <f t="shared" ca="1" si="0"/>
        <v>112173.49</v>
      </c>
      <c r="K8" s="18">
        <f t="shared" ca="1" si="0"/>
        <v>0</v>
      </c>
      <c r="L8" s="18">
        <f t="shared" ca="1" si="0"/>
        <v>0</v>
      </c>
      <c r="M8" s="18">
        <f t="shared" ca="1" si="0"/>
        <v>4532227.62</v>
      </c>
      <c r="N8" s="18">
        <f t="shared" ca="1" si="0"/>
        <v>62621214.25</v>
      </c>
      <c r="O8" s="18">
        <f t="shared" ca="1" si="0"/>
        <v>114674.82</v>
      </c>
      <c r="P8" s="18">
        <f t="shared" ca="1" si="0"/>
        <v>17073796.199999999</v>
      </c>
      <c r="Q8" s="18">
        <f t="shared" ca="1" si="0"/>
        <v>204918.85</v>
      </c>
      <c r="R8" s="18">
        <f t="shared" ca="1" si="0"/>
        <v>0</v>
      </c>
      <c r="S8" s="18">
        <f t="shared" ca="1" si="0"/>
        <v>506529.37</v>
      </c>
      <c r="T8" s="18">
        <f t="shared" ca="1" si="0"/>
        <v>24944352.48</v>
      </c>
      <c r="U8" s="19">
        <f t="shared" ca="1" si="1"/>
        <v>515522470.22000009</v>
      </c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8">
        <f t="shared" ca="1" si="0"/>
        <v>924294.95</v>
      </c>
      <c r="E9" s="18">
        <f t="shared" ca="1" si="0"/>
        <v>18679021.580000002</v>
      </c>
      <c r="F9" s="18">
        <f t="shared" ca="1" si="0"/>
        <v>177668029.61999997</v>
      </c>
      <c r="G9" s="18">
        <f t="shared" ca="1" si="0"/>
        <v>15942715.030000001</v>
      </c>
      <c r="H9" s="18">
        <f t="shared" ca="1" si="0"/>
        <v>26601075.41</v>
      </c>
      <c r="I9" s="18">
        <f t="shared" ca="1" si="0"/>
        <v>43503725.479999997</v>
      </c>
      <c r="J9" s="18">
        <f t="shared" ca="1" si="0"/>
        <v>211036.22</v>
      </c>
      <c r="K9" s="18">
        <f t="shared" ca="1" si="0"/>
        <v>0</v>
      </c>
      <c r="L9" s="18">
        <f t="shared" ca="1" si="0"/>
        <v>0</v>
      </c>
      <c r="M9" s="18">
        <f t="shared" ca="1" si="0"/>
        <v>5414361.9000000004</v>
      </c>
      <c r="N9" s="18">
        <f t="shared" ca="1" si="0"/>
        <v>61008001.959999993</v>
      </c>
      <c r="O9" s="18">
        <f t="shared" ca="1" si="0"/>
        <v>344147.75</v>
      </c>
      <c r="P9" s="18">
        <f t="shared" ca="1" si="0"/>
        <v>26046572.739999998</v>
      </c>
      <c r="Q9" s="18">
        <f t="shared" ca="1" si="0"/>
        <v>0</v>
      </c>
      <c r="R9" s="18">
        <f t="shared" ca="1" si="0"/>
        <v>0</v>
      </c>
      <c r="S9" s="18">
        <f t="shared" ca="1" si="0"/>
        <v>277316.94</v>
      </c>
      <c r="T9" s="18">
        <f t="shared" ca="1" si="0"/>
        <v>7069830.3100000005</v>
      </c>
      <c r="U9" s="19">
        <f t="shared" ca="1" si="1"/>
        <v>383690129.88999999</v>
      </c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20950719.649992801</v>
      </c>
      <c r="E10" s="18">
        <f t="shared" ca="1" si="0"/>
        <v>25210960.290013399</v>
      </c>
      <c r="F10" s="18">
        <f t="shared" ca="1" si="0"/>
        <v>233058143.75001001</v>
      </c>
      <c r="G10" s="18">
        <f t="shared" ca="1" si="0"/>
        <v>31468156.479999997</v>
      </c>
      <c r="H10" s="18">
        <f t="shared" ca="1" si="0"/>
        <v>71258151.950000003</v>
      </c>
      <c r="I10" s="18">
        <f t="shared" ca="1" si="0"/>
        <v>65362799.880005099</v>
      </c>
      <c r="J10" s="18">
        <f t="shared" ca="1" si="0"/>
        <v>665640.01</v>
      </c>
      <c r="K10" s="18">
        <f t="shared" ca="1" si="0"/>
        <v>0</v>
      </c>
      <c r="L10" s="18">
        <f t="shared" ca="1" si="0"/>
        <v>44697515.759999998</v>
      </c>
      <c r="M10" s="18">
        <f t="shared" ca="1" si="0"/>
        <v>25473105.190000001</v>
      </c>
      <c r="N10" s="18">
        <f t="shared" ca="1" si="0"/>
        <v>230551033.24000001</v>
      </c>
      <c r="O10" s="18">
        <f t="shared" ca="1" si="0"/>
        <v>567395.74</v>
      </c>
      <c r="P10" s="18">
        <f t="shared" ca="1" si="0"/>
        <v>86944096.079999998</v>
      </c>
      <c r="Q10" s="18">
        <f t="shared" ca="1" si="0"/>
        <v>323517.40999999997</v>
      </c>
      <c r="R10" s="18">
        <f t="shared" ca="1" si="0"/>
        <v>0</v>
      </c>
      <c r="S10" s="18">
        <f t="shared" ca="1" si="0"/>
        <v>1179398.6400000001</v>
      </c>
      <c r="T10" s="18">
        <f t="shared" ca="1" si="0"/>
        <v>24535526.24000001</v>
      </c>
      <c r="U10" s="19">
        <f t="shared" ca="1" si="1"/>
        <v>862246160.31002128</v>
      </c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E11" s="18">
        <f t="shared" ca="1" si="0"/>
        <v>293283.57659999997</v>
      </c>
      <c r="F11" s="18">
        <f t="shared" ca="1" si="0"/>
        <v>4719788.1779000005</v>
      </c>
      <c r="G11" s="18">
        <f t="shared" ca="1" si="0"/>
        <v>712147.7</v>
      </c>
      <c r="H11" s="18">
        <f t="shared" ca="1" si="0"/>
        <v>522731.79</v>
      </c>
      <c r="I11" s="18">
        <f t="shared" ca="1" si="0"/>
        <v>1451684.9674</v>
      </c>
      <c r="J11" s="18">
        <f t="shared" ca="1" si="0"/>
        <v>0</v>
      </c>
      <c r="K11" s="18">
        <f t="shared" ca="1" si="0"/>
        <v>0</v>
      </c>
      <c r="L11" s="18">
        <f t="shared" ca="1" si="0"/>
        <v>0</v>
      </c>
      <c r="M11" s="18">
        <f t="shared" ca="1" si="0"/>
        <v>1733790.67</v>
      </c>
      <c r="N11" s="18">
        <f t="shared" ca="1" si="0"/>
        <v>9924886.9024</v>
      </c>
      <c r="O11" s="18">
        <f t="shared" ca="1" si="0"/>
        <v>0</v>
      </c>
      <c r="P11" s="18">
        <f t="shared" ca="1" si="0"/>
        <v>3635631.0381</v>
      </c>
      <c r="Q11" s="18">
        <f t="shared" ca="1" si="0"/>
        <v>0</v>
      </c>
      <c r="R11" s="18">
        <f t="shared" ca="1" si="0"/>
        <v>0</v>
      </c>
      <c r="S11" s="18">
        <f t="shared" ca="1" si="0"/>
        <v>338708.22</v>
      </c>
      <c r="T11" s="18">
        <f t="shared" ca="1" si="0"/>
        <v>0</v>
      </c>
      <c r="U11" s="19">
        <f t="shared" ca="1" si="1"/>
        <v>23332653.042399999</v>
      </c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8">
        <f t="shared" ca="1" si="0"/>
        <v>0</v>
      </c>
      <c r="I12" s="18">
        <f t="shared" ca="1" si="0"/>
        <v>0</v>
      </c>
      <c r="J12" s="18">
        <f t="shared" ca="1" si="0"/>
        <v>0</v>
      </c>
      <c r="K12" s="18">
        <f t="shared" ca="1" si="0"/>
        <v>0</v>
      </c>
      <c r="L12" s="18">
        <f t="shared" ca="1" si="0"/>
        <v>0</v>
      </c>
      <c r="M12" s="18">
        <f t="shared" ca="1" si="0"/>
        <v>0</v>
      </c>
      <c r="N12" s="18">
        <f t="shared" ca="1" si="0"/>
        <v>0</v>
      </c>
      <c r="O12" s="18">
        <f t="shared" ca="1" si="0"/>
        <v>0</v>
      </c>
      <c r="P12" s="18">
        <f t="shared" ca="1" si="0"/>
        <v>0</v>
      </c>
      <c r="Q12" s="18">
        <f t="shared" ca="1" si="0"/>
        <v>0</v>
      </c>
      <c r="R12" s="18">
        <f t="shared" ca="1" si="0"/>
        <v>0</v>
      </c>
      <c r="S12" s="18">
        <f t="shared" ca="1" si="0"/>
        <v>0</v>
      </c>
      <c r="T12" s="18">
        <f t="shared" ca="1" si="0"/>
        <v>0</v>
      </c>
      <c r="U12" s="19">
        <f t="shared" ca="1" si="1"/>
        <v>0</v>
      </c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488628.04</v>
      </c>
      <c r="E13" s="18">
        <f t="shared" ca="1" si="0"/>
        <v>4059974.79</v>
      </c>
      <c r="F13" s="18">
        <f t="shared" ca="1" si="0"/>
        <v>20201423.949999999</v>
      </c>
      <c r="G13" s="18">
        <f t="shared" ca="1" si="0"/>
        <v>1291507.6000000001</v>
      </c>
      <c r="H13" s="18">
        <f t="shared" ca="1" si="0"/>
        <v>16528664.639999999</v>
      </c>
      <c r="I13" s="18">
        <f t="shared" ca="1" si="0"/>
        <v>4359148.6900000004</v>
      </c>
      <c r="J13" s="18">
        <f t="shared" ca="1" si="0"/>
        <v>0</v>
      </c>
      <c r="K13" s="18">
        <f t="shared" ca="1" si="0"/>
        <v>0</v>
      </c>
      <c r="L13" s="18">
        <f t="shared" ca="1" si="0"/>
        <v>0</v>
      </c>
      <c r="M13" s="18">
        <f t="shared" ca="1" si="0"/>
        <v>0</v>
      </c>
      <c r="N13" s="18">
        <f t="shared" ca="1" si="0"/>
        <v>0</v>
      </c>
      <c r="O13" s="18">
        <f t="shared" ca="1" si="0"/>
        <v>0</v>
      </c>
      <c r="P13" s="18">
        <f t="shared" ca="1" si="0"/>
        <v>0</v>
      </c>
      <c r="Q13" s="18">
        <f t="shared" ca="1" si="0"/>
        <v>0</v>
      </c>
      <c r="R13" s="18">
        <f t="shared" ca="1" si="0"/>
        <v>0</v>
      </c>
      <c r="S13" s="18">
        <f t="shared" ca="1" si="0"/>
        <v>0</v>
      </c>
      <c r="T13" s="18">
        <f t="shared" ca="1" si="0"/>
        <v>0</v>
      </c>
      <c r="U13" s="19">
        <f t="shared" ca="1" si="1"/>
        <v>46929347.710000001</v>
      </c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7484791.2300000004</v>
      </c>
      <c r="E14" s="18">
        <f t="shared" ca="1" si="0"/>
        <v>46363258.650000006</v>
      </c>
      <c r="F14" s="18">
        <f t="shared" ca="1" si="0"/>
        <v>152917114.34999999</v>
      </c>
      <c r="G14" s="18">
        <f t="shared" ca="1" si="0"/>
        <v>14906218.630000001</v>
      </c>
      <c r="H14" s="18">
        <f t="shared" ca="1" si="0"/>
        <v>46684742.649999999</v>
      </c>
      <c r="I14" s="18">
        <f t="shared" ca="1" si="0"/>
        <v>77295989.840000004</v>
      </c>
      <c r="J14" s="18">
        <f t="shared" ca="1" si="0"/>
        <v>76247.62</v>
      </c>
      <c r="K14" s="18">
        <f t="shared" ca="1" si="0"/>
        <v>0</v>
      </c>
      <c r="L14" s="18">
        <f t="shared" ca="1" si="0"/>
        <v>0</v>
      </c>
      <c r="M14" s="18">
        <f t="shared" ca="1" si="0"/>
        <v>3247893.16</v>
      </c>
      <c r="N14" s="18">
        <f t="shared" ca="1" si="0"/>
        <v>88133273.689999998</v>
      </c>
      <c r="O14" s="18">
        <f t="shared" ca="1" si="0"/>
        <v>0</v>
      </c>
      <c r="P14" s="18">
        <f t="shared" ca="1" si="0"/>
        <v>11161449.09</v>
      </c>
      <c r="Q14" s="18">
        <f t="shared" ca="1" si="0"/>
        <v>0</v>
      </c>
      <c r="R14" s="18">
        <f t="shared" ca="1" si="0"/>
        <v>0</v>
      </c>
      <c r="S14" s="18">
        <f t="shared" ca="1" si="0"/>
        <v>0</v>
      </c>
      <c r="T14" s="18">
        <f t="shared" ca="1" si="0"/>
        <v>1759606.65</v>
      </c>
      <c r="U14" s="19">
        <f t="shared" ca="1" si="1"/>
        <v>450030585.56</v>
      </c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2179368.23</v>
      </c>
      <c r="F15" s="18">
        <f t="shared" ca="1" si="0"/>
        <v>16644678.67999986</v>
      </c>
      <c r="G15" s="18">
        <f t="shared" ca="1" si="0"/>
        <v>0</v>
      </c>
      <c r="H15" s="18">
        <f t="shared" ca="1" si="0"/>
        <v>0</v>
      </c>
      <c r="I15" s="18">
        <f t="shared" ca="1" si="0"/>
        <v>390235955.11285728</v>
      </c>
      <c r="J15" s="18">
        <f t="shared" ca="1" si="0"/>
        <v>0</v>
      </c>
      <c r="K15" s="18">
        <f t="shared" ca="1" si="0"/>
        <v>0</v>
      </c>
      <c r="L15" s="18">
        <f t="shared" ca="1" si="0"/>
        <v>0</v>
      </c>
      <c r="M15" s="18">
        <f t="shared" ca="1" si="0"/>
        <v>0</v>
      </c>
      <c r="N15" s="18">
        <f t="shared" ca="1" si="0"/>
        <v>0</v>
      </c>
      <c r="O15" s="18">
        <f t="shared" ca="1" si="0"/>
        <v>0</v>
      </c>
      <c r="P15" s="18">
        <f t="shared" ca="1" si="0"/>
        <v>0</v>
      </c>
      <c r="Q15" s="18">
        <f t="shared" ca="1" si="0"/>
        <v>0</v>
      </c>
      <c r="R15" s="18">
        <f t="shared" ca="1" si="0"/>
        <v>0</v>
      </c>
      <c r="S15" s="18">
        <f t="shared" ca="1" si="0"/>
        <v>0</v>
      </c>
      <c r="T15" s="18">
        <f t="shared" ca="1" si="0"/>
        <v>0</v>
      </c>
      <c r="U15" s="19">
        <f t="shared" ca="1" si="1"/>
        <v>409060002.02285713</v>
      </c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8">
        <f t="shared" ca="1" si="0"/>
        <v>0</v>
      </c>
      <c r="I16" s="18">
        <f t="shared" ca="1" si="0"/>
        <v>0</v>
      </c>
      <c r="J16" s="18">
        <f t="shared" ca="1" si="0"/>
        <v>0</v>
      </c>
      <c r="K16" s="18">
        <f t="shared" ca="1" si="0"/>
        <v>0</v>
      </c>
      <c r="L16" s="18">
        <f t="shared" ca="1" si="0"/>
        <v>0</v>
      </c>
      <c r="M16" s="18">
        <f t="shared" ca="1" si="0"/>
        <v>0</v>
      </c>
      <c r="N16" s="18">
        <f t="shared" ca="1" si="0"/>
        <v>0</v>
      </c>
      <c r="O16" s="18">
        <f t="shared" ca="1" si="0"/>
        <v>0</v>
      </c>
      <c r="P16" s="18">
        <f t="shared" ca="1" si="0"/>
        <v>0</v>
      </c>
      <c r="Q16" s="18">
        <f t="shared" ca="1" si="0"/>
        <v>0</v>
      </c>
      <c r="R16" s="18">
        <f t="shared" ca="1" si="0"/>
        <v>0</v>
      </c>
      <c r="S16" s="18">
        <f t="shared" ca="1" si="0"/>
        <v>0</v>
      </c>
      <c r="T16" s="18">
        <f t="shared" ca="1" si="0"/>
        <v>0</v>
      </c>
      <c r="U16" s="19">
        <f t="shared" ca="1" si="1"/>
        <v>0</v>
      </c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1078.4100000000001</v>
      </c>
      <c r="E17" s="18">
        <f t="shared" ca="1" si="0"/>
        <v>71966.539999999994</v>
      </c>
      <c r="F17" s="18">
        <f t="shared" ca="1" si="0"/>
        <v>22412486.09</v>
      </c>
      <c r="G17" s="18">
        <f t="shared" ca="1" si="0"/>
        <v>6482165.4199999999</v>
      </c>
      <c r="H17" s="18">
        <f t="shared" ca="1" si="0"/>
        <v>41853224.039999999</v>
      </c>
      <c r="I17" s="18">
        <f t="shared" ca="1" si="0"/>
        <v>2352657.71</v>
      </c>
      <c r="J17" s="18">
        <f t="shared" ca="1" si="0"/>
        <v>0</v>
      </c>
      <c r="K17" s="18">
        <f t="shared" ca="1" si="0"/>
        <v>0</v>
      </c>
      <c r="L17" s="18">
        <f t="shared" ca="1" si="0"/>
        <v>0</v>
      </c>
      <c r="M17" s="18">
        <f t="shared" ca="1" si="0"/>
        <v>0</v>
      </c>
      <c r="N17" s="18">
        <f t="shared" ca="1" si="0"/>
        <v>0</v>
      </c>
      <c r="O17" s="18">
        <f t="shared" ca="1" si="0"/>
        <v>0</v>
      </c>
      <c r="P17" s="18">
        <f t="shared" ca="1" si="0"/>
        <v>0</v>
      </c>
      <c r="Q17" s="18">
        <f t="shared" ca="1" si="0"/>
        <v>0</v>
      </c>
      <c r="R17" s="18">
        <f t="shared" ca="1" si="0"/>
        <v>0</v>
      </c>
      <c r="S17" s="18">
        <f t="shared" ca="1" si="0"/>
        <v>0</v>
      </c>
      <c r="T17" s="18">
        <f t="shared" ca="1" si="0"/>
        <v>0</v>
      </c>
      <c r="U17" s="19">
        <f t="shared" ca="1" si="1"/>
        <v>73173578.209999993</v>
      </c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237548.49</v>
      </c>
      <c r="E18" s="18">
        <f t="shared" ca="1" si="0"/>
        <v>5681109.6600000001</v>
      </c>
      <c r="F18" s="18">
        <f t="shared" ca="1" si="0"/>
        <v>42397227.959999993</v>
      </c>
      <c r="G18" s="18">
        <f t="shared" ca="1" si="0"/>
        <v>8090460.4399999995</v>
      </c>
      <c r="H18" s="18">
        <f t="shared" ca="1" si="0"/>
        <v>52611154.169999994</v>
      </c>
      <c r="I18" s="18">
        <f t="shared" ca="1" si="0"/>
        <v>6584185.4500000002</v>
      </c>
      <c r="J18" s="18">
        <f t="shared" ca="1" si="0"/>
        <v>0</v>
      </c>
      <c r="K18" s="18">
        <f t="shared" ca="1" si="0"/>
        <v>0</v>
      </c>
      <c r="L18" s="18">
        <f t="shared" ca="1" si="0"/>
        <v>0</v>
      </c>
      <c r="M18" s="18">
        <f t="shared" ca="1" si="0"/>
        <v>0</v>
      </c>
      <c r="N18" s="18">
        <f t="shared" ca="1" si="0"/>
        <v>0</v>
      </c>
      <c r="O18" s="18">
        <f t="shared" ca="1" si="0"/>
        <v>0</v>
      </c>
      <c r="P18" s="18">
        <f t="shared" ca="1" si="0"/>
        <v>0</v>
      </c>
      <c r="Q18" s="18">
        <f t="shared" ca="1" si="0"/>
        <v>0</v>
      </c>
      <c r="R18" s="18">
        <f t="shared" ca="1" si="0"/>
        <v>0</v>
      </c>
      <c r="S18" s="18">
        <f t="shared" ca="1" si="0"/>
        <v>0</v>
      </c>
      <c r="T18" s="18">
        <f t="shared" ca="1" si="0"/>
        <v>0</v>
      </c>
      <c r="U18" s="19">
        <f t="shared" ca="1" si="1"/>
        <v>115601686.16999999</v>
      </c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8">
        <f t="shared" ca="1" si="0"/>
        <v>0</v>
      </c>
      <c r="G19" s="18">
        <f t="shared" ca="1" si="0"/>
        <v>0</v>
      </c>
      <c r="H19" s="18">
        <f t="shared" ca="1" si="0"/>
        <v>0</v>
      </c>
      <c r="I19" s="18">
        <f t="shared" ca="1" si="0"/>
        <v>0</v>
      </c>
      <c r="J19" s="18">
        <f t="shared" ca="1" si="0"/>
        <v>0</v>
      </c>
      <c r="K19" s="18">
        <f t="shared" ca="1" si="0"/>
        <v>0</v>
      </c>
      <c r="L19" s="18">
        <f t="shared" ca="1" si="0"/>
        <v>0</v>
      </c>
      <c r="M19" s="18">
        <f t="shared" ca="1" si="0"/>
        <v>0</v>
      </c>
      <c r="N19" s="18">
        <f t="shared" ca="1" si="0"/>
        <v>0</v>
      </c>
      <c r="O19" s="18">
        <f t="shared" ca="1" si="0"/>
        <v>0</v>
      </c>
      <c r="P19" s="18">
        <f t="shared" ca="1" si="0"/>
        <v>0</v>
      </c>
      <c r="Q19" s="18">
        <f t="shared" ca="1" si="0"/>
        <v>0</v>
      </c>
      <c r="R19" s="18">
        <f t="shared" ca="1" si="0"/>
        <v>0</v>
      </c>
      <c r="S19" s="18">
        <f t="shared" ca="1" si="0"/>
        <v>0</v>
      </c>
      <c r="T19" s="18">
        <f t="shared" ca="1" si="0"/>
        <v>0</v>
      </c>
      <c r="U19" s="19">
        <f t="shared" ca="1" si="1"/>
        <v>0</v>
      </c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8496671.459999999</v>
      </c>
      <c r="E20" s="18">
        <f t="shared" ca="1" si="0"/>
        <v>77301858.480000004</v>
      </c>
      <c r="F20" s="18">
        <f t="shared" ca="1" si="0"/>
        <v>177896243.52000001</v>
      </c>
      <c r="G20" s="18">
        <f t="shared" ca="1" si="0"/>
        <v>14754328.010000002</v>
      </c>
      <c r="H20" s="18">
        <f t="shared" ca="1" si="0"/>
        <v>46444163.679999992</v>
      </c>
      <c r="I20" s="18">
        <f t="shared" ca="1" si="0"/>
        <v>19899660.070000004</v>
      </c>
      <c r="J20" s="18">
        <f t="shared" ca="1" si="0"/>
        <v>0</v>
      </c>
      <c r="K20" s="18">
        <f t="shared" ca="1" si="0"/>
        <v>0</v>
      </c>
      <c r="L20" s="18">
        <f t="shared" ca="1" si="0"/>
        <v>87491850.420000002</v>
      </c>
      <c r="M20" s="18">
        <f t="shared" ca="1" si="0"/>
        <v>2655692.0099999998</v>
      </c>
      <c r="N20" s="18">
        <f t="shared" ca="1" si="0"/>
        <v>28216249.670000006</v>
      </c>
      <c r="O20" s="18">
        <f t="shared" ca="1" si="0"/>
        <v>0</v>
      </c>
      <c r="P20" s="18">
        <f t="shared" ca="1" si="0"/>
        <v>24470108.75</v>
      </c>
      <c r="Q20" s="18">
        <f t="shared" ca="1" si="0"/>
        <v>0</v>
      </c>
      <c r="R20" s="18">
        <f t="shared" ca="1" si="0"/>
        <v>0</v>
      </c>
      <c r="S20" s="18">
        <f t="shared" ca="1" si="0"/>
        <v>196878</v>
      </c>
      <c r="T20" s="18">
        <f t="shared" ca="1" si="0"/>
        <v>208542.40000000002</v>
      </c>
      <c r="U20" s="19">
        <f t="shared" ca="1" si="1"/>
        <v>488032246.47000003</v>
      </c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10929.35</v>
      </c>
      <c r="E21" s="18">
        <f t="shared" ca="1" si="0"/>
        <v>171935.15</v>
      </c>
      <c r="F21" s="18">
        <f t="shared" ca="1" si="0"/>
        <v>3402347.03</v>
      </c>
      <c r="G21" s="18">
        <f t="shared" ca="1" si="0"/>
        <v>784576.18</v>
      </c>
      <c r="H21" s="18">
        <f t="shared" ca="1" si="0"/>
        <v>12920240.34</v>
      </c>
      <c r="I21" s="18">
        <f t="shared" ca="1" si="0"/>
        <v>2700744.83</v>
      </c>
      <c r="J21" s="18">
        <f t="shared" ca="1" si="0"/>
        <v>0</v>
      </c>
      <c r="K21" s="18">
        <f t="shared" ca="1" si="0"/>
        <v>0</v>
      </c>
      <c r="L21" s="18">
        <f t="shared" ca="1" si="0"/>
        <v>0</v>
      </c>
      <c r="M21" s="18">
        <f t="shared" ca="1" si="0"/>
        <v>973671.52</v>
      </c>
      <c r="N21" s="18">
        <f t="shared" ca="1" si="0"/>
        <v>2375715.85</v>
      </c>
      <c r="O21" s="18">
        <f t="shared" ca="1" si="0"/>
        <v>0</v>
      </c>
      <c r="P21" s="18">
        <f t="shared" ca="1" si="0"/>
        <v>2301.37</v>
      </c>
      <c r="Q21" s="18">
        <f t="shared" ca="1" si="0"/>
        <v>0</v>
      </c>
      <c r="R21" s="18">
        <f t="shared" ca="1" si="0"/>
        <v>0</v>
      </c>
      <c r="S21" s="18">
        <f t="shared" ca="1" si="0"/>
        <v>2422014.2000000002</v>
      </c>
      <c r="T21" s="18">
        <f t="shared" ca="1" si="0"/>
        <v>0</v>
      </c>
      <c r="U21" s="19">
        <f t="shared" ca="1" si="1"/>
        <v>25764475.820000004</v>
      </c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177</v>
      </c>
      <c r="B22" s="17">
        <v>1019</v>
      </c>
      <c r="C22" s="58" t="s">
        <v>146</v>
      </c>
      <c r="D22" s="18">
        <f t="shared" ref="D22:S37" ca="1" si="2">IFERROR(IF($C$2="Yurtiçi",INDIRECT("'"&amp;$B$2&amp;"'!"&amp;ADDRESS(MATCH($B22,INDIRECT("'"&amp;$B$2&amp;"'!$B$1:$B$1095"),0),MATCH(D$5,INDIRECT("'"&amp;$B$2&amp;"'!5:5"),0))),IF($C$2="Yurtdışı",INDIRECT("'"&amp;$B$2&amp;"'!"&amp;ADDRESS(MATCH($B22,INDIRECT("'"&amp;$B$2&amp;"'!$B$1:$B$1095"),0),MATCH(D$5,INDIRECT("'"&amp;$B$2&amp;"'!5:5"),0)+1)),INDIRECT("'"&amp;$B$2&amp;"'!"&amp;ADDRESS(MATCH($B22,INDIRECT("'"&amp;$B$2&amp;"'!$B$1:$B$1095"),0),MATCH(D$5,INDIRECT("'"&amp;$B$2&amp;"'!5:5"),0)))+INDIRECT("'"&amp;$B$2&amp;"'!"&amp;ADDRESS(MATCH($B22,INDIRECT("'"&amp;$B$2&amp;"'!$B$1:$B$1095"),0),MATCH(D$5,INDIRECT("'"&amp;$B$2&amp;"'!5:5"),0)+1)))),0)</f>
        <v>0</v>
      </c>
      <c r="E22" s="18">
        <f t="shared" ca="1" si="2"/>
        <v>1435271.73</v>
      </c>
      <c r="F22" s="18">
        <f t="shared" ca="1" si="2"/>
        <v>19722583.690000001</v>
      </c>
      <c r="G22" s="18">
        <f t="shared" ca="1" si="2"/>
        <v>1292817.82</v>
      </c>
      <c r="H22" s="18">
        <f t="shared" ca="1" si="2"/>
        <v>2647524.4300000002</v>
      </c>
      <c r="I22" s="18">
        <f t="shared" ca="1" si="2"/>
        <v>10873055.09</v>
      </c>
      <c r="J22" s="18">
        <f t="shared" ca="1" si="2"/>
        <v>158734.64000000001</v>
      </c>
      <c r="K22" s="18">
        <f t="shared" ca="1" si="2"/>
        <v>0</v>
      </c>
      <c r="L22" s="18">
        <f t="shared" ca="1" si="2"/>
        <v>0</v>
      </c>
      <c r="M22" s="18">
        <f t="shared" ca="1" si="2"/>
        <v>7590189.0099999998</v>
      </c>
      <c r="N22" s="18">
        <f t="shared" ca="1" si="2"/>
        <v>105691925.97</v>
      </c>
      <c r="O22" s="18">
        <f t="shared" ca="1" si="2"/>
        <v>2609735.6399999997</v>
      </c>
      <c r="P22" s="18">
        <f t="shared" ca="1" si="2"/>
        <v>22619563.109999999</v>
      </c>
      <c r="Q22" s="18">
        <f t="shared" ca="1" si="2"/>
        <v>0</v>
      </c>
      <c r="R22" s="18">
        <f t="shared" ca="1" si="2"/>
        <v>0</v>
      </c>
      <c r="S22" s="18">
        <f t="shared" ca="1" si="2"/>
        <v>878359.7</v>
      </c>
      <c r="T22" s="18">
        <f t="shared" ref="N22:T37" ca="1" si="3">IFERROR(IF($C$2="Yurtiçi",INDIRECT("'"&amp;$B$2&amp;"'!"&amp;ADDRESS(MATCH($B22,INDIRECT("'"&amp;$B$2&amp;"'!$B$1:$B$1095"),0),MATCH(T$5,INDIRECT("'"&amp;$B$2&amp;"'!5:5"),0))),IF($C$2="Yurtdışı",INDIRECT("'"&amp;$B$2&amp;"'!"&amp;ADDRESS(MATCH($B22,INDIRECT("'"&amp;$B$2&amp;"'!$B$1:$B$1095"),0),MATCH(T$5,INDIRECT("'"&amp;$B$2&amp;"'!5:5"),0)+1)),INDIRECT("'"&amp;$B$2&amp;"'!"&amp;ADDRESS(MATCH($B22,INDIRECT("'"&amp;$B$2&amp;"'!$B$1:$B$1095"),0),MATCH(T$5,INDIRECT("'"&amp;$B$2&amp;"'!5:5"),0)))+INDIRECT("'"&amp;$B$2&amp;"'!"&amp;ADDRESS(MATCH($B22,INDIRECT("'"&amp;$B$2&amp;"'!$B$1:$B$1095"),0),MATCH(T$5,INDIRECT("'"&amp;$B$2&amp;"'!5:5"),0)+1)))),0)</f>
        <v>6356361.79</v>
      </c>
      <c r="U22" s="19">
        <f t="shared" ca="1" si="1"/>
        <v>181876122.61999997</v>
      </c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179</v>
      </c>
      <c r="B23" s="17">
        <v>1020</v>
      </c>
      <c r="C23" s="58" t="s">
        <v>146</v>
      </c>
      <c r="D23" s="18">
        <f t="shared" ca="1" si="2"/>
        <v>17895591.030000001</v>
      </c>
      <c r="E23" s="18">
        <f t="shared" ca="1" si="2"/>
        <v>59623042.520000003</v>
      </c>
      <c r="F23" s="18">
        <f t="shared" ca="1" si="2"/>
        <v>142787048.00999999</v>
      </c>
      <c r="G23" s="18">
        <f t="shared" ca="1" si="2"/>
        <v>32034452.52</v>
      </c>
      <c r="H23" s="18">
        <f t="shared" ca="1" si="2"/>
        <v>110747672.91</v>
      </c>
      <c r="I23" s="18">
        <f t="shared" ca="1" si="2"/>
        <v>100320218.63000001</v>
      </c>
      <c r="J23" s="18">
        <f t="shared" ca="1" si="2"/>
        <v>10174690.539999999</v>
      </c>
      <c r="K23" s="18">
        <f t="shared" ca="1" si="2"/>
        <v>0</v>
      </c>
      <c r="L23" s="18">
        <f t="shared" ca="1" si="2"/>
        <v>68321.3</v>
      </c>
      <c r="M23" s="18">
        <f t="shared" ca="1" si="2"/>
        <v>227458623.51999998</v>
      </c>
      <c r="N23" s="18">
        <f t="shared" ca="1" si="3"/>
        <v>1433495208.5499997</v>
      </c>
      <c r="O23" s="18">
        <f t="shared" ca="1" si="3"/>
        <v>8524920.6600000001</v>
      </c>
      <c r="P23" s="18">
        <f t="shared" ca="1" si="3"/>
        <v>1356382819.8200002</v>
      </c>
      <c r="Q23" s="18">
        <f t="shared" ca="1" si="3"/>
        <v>0</v>
      </c>
      <c r="R23" s="18">
        <f t="shared" ca="1" si="3"/>
        <v>0</v>
      </c>
      <c r="S23" s="18">
        <f t="shared" ca="1" si="3"/>
        <v>33242404.27</v>
      </c>
      <c r="T23" s="18">
        <f t="shared" ca="1" si="3"/>
        <v>381287402.45999998</v>
      </c>
      <c r="U23" s="19">
        <f t="shared" ca="1" si="1"/>
        <v>3914042416.7400002</v>
      </c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181</v>
      </c>
      <c r="B24" s="17">
        <v>1022</v>
      </c>
      <c r="C24" s="58" t="s">
        <v>146</v>
      </c>
      <c r="D24" s="18">
        <f t="shared" ca="1" si="2"/>
        <v>768.06</v>
      </c>
      <c r="E24" s="18">
        <f t="shared" ca="1" si="2"/>
        <v>3286918.58</v>
      </c>
      <c r="F24" s="18">
        <f t="shared" ca="1" si="2"/>
        <v>174106771.87</v>
      </c>
      <c r="G24" s="18">
        <f t="shared" ca="1" si="2"/>
        <v>11506415.85</v>
      </c>
      <c r="H24" s="18">
        <f t="shared" ca="1" si="2"/>
        <v>22743629.190000001</v>
      </c>
      <c r="I24" s="18">
        <f t="shared" ca="1" si="2"/>
        <v>34286014.120000005</v>
      </c>
      <c r="J24" s="18">
        <f t="shared" ca="1" si="2"/>
        <v>26454.45</v>
      </c>
      <c r="K24" s="18">
        <f t="shared" ca="1" si="2"/>
        <v>0</v>
      </c>
      <c r="L24" s="18">
        <f t="shared" ca="1" si="2"/>
        <v>0</v>
      </c>
      <c r="M24" s="18">
        <f t="shared" ca="1" si="2"/>
        <v>4698815.21</v>
      </c>
      <c r="N24" s="18">
        <f t="shared" ca="1" si="3"/>
        <v>98998059.730000004</v>
      </c>
      <c r="O24" s="18">
        <f t="shared" ca="1" si="3"/>
        <v>0</v>
      </c>
      <c r="P24" s="18">
        <f t="shared" ca="1" si="3"/>
        <v>21476524.739999998</v>
      </c>
      <c r="Q24" s="18">
        <f t="shared" ca="1" si="3"/>
        <v>0</v>
      </c>
      <c r="R24" s="18">
        <f t="shared" ca="1" si="3"/>
        <v>0</v>
      </c>
      <c r="S24" s="18">
        <f t="shared" ca="1" si="3"/>
        <v>108969.84</v>
      </c>
      <c r="T24" s="18">
        <f t="shared" ca="1" si="3"/>
        <v>1941093.03</v>
      </c>
      <c r="U24" s="19">
        <f t="shared" ca="1" si="1"/>
        <v>373180434.66999996</v>
      </c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183</v>
      </c>
      <c r="B25" s="17">
        <v>1025</v>
      </c>
      <c r="C25" s="58" t="s">
        <v>146</v>
      </c>
      <c r="D25" s="18">
        <f t="shared" ca="1" si="2"/>
        <v>1142464.9100000137</v>
      </c>
      <c r="E25" s="18">
        <f t="shared" ca="1" si="2"/>
        <v>5855158.5700000003</v>
      </c>
      <c r="F25" s="18">
        <f t="shared" ca="1" si="2"/>
        <v>25271300.989999976</v>
      </c>
      <c r="G25" s="18">
        <f t="shared" ca="1" si="2"/>
        <v>0</v>
      </c>
      <c r="H25" s="18">
        <f t="shared" ca="1" si="2"/>
        <v>15739538.379999988</v>
      </c>
      <c r="I25" s="18">
        <f t="shared" ca="1" si="2"/>
        <v>40783981.979999989</v>
      </c>
      <c r="J25" s="18">
        <f t="shared" ca="1" si="2"/>
        <v>560065.17000000004</v>
      </c>
      <c r="K25" s="18">
        <f t="shared" ca="1" si="2"/>
        <v>0</v>
      </c>
      <c r="L25" s="18">
        <f t="shared" ca="1" si="2"/>
        <v>647229.29000000108</v>
      </c>
      <c r="M25" s="18">
        <f t="shared" ca="1" si="2"/>
        <v>26773528.560000002</v>
      </c>
      <c r="N25" s="18">
        <f t="shared" ca="1" si="3"/>
        <v>775450686.1400429</v>
      </c>
      <c r="O25" s="18">
        <f t="shared" ca="1" si="3"/>
        <v>140135.82</v>
      </c>
      <c r="P25" s="18">
        <f t="shared" ca="1" si="3"/>
        <v>66095609.929998487</v>
      </c>
      <c r="Q25" s="18">
        <f t="shared" ca="1" si="3"/>
        <v>0</v>
      </c>
      <c r="R25" s="18">
        <f t="shared" ca="1" si="3"/>
        <v>0</v>
      </c>
      <c r="S25" s="18">
        <f t="shared" ca="1" si="3"/>
        <v>480198.64</v>
      </c>
      <c r="T25" s="18">
        <f t="shared" ca="1" si="3"/>
        <v>18888410.999999899</v>
      </c>
      <c r="U25" s="19">
        <f t="shared" ca="1" si="1"/>
        <v>977828309.38004136</v>
      </c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185</v>
      </c>
      <c r="B26" s="17">
        <v>1027</v>
      </c>
      <c r="C26" s="58" t="s">
        <v>146</v>
      </c>
      <c r="D26" s="18">
        <f t="shared" ca="1" si="2"/>
        <v>18643.419999999998</v>
      </c>
      <c r="E26" s="18">
        <f t="shared" ca="1" si="2"/>
        <v>175052.11</v>
      </c>
      <c r="F26" s="18">
        <f t="shared" ca="1" si="2"/>
        <v>401703.43</v>
      </c>
      <c r="G26" s="18">
        <f t="shared" ca="1" si="2"/>
        <v>29359.99</v>
      </c>
      <c r="H26" s="18">
        <f t="shared" ca="1" si="2"/>
        <v>1198920.1200000001</v>
      </c>
      <c r="I26" s="18">
        <f t="shared" ca="1" si="2"/>
        <v>559229.72</v>
      </c>
      <c r="J26" s="18">
        <f t="shared" ca="1" si="2"/>
        <v>0</v>
      </c>
      <c r="K26" s="18">
        <f t="shared" ca="1" si="2"/>
        <v>0</v>
      </c>
      <c r="L26" s="18">
        <f t="shared" ca="1" si="2"/>
        <v>0</v>
      </c>
      <c r="M26" s="18">
        <f t="shared" ca="1" si="2"/>
        <v>0</v>
      </c>
      <c r="N26" s="18">
        <f t="shared" ca="1" si="3"/>
        <v>0</v>
      </c>
      <c r="O26" s="18">
        <f t="shared" ca="1" si="3"/>
        <v>0</v>
      </c>
      <c r="P26" s="18">
        <f t="shared" ca="1" si="3"/>
        <v>0</v>
      </c>
      <c r="Q26" s="18">
        <f t="shared" ca="1" si="3"/>
        <v>16800</v>
      </c>
      <c r="R26" s="18">
        <f t="shared" ca="1" si="3"/>
        <v>0</v>
      </c>
      <c r="S26" s="18">
        <f t="shared" ca="1" si="3"/>
        <v>0</v>
      </c>
      <c r="T26" s="18">
        <f t="shared" ca="1" si="3"/>
        <v>0</v>
      </c>
      <c r="U26" s="19">
        <f t="shared" ca="1" si="1"/>
        <v>2399708.79</v>
      </c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187</v>
      </c>
      <c r="B27" s="17">
        <v>1028</v>
      </c>
      <c r="C27" s="58" t="s">
        <v>146</v>
      </c>
      <c r="D27" s="18">
        <f t="shared" ca="1" si="2"/>
        <v>2368713.7999999998</v>
      </c>
      <c r="E27" s="18">
        <f t="shared" ca="1" si="2"/>
        <v>22491250.859999999</v>
      </c>
      <c r="F27" s="18">
        <f t="shared" ca="1" si="2"/>
        <v>153212699.63</v>
      </c>
      <c r="G27" s="18">
        <f t="shared" ca="1" si="2"/>
        <v>38728009.609999999</v>
      </c>
      <c r="H27" s="18">
        <f t="shared" ca="1" si="2"/>
        <v>100785352.47</v>
      </c>
      <c r="I27" s="18">
        <f t="shared" ca="1" si="2"/>
        <v>99747585.260000005</v>
      </c>
      <c r="J27" s="18">
        <f t="shared" ca="1" si="2"/>
        <v>308.32</v>
      </c>
      <c r="K27" s="18">
        <f t="shared" ca="1" si="2"/>
        <v>0</v>
      </c>
      <c r="L27" s="18">
        <f t="shared" ca="1" si="2"/>
        <v>0</v>
      </c>
      <c r="M27" s="18">
        <f t="shared" ca="1" si="2"/>
        <v>254992.6</v>
      </c>
      <c r="N27" s="18">
        <f t="shared" ca="1" si="3"/>
        <v>3136256.66</v>
      </c>
      <c r="O27" s="18">
        <f t="shared" ca="1" si="3"/>
        <v>0</v>
      </c>
      <c r="P27" s="18">
        <f t="shared" ca="1" si="3"/>
        <v>2212213.41</v>
      </c>
      <c r="Q27" s="18">
        <f t="shared" ca="1" si="3"/>
        <v>0</v>
      </c>
      <c r="R27" s="18">
        <f t="shared" ca="1" si="3"/>
        <v>0</v>
      </c>
      <c r="S27" s="18">
        <f t="shared" ca="1" si="3"/>
        <v>0</v>
      </c>
      <c r="T27" s="18">
        <f t="shared" ca="1" si="3"/>
        <v>72050.47</v>
      </c>
      <c r="U27" s="19">
        <f t="shared" ca="1" si="1"/>
        <v>423009433.09000009</v>
      </c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189</v>
      </c>
      <c r="B28" s="17">
        <v>1030</v>
      </c>
      <c r="C28" s="58" t="s">
        <v>146</v>
      </c>
      <c r="D28" s="18">
        <f t="shared" ca="1" si="2"/>
        <v>1449856</v>
      </c>
      <c r="E28" s="18">
        <f t="shared" ca="1" si="2"/>
        <v>214242</v>
      </c>
      <c r="F28" s="18">
        <f t="shared" ca="1" si="2"/>
        <v>36080494</v>
      </c>
      <c r="G28" s="18">
        <f t="shared" ca="1" si="2"/>
        <v>960272</v>
      </c>
      <c r="H28" s="18">
        <f t="shared" ca="1" si="2"/>
        <v>11137883</v>
      </c>
      <c r="I28" s="18">
        <f t="shared" ca="1" si="2"/>
        <v>62126728</v>
      </c>
      <c r="J28" s="18">
        <f t="shared" ca="1" si="2"/>
        <v>29611</v>
      </c>
      <c r="K28" s="18">
        <f t="shared" ca="1" si="2"/>
        <v>0</v>
      </c>
      <c r="L28" s="18">
        <f t="shared" ca="1" si="2"/>
        <v>0</v>
      </c>
      <c r="M28" s="18">
        <f t="shared" ca="1" si="2"/>
        <v>5032224</v>
      </c>
      <c r="N28" s="18">
        <f t="shared" ca="1" si="3"/>
        <v>30003291</v>
      </c>
      <c r="O28" s="18">
        <f t="shared" ca="1" si="3"/>
        <v>87036</v>
      </c>
      <c r="P28" s="18">
        <f t="shared" ca="1" si="3"/>
        <v>2544729</v>
      </c>
      <c r="Q28" s="18">
        <f t="shared" ca="1" si="3"/>
        <v>0</v>
      </c>
      <c r="R28" s="18">
        <f t="shared" ca="1" si="3"/>
        <v>0</v>
      </c>
      <c r="S28" s="18">
        <f t="shared" ca="1" si="3"/>
        <v>13678</v>
      </c>
      <c r="T28" s="18">
        <f t="shared" ca="1" si="3"/>
        <v>897522</v>
      </c>
      <c r="U28" s="19">
        <f t="shared" ca="1" si="1"/>
        <v>150577566</v>
      </c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191</v>
      </c>
      <c r="B29" s="17">
        <v>1031</v>
      </c>
      <c r="C29" s="58" t="s">
        <v>146</v>
      </c>
      <c r="D29" s="18">
        <f t="shared" ca="1" si="2"/>
        <v>13007.09</v>
      </c>
      <c r="E29" s="18">
        <f t="shared" ca="1" si="2"/>
        <v>57631.990000000005</v>
      </c>
      <c r="F29" s="18">
        <f t="shared" ca="1" si="2"/>
        <v>3471694.37</v>
      </c>
      <c r="G29" s="18">
        <f t="shared" ca="1" si="2"/>
        <v>22393.14</v>
      </c>
      <c r="H29" s="18">
        <f t="shared" ca="1" si="2"/>
        <v>2165060.0699999998</v>
      </c>
      <c r="I29" s="18">
        <f t="shared" ca="1" si="2"/>
        <v>1967284.1400000001</v>
      </c>
      <c r="J29" s="18">
        <f t="shared" ca="1" si="2"/>
        <v>0</v>
      </c>
      <c r="K29" s="18">
        <f t="shared" ca="1" si="2"/>
        <v>0</v>
      </c>
      <c r="L29" s="18">
        <f t="shared" ca="1" si="2"/>
        <v>0</v>
      </c>
      <c r="M29" s="18">
        <f t="shared" ca="1" si="2"/>
        <v>0</v>
      </c>
      <c r="N29" s="18">
        <f t="shared" ca="1" si="3"/>
        <v>0</v>
      </c>
      <c r="O29" s="18">
        <f t="shared" ca="1" si="3"/>
        <v>0</v>
      </c>
      <c r="P29" s="18">
        <f t="shared" ca="1" si="3"/>
        <v>0</v>
      </c>
      <c r="Q29" s="18">
        <f t="shared" ca="1" si="3"/>
        <v>0</v>
      </c>
      <c r="R29" s="18">
        <f t="shared" ca="1" si="3"/>
        <v>0</v>
      </c>
      <c r="S29" s="18">
        <f t="shared" ca="1" si="3"/>
        <v>0</v>
      </c>
      <c r="T29" s="18">
        <f t="shared" ca="1" si="3"/>
        <v>0</v>
      </c>
      <c r="U29" s="19">
        <f t="shared" ca="1" si="1"/>
        <v>7697070.8000000007</v>
      </c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193</v>
      </c>
      <c r="B30" s="17">
        <v>1032</v>
      </c>
      <c r="C30" s="58" t="s">
        <v>146</v>
      </c>
      <c r="D30" s="18">
        <f t="shared" ca="1" si="2"/>
        <v>2834754.0641000001</v>
      </c>
      <c r="E30" s="18">
        <f t="shared" ca="1" si="2"/>
        <v>24102225.363600001</v>
      </c>
      <c r="F30" s="18">
        <f t="shared" ca="1" si="2"/>
        <v>88186780.951800004</v>
      </c>
      <c r="G30" s="18">
        <f t="shared" ca="1" si="2"/>
        <v>10399224.109999999</v>
      </c>
      <c r="H30" s="18">
        <f t="shared" ca="1" si="2"/>
        <v>32886983.530000001</v>
      </c>
      <c r="I30" s="18">
        <f t="shared" ca="1" si="2"/>
        <v>33619718.320100002</v>
      </c>
      <c r="J30" s="18">
        <f t="shared" ca="1" si="2"/>
        <v>149949.17000000001</v>
      </c>
      <c r="K30" s="18">
        <f t="shared" ca="1" si="2"/>
        <v>0</v>
      </c>
      <c r="L30" s="18">
        <f t="shared" ca="1" si="2"/>
        <v>0</v>
      </c>
      <c r="M30" s="18">
        <f t="shared" ca="1" si="2"/>
        <v>9903457.629999999</v>
      </c>
      <c r="N30" s="18">
        <f t="shared" ca="1" si="3"/>
        <v>73504804.699999988</v>
      </c>
      <c r="O30" s="18">
        <f t="shared" ca="1" si="3"/>
        <v>1629667.53</v>
      </c>
      <c r="P30" s="18">
        <f t="shared" ca="1" si="3"/>
        <v>2664306.98</v>
      </c>
      <c r="Q30" s="18">
        <f t="shared" ca="1" si="3"/>
        <v>0</v>
      </c>
      <c r="R30" s="18">
        <f t="shared" ca="1" si="3"/>
        <v>225162.5</v>
      </c>
      <c r="S30" s="18">
        <f t="shared" ca="1" si="3"/>
        <v>22823418.109999999</v>
      </c>
      <c r="T30" s="18">
        <f t="shared" ca="1" si="3"/>
        <v>5927373.7300000004</v>
      </c>
      <c r="U30" s="19">
        <f t="shared" ca="1" si="1"/>
        <v>308857826.68959999</v>
      </c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195</v>
      </c>
      <c r="B31" s="17">
        <v>1034</v>
      </c>
      <c r="C31" s="58" t="s">
        <v>146</v>
      </c>
      <c r="D31" s="18">
        <f t="shared" ca="1" si="2"/>
        <v>364011.63</v>
      </c>
      <c r="E31" s="18">
        <f t="shared" ca="1" si="2"/>
        <v>6820464.8399999999</v>
      </c>
      <c r="F31" s="18">
        <f t="shared" ca="1" si="2"/>
        <v>7957330.4100000001</v>
      </c>
      <c r="G31" s="18">
        <f t="shared" ca="1" si="2"/>
        <v>58051.229999999996</v>
      </c>
      <c r="H31" s="18">
        <f t="shared" ca="1" si="2"/>
        <v>4491174.2899999991</v>
      </c>
      <c r="I31" s="18">
        <f t="shared" ca="1" si="2"/>
        <v>2894066.9</v>
      </c>
      <c r="J31" s="18">
        <f t="shared" ca="1" si="2"/>
        <v>0</v>
      </c>
      <c r="K31" s="18">
        <f t="shared" ca="1" si="2"/>
        <v>0</v>
      </c>
      <c r="L31" s="18">
        <f t="shared" ca="1" si="2"/>
        <v>0</v>
      </c>
      <c r="M31" s="18">
        <f t="shared" ca="1" si="2"/>
        <v>711629.86</v>
      </c>
      <c r="N31" s="18">
        <f t="shared" ca="1" si="3"/>
        <v>5031715</v>
      </c>
      <c r="O31" s="18">
        <f t="shared" ca="1" si="3"/>
        <v>0</v>
      </c>
      <c r="P31" s="18">
        <f t="shared" ca="1" si="3"/>
        <v>1253173.3699999999</v>
      </c>
      <c r="Q31" s="18">
        <f t="shared" ca="1" si="3"/>
        <v>0</v>
      </c>
      <c r="R31" s="18">
        <f t="shared" ca="1" si="3"/>
        <v>0</v>
      </c>
      <c r="S31" s="18">
        <f t="shared" ca="1" si="3"/>
        <v>30598.61</v>
      </c>
      <c r="T31" s="18">
        <f t="shared" ca="1" si="3"/>
        <v>0</v>
      </c>
      <c r="U31" s="19">
        <f t="shared" ca="1" si="1"/>
        <v>29612216.139999997</v>
      </c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197</v>
      </c>
      <c r="B32" s="17">
        <v>1035</v>
      </c>
      <c r="C32" s="58" t="s">
        <v>146</v>
      </c>
      <c r="D32" s="18">
        <f t="shared" ca="1" si="2"/>
        <v>6693859.7599999998</v>
      </c>
      <c r="E32" s="18">
        <f t="shared" ca="1" si="2"/>
        <v>19921175.91</v>
      </c>
      <c r="F32" s="18">
        <f t="shared" ca="1" si="2"/>
        <v>59590850.25</v>
      </c>
      <c r="G32" s="18">
        <f t="shared" ca="1" si="2"/>
        <v>37028405.219999999</v>
      </c>
      <c r="H32" s="18">
        <f t="shared" ca="1" si="2"/>
        <v>62005596.530000001</v>
      </c>
      <c r="I32" s="18">
        <f t="shared" ca="1" si="2"/>
        <v>59458813.479999997</v>
      </c>
      <c r="J32" s="18">
        <f t="shared" ca="1" si="2"/>
        <v>204460.6</v>
      </c>
      <c r="K32" s="18">
        <f t="shared" ca="1" si="2"/>
        <v>0</v>
      </c>
      <c r="L32" s="18">
        <f t="shared" ca="1" si="2"/>
        <v>0</v>
      </c>
      <c r="M32" s="18">
        <f t="shared" ca="1" si="2"/>
        <v>7103055.1300000008</v>
      </c>
      <c r="N32" s="18">
        <f t="shared" ca="1" si="3"/>
        <v>82234851.170000002</v>
      </c>
      <c r="O32" s="18">
        <f t="shared" ca="1" si="3"/>
        <v>482644.85</v>
      </c>
      <c r="P32" s="18">
        <f t="shared" ca="1" si="3"/>
        <v>29208835.57</v>
      </c>
      <c r="Q32" s="18">
        <f t="shared" ca="1" si="3"/>
        <v>0</v>
      </c>
      <c r="R32" s="18">
        <f t="shared" ca="1" si="3"/>
        <v>0</v>
      </c>
      <c r="S32" s="18">
        <f t="shared" ca="1" si="3"/>
        <v>443841.13</v>
      </c>
      <c r="T32" s="18">
        <f t="shared" ca="1" si="3"/>
        <v>7760842.6500000004</v>
      </c>
      <c r="U32" s="19">
        <f t="shared" ca="1" si="1"/>
        <v>372137232.25</v>
      </c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199</v>
      </c>
      <c r="B33" s="17">
        <v>1036</v>
      </c>
      <c r="C33" s="58" t="s">
        <v>146</v>
      </c>
      <c r="D33" s="18">
        <f t="shared" ca="1" si="2"/>
        <v>854437.4799999774</v>
      </c>
      <c r="E33" s="18">
        <f t="shared" ca="1" si="2"/>
        <v>4460469.4600016614</v>
      </c>
      <c r="F33" s="18">
        <f t="shared" ca="1" si="2"/>
        <v>9816733.5899999831</v>
      </c>
      <c r="G33" s="18">
        <f t="shared" ca="1" si="2"/>
        <v>90570.230000000025</v>
      </c>
      <c r="H33" s="18">
        <f t="shared" ca="1" si="2"/>
        <v>1785701.6499999992</v>
      </c>
      <c r="I33" s="18">
        <f t="shared" ca="1" si="2"/>
        <v>5903442.8099999167</v>
      </c>
      <c r="J33" s="18">
        <f t="shared" ca="1" si="2"/>
        <v>15769.36</v>
      </c>
      <c r="K33" s="18">
        <f t="shared" ca="1" si="2"/>
        <v>0</v>
      </c>
      <c r="L33" s="18">
        <f t="shared" ca="1" si="2"/>
        <v>0</v>
      </c>
      <c r="M33" s="18">
        <f t="shared" ca="1" si="2"/>
        <v>9272474.6000000127</v>
      </c>
      <c r="N33" s="18">
        <f t="shared" ca="1" si="3"/>
        <v>18720977.690000013</v>
      </c>
      <c r="O33" s="18">
        <f t="shared" ca="1" si="3"/>
        <v>-29264.5</v>
      </c>
      <c r="P33" s="18">
        <f t="shared" ca="1" si="3"/>
        <v>1945515.3300000019</v>
      </c>
      <c r="Q33" s="18">
        <f t="shared" ca="1" si="3"/>
        <v>0</v>
      </c>
      <c r="R33" s="18">
        <f t="shared" ca="1" si="3"/>
        <v>0</v>
      </c>
      <c r="S33" s="18">
        <f t="shared" ca="1" si="3"/>
        <v>42167.490000000005</v>
      </c>
      <c r="T33" s="18">
        <f t="shared" ca="1" si="3"/>
        <v>825791.30999999843</v>
      </c>
      <c r="U33" s="19">
        <f t="shared" ca="1" si="1"/>
        <v>53704786.500001565</v>
      </c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201</v>
      </c>
      <c r="B34" s="17">
        <v>1037</v>
      </c>
      <c r="C34" s="58" t="s">
        <v>146</v>
      </c>
      <c r="D34" s="18">
        <f t="shared" ca="1" si="2"/>
        <v>237849.88000000251</v>
      </c>
      <c r="E34" s="18">
        <f t="shared" ca="1" si="2"/>
        <v>2732890.159999826</v>
      </c>
      <c r="F34" s="18">
        <f t="shared" ca="1" si="2"/>
        <v>1286619.3099999996</v>
      </c>
      <c r="G34" s="18">
        <f t="shared" ca="1" si="2"/>
        <v>0</v>
      </c>
      <c r="H34" s="18">
        <f t="shared" ca="1" si="2"/>
        <v>103178.33</v>
      </c>
      <c r="I34" s="18">
        <f t="shared" ca="1" si="2"/>
        <v>440689.49000000057</v>
      </c>
      <c r="J34" s="18">
        <f t="shared" ca="1" si="2"/>
        <v>0</v>
      </c>
      <c r="K34" s="18">
        <f t="shared" ca="1" si="2"/>
        <v>0</v>
      </c>
      <c r="L34" s="18">
        <f t="shared" ca="1" si="2"/>
        <v>0</v>
      </c>
      <c r="M34" s="18">
        <f t="shared" ca="1" si="2"/>
        <v>1405217.8199999994</v>
      </c>
      <c r="N34" s="18">
        <f t="shared" ca="1" si="3"/>
        <v>19412687.480000027</v>
      </c>
      <c r="O34" s="18">
        <f t="shared" ca="1" si="3"/>
        <v>0</v>
      </c>
      <c r="P34" s="18">
        <f t="shared" ca="1" si="3"/>
        <v>0</v>
      </c>
      <c r="Q34" s="18">
        <f t="shared" ca="1" si="3"/>
        <v>648381.03</v>
      </c>
      <c r="R34" s="18">
        <f t="shared" ca="1" si="3"/>
        <v>0</v>
      </c>
      <c r="S34" s="18">
        <f t="shared" ca="1" si="3"/>
        <v>0</v>
      </c>
      <c r="T34" s="18">
        <f t="shared" ca="1" si="3"/>
        <v>0</v>
      </c>
      <c r="U34" s="19">
        <f t="shared" ca="1" si="1"/>
        <v>26267513.499999855</v>
      </c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203</v>
      </c>
      <c r="B35" s="17">
        <v>1038</v>
      </c>
      <c r="C35" s="58" t="s">
        <v>146</v>
      </c>
      <c r="D35" s="18">
        <f t="shared" ca="1" si="2"/>
        <v>1273566.01</v>
      </c>
      <c r="E35" s="18">
        <f t="shared" ca="1" si="2"/>
        <v>6732359.7400000002</v>
      </c>
      <c r="F35" s="18">
        <f t="shared" ca="1" si="2"/>
        <v>5014276.05</v>
      </c>
      <c r="G35" s="18">
        <f t="shared" ca="1" si="2"/>
        <v>1299547.74</v>
      </c>
      <c r="H35" s="18">
        <f t="shared" ca="1" si="2"/>
        <v>3032455.59</v>
      </c>
      <c r="I35" s="18">
        <f t="shared" ca="1" si="2"/>
        <v>313513149.59999996</v>
      </c>
      <c r="J35" s="18">
        <f t="shared" ca="1" si="2"/>
        <v>0</v>
      </c>
      <c r="K35" s="18">
        <f t="shared" ca="1" si="2"/>
        <v>0</v>
      </c>
      <c r="L35" s="18">
        <f t="shared" ca="1" si="2"/>
        <v>0</v>
      </c>
      <c r="M35" s="18">
        <f t="shared" ca="1" si="2"/>
        <v>0</v>
      </c>
      <c r="N35" s="18">
        <f t="shared" ca="1" si="3"/>
        <v>0</v>
      </c>
      <c r="O35" s="18">
        <f t="shared" ca="1" si="3"/>
        <v>0</v>
      </c>
      <c r="P35" s="18">
        <f t="shared" ca="1" si="3"/>
        <v>0</v>
      </c>
      <c r="Q35" s="18">
        <f t="shared" ca="1" si="3"/>
        <v>0</v>
      </c>
      <c r="R35" s="18">
        <f t="shared" ca="1" si="3"/>
        <v>0</v>
      </c>
      <c r="S35" s="18">
        <f t="shared" ca="1" si="3"/>
        <v>0</v>
      </c>
      <c r="T35" s="18">
        <f t="shared" ca="1" si="3"/>
        <v>0</v>
      </c>
      <c r="U35" s="19">
        <f t="shared" ca="1" si="1"/>
        <v>330865354.72999996</v>
      </c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205</v>
      </c>
      <c r="B36" s="17">
        <v>1039</v>
      </c>
      <c r="C36" s="58" t="s">
        <v>146</v>
      </c>
      <c r="D36" s="18">
        <f t="shared" ca="1" si="2"/>
        <v>684160</v>
      </c>
      <c r="E36" s="18">
        <f t="shared" ca="1" si="2"/>
        <v>4765324</v>
      </c>
      <c r="F36" s="18">
        <f t="shared" ca="1" si="2"/>
        <v>8064702</v>
      </c>
      <c r="G36" s="18">
        <f t="shared" ca="1" si="2"/>
        <v>353054</v>
      </c>
      <c r="H36" s="18">
        <f t="shared" ca="1" si="2"/>
        <v>8349142</v>
      </c>
      <c r="I36" s="18">
        <f t="shared" ca="1" si="2"/>
        <v>11333113</v>
      </c>
      <c r="J36" s="18">
        <f t="shared" ca="1" si="2"/>
        <v>0</v>
      </c>
      <c r="K36" s="18">
        <f t="shared" ca="1" si="2"/>
        <v>0</v>
      </c>
      <c r="L36" s="18">
        <f t="shared" ca="1" si="2"/>
        <v>0</v>
      </c>
      <c r="M36" s="18">
        <f t="shared" ca="1" si="2"/>
        <v>0</v>
      </c>
      <c r="N36" s="18">
        <f t="shared" ca="1" si="3"/>
        <v>0</v>
      </c>
      <c r="O36" s="18">
        <f t="shared" ca="1" si="3"/>
        <v>0</v>
      </c>
      <c r="P36" s="18">
        <f t="shared" ca="1" si="3"/>
        <v>0</v>
      </c>
      <c r="Q36" s="18">
        <f t="shared" ca="1" si="3"/>
        <v>0</v>
      </c>
      <c r="R36" s="18">
        <f t="shared" ca="1" si="3"/>
        <v>0</v>
      </c>
      <c r="S36" s="18">
        <f t="shared" ca="1" si="3"/>
        <v>0</v>
      </c>
      <c r="T36" s="18">
        <f t="shared" ca="1" si="3"/>
        <v>0</v>
      </c>
      <c r="U36" s="19">
        <f t="shared" ca="1" si="1"/>
        <v>33549495</v>
      </c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207</v>
      </c>
      <c r="B37" s="17">
        <v>1040</v>
      </c>
      <c r="C37" s="58" t="s">
        <v>146</v>
      </c>
      <c r="D37" s="18">
        <f t="shared" ca="1" si="2"/>
        <v>0</v>
      </c>
      <c r="E37" s="18">
        <f t="shared" ca="1" si="2"/>
        <v>0</v>
      </c>
      <c r="F37" s="18">
        <f t="shared" ca="1" si="2"/>
        <v>0</v>
      </c>
      <c r="G37" s="18">
        <f t="shared" ca="1" si="2"/>
        <v>0</v>
      </c>
      <c r="H37" s="18">
        <f t="shared" ca="1" si="2"/>
        <v>0</v>
      </c>
      <c r="I37" s="18">
        <f t="shared" ca="1" si="2"/>
        <v>0</v>
      </c>
      <c r="J37" s="18">
        <f t="shared" ca="1" si="2"/>
        <v>0</v>
      </c>
      <c r="K37" s="18">
        <f t="shared" ca="1" si="2"/>
        <v>0</v>
      </c>
      <c r="L37" s="18">
        <f t="shared" ca="1" si="2"/>
        <v>0</v>
      </c>
      <c r="M37" s="18">
        <f t="shared" ca="1" si="2"/>
        <v>0</v>
      </c>
      <c r="N37" s="18">
        <f t="shared" ca="1" si="3"/>
        <v>0</v>
      </c>
      <c r="O37" s="18">
        <f t="shared" ca="1" si="3"/>
        <v>0</v>
      </c>
      <c r="P37" s="18">
        <f t="shared" ca="1" si="3"/>
        <v>0</v>
      </c>
      <c r="Q37" s="18">
        <f t="shared" ca="1" si="3"/>
        <v>0</v>
      </c>
      <c r="R37" s="18">
        <f t="shared" ca="1" si="3"/>
        <v>0</v>
      </c>
      <c r="S37" s="18">
        <f t="shared" ca="1" si="3"/>
        <v>0</v>
      </c>
      <c r="T37" s="18">
        <f t="shared" ca="1" si="3"/>
        <v>0</v>
      </c>
      <c r="U37" s="19">
        <f t="shared" ca="1" si="1"/>
        <v>0</v>
      </c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209</v>
      </c>
      <c r="B38" s="17">
        <v>1043</v>
      </c>
      <c r="C38" s="58" t="s">
        <v>146</v>
      </c>
      <c r="D38" s="18">
        <f t="shared" ref="D38:S53" ca="1" si="4">IFERROR(IF($C$2="Yurtiçi",INDIRECT("'"&amp;$B$2&amp;"'!"&amp;ADDRESS(MATCH($B38,INDIRECT("'"&amp;$B$2&amp;"'!$B$1:$B$1095"),0),MATCH(D$5,INDIRECT("'"&amp;$B$2&amp;"'!5:5"),0))),IF($C$2="Yurtdışı",INDIRECT("'"&amp;$B$2&amp;"'!"&amp;ADDRESS(MATCH($B38,INDIRECT("'"&amp;$B$2&amp;"'!$B$1:$B$1095"),0),MATCH(D$5,INDIRECT("'"&amp;$B$2&amp;"'!5:5"),0)+1)),INDIRECT("'"&amp;$B$2&amp;"'!"&amp;ADDRESS(MATCH($B38,INDIRECT("'"&amp;$B$2&amp;"'!$B$1:$B$1095"),0),MATCH(D$5,INDIRECT("'"&amp;$B$2&amp;"'!5:5"),0)))+INDIRECT("'"&amp;$B$2&amp;"'!"&amp;ADDRESS(MATCH($B38,INDIRECT("'"&amp;$B$2&amp;"'!$B$1:$B$1095"),0),MATCH(D$5,INDIRECT("'"&amp;$B$2&amp;"'!5:5"),0)+1)))),0)</f>
        <v>2905760.1599999997</v>
      </c>
      <c r="E38" s="18">
        <f t="shared" ca="1" si="4"/>
        <v>15210385.24</v>
      </c>
      <c r="F38" s="18">
        <f t="shared" ca="1" si="4"/>
        <v>22446878.73</v>
      </c>
      <c r="G38" s="18">
        <f t="shared" ca="1" si="4"/>
        <v>2268389.5500000003</v>
      </c>
      <c r="H38" s="18">
        <f t="shared" ca="1" si="4"/>
        <v>6570159.21</v>
      </c>
      <c r="I38" s="18">
        <f t="shared" ca="1" si="4"/>
        <v>14458910.970000001</v>
      </c>
      <c r="J38" s="18">
        <f t="shared" ca="1" si="4"/>
        <v>0</v>
      </c>
      <c r="K38" s="18">
        <f t="shared" ca="1" si="4"/>
        <v>0</v>
      </c>
      <c r="L38" s="18">
        <f t="shared" ca="1" si="4"/>
        <v>0</v>
      </c>
      <c r="M38" s="18">
        <f t="shared" ca="1" si="4"/>
        <v>613173.76000000001</v>
      </c>
      <c r="N38" s="18">
        <f t="shared" ca="1" si="4"/>
        <v>8246410.3600000003</v>
      </c>
      <c r="O38" s="18">
        <f t="shared" ca="1" si="4"/>
        <v>0</v>
      </c>
      <c r="P38" s="18">
        <f t="shared" ca="1" si="4"/>
        <v>92587.199999999997</v>
      </c>
      <c r="Q38" s="18">
        <f t="shared" ca="1" si="4"/>
        <v>199405.4</v>
      </c>
      <c r="R38" s="18">
        <f t="shared" ca="1" si="4"/>
        <v>0</v>
      </c>
      <c r="S38" s="18">
        <f t="shared" ca="1" si="4"/>
        <v>0</v>
      </c>
      <c r="T38" s="18">
        <f t="shared" ref="N38:T53" ca="1" si="5">IFERROR(IF($C$2="Yurtiçi",INDIRECT("'"&amp;$B$2&amp;"'!"&amp;ADDRESS(MATCH($B38,INDIRECT("'"&amp;$B$2&amp;"'!$B$1:$B$1095"),0),MATCH(T$5,INDIRECT("'"&amp;$B$2&amp;"'!5:5"),0))),IF($C$2="Yurtdışı",INDIRECT("'"&amp;$B$2&amp;"'!"&amp;ADDRESS(MATCH($B38,INDIRECT("'"&amp;$B$2&amp;"'!$B$1:$B$1095"),0),MATCH(T$5,INDIRECT("'"&amp;$B$2&amp;"'!5:5"),0)+1)),INDIRECT("'"&amp;$B$2&amp;"'!"&amp;ADDRESS(MATCH($B38,INDIRECT("'"&amp;$B$2&amp;"'!$B$1:$B$1095"),0),MATCH(T$5,INDIRECT("'"&amp;$B$2&amp;"'!5:5"),0)))+INDIRECT("'"&amp;$B$2&amp;"'!"&amp;ADDRESS(MATCH($B38,INDIRECT("'"&amp;$B$2&amp;"'!$B$1:$B$1095"),0),MATCH(T$5,INDIRECT("'"&amp;$B$2&amp;"'!5:5"),0)+1)))),0)</f>
        <v>20053.73</v>
      </c>
      <c r="U38" s="19">
        <f t="shared" ca="1" si="1"/>
        <v>73032114.310000002</v>
      </c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211</v>
      </c>
      <c r="B39" s="17">
        <v>1044</v>
      </c>
      <c r="C39" s="58" t="s">
        <v>146</v>
      </c>
      <c r="D39" s="18">
        <f t="shared" ca="1" si="4"/>
        <v>1873589.54</v>
      </c>
      <c r="E39" s="18">
        <f t="shared" ca="1" si="4"/>
        <v>4238690.92</v>
      </c>
      <c r="F39" s="18">
        <f t="shared" ca="1" si="4"/>
        <v>107929.77</v>
      </c>
      <c r="G39" s="18">
        <f t="shared" ca="1" si="4"/>
        <v>0</v>
      </c>
      <c r="H39" s="18">
        <f t="shared" ca="1" si="4"/>
        <v>0</v>
      </c>
      <c r="I39" s="18">
        <f t="shared" ca="1" si="4"/>
        <v>619146.38</v>
      </c>
      <c r="J39" s="18">
        <f t="shared" ca="1" si="4"/>
        <v>0</v>
      </c>
      <c r="K39" s="18">
        <f t="shared" ca="1" si="4"/>
        <v>0</v>
      </c>
      <c r="L39" s="18">
        <f t="shared" ca="1" si="4"/>
        <v>0</v>
      </c>
      <c r="M39" s="18">
        <f t="shared" ca="1" si="4"/>
        <v>0</v>
      </c>
      <c r="N39" s="18">
        <f t="shared" ca="1" si="5"/>
        <v>0</v>
      </c>
      <c r="O39" s="18">
        <f t="shared" ca="1" si="5"/>
        <v>0</v>
      </c>
      <c r="P39" s="18">
        <f t="shared" ca="1" si="5"/>
        <v>0</v>
      </c>
      <c r="Q39" s="18">
        <f t="shared" ca="1" si="5"/>
        <v>0</v>
      </c>
      <c r="R39" s="18">
        <f t="shared" ca="1" si="5"/>
        <v>0</v>
      </c>
      <c r="S39" s="18">
        <f t="shared" ca="1" si="5"/>
        <v>0</v>
      </c>
      <c r="T39" s="18">
        <f t="shared" ca="1" si="5"/>
        <v>0</v>
      </c>
      <c r="U39" s="19">
        <f t="shared" ca="1" si="1"/>
        <v>6839356.6099999994</v>
      </c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213</v>
      </c>
      <c r="B40" s="17">
        <v>1045</v>
      </c>
      <c r="C40" s="58" t="s">
        <v>146</v>
      </c>
      <c r="D40" s="18">
        <f t="shared" ca="1" si="4"/>
        <v>425743.71987099998</v>
      </c>
      <c r="E40" s="18">
        <f t="shared" ca="1" si="4"/>
        <v>2122450.2617939999</v>
      </c>
      <c r="F40" s="18">
        <f t="shared" ca="1" si="4"/>
        <v>23671700.174488001</v>
      </c>
      <c r="G40" s="18">
        <f t="shared" ca="1" si="4"/>
        <v>13685587.970000001</v>
      </c>
      <c r="H40" s="18">
        <f t="shared" ca="1" si="4"/>
        <v>15082849.309999999</v>
      </c>
      <c r="I40" s="18">
        <f t="shared" ca="1" si="4"/>
        <v>2858226.6521090004</v>
      </c>
      <c r="J40" s="18">
        <f t="shared" ca="1" si="4"/>
        <v>0</v>
      </c>
      <c r="K40" s="18">
        <f t="shared" ca="1" si="4"/>
        <v>0</v>
      </c>
      <c r="L40" s="18">
        <f t="shared" ca="1" si="4"/>
        <v>0</v>
      </c>
      <c r="M40" s="18">
        <f t="shared" ca="1" si="4"/>
        <v>785444.07</v>
      </c>
      <c r="N40" s="18">
        <f t="shared" ca="1" si="5"/>
        <v>3539257.41</v>
      </c>
      <c r="O40" s="18">
        <f t="shared" ca="1" si="5"/>
        <v>0</v>
      </c>
      <c r="P40" s="18">
        <f t="shared" ca="1" si="5"/>
        <v>133125.44</v>
      </c>
      <c r="Q40" s="18">
        <f t="shared" ca="1" si="5"/>
        <v>0</v>
      </c>
      <c r="R40" s="18">
        <f t="shared" ca="1" si="5"/>
        <v>0</v>
      </c>
      <c r="S40" s="18">
        <f t="shared" ca="1" si="5"/>
        <v>0</v>
      </c>
      <c r="T40" s="18">
        <f t="shared" ca="1" si="5"/>
        <v>56441.2</v>
      </c>
      <c r="U40" s="19">
        <f t="shared" ca="1" si="1"/>
        <v>62360826.208261997</v>
      </c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215</v>
      </c>
      <c r="B41" s="17">
        <v>1046</v>
      </c>
      <c r="C41" s="58" t="s">
        <v>146</v>
      </c>
      <c r="D41" s="18">
        <f t="shared" ca="1" si="4"/>
        <v>17708.29</v>
      </c>
      <c r="E41" s="18">
        <f t="shared" ca="1" si="4"/>
        <v>40560.700000000004</v>
      </c>
      <c r="F41" s="18">
        <f t="shared" ca="1" si="4"/>
        <v>186524.37</v>
      </c>
      <c r="G41" s="18">
        <f t="shared" ca="1" si="4"/>
        <v>0</v>
      </c>
      <c r="H41" s="18">
        <f t="shared" ca="1" si="4"/>
        <v>239919.18</v>
      </c>
      <c r="I41" s="18">
        <f t="shared" ca="1" si="4"/>
        <v>93088.26999999999</v>
      </c>
      <c r="J41" s="18">
        <f t="shared" ca="1" si="4"/>
        <v>0</v>
      </c>
      <c r="K41" s="18">
        <f t="shared" ca="1" si="4"/>
        <v>0</v>
      </c>
      <c r="L41" s="18">
        <f t="shared" ca="1" si="4"/>
        <v>0</v>
      </c>
      <c r="M41" s="18">
        <f t="shared" ca="1" si="4"/>
        <v>0</v>
      </c>
      <c r="N41" s="18">
        <f t="shared" ca="1" si="5"/>
        <v>0</v>
      </c>
      <c r="O41" s="18">
        <f t="shared" ca="1" si="5"/>
        <v>0</v>
      </c>
      <c r="P41" s="18">
        <f t="shared" ca="1" si="5"/>
        <v>0</v>
      </c>
      <c r="Q41" s="18">
        <f t="shared" ca="1" si="5"/>
        <v>0</v>
      </c>
      <c r="R41" s="18">
        <f t="shared" ca="1" si="5"/>
        <v>0</v>
      </c>
      <c r="S41" s="18">
        <f t="shared" ca="1" si="5"/>
        <v>0</v>
      </c>
      <c r="T41" s="18">
        <f t="shared" ca="1" si="5"/>
        <v>0</v>
      </c>
      <c r="U41" s="19">
        <f t="shared" ca="1" si="1"/>
        <v>577800.80999999994</v>
      </c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75" customHeight="1">
      <c r="A42" s="57" t="s">
        <v>217</v>
      </c>
      <c r="B42" s="17">
        <v>1047</v>
      </c>
      <c r="C42" s="58" t="s">
        <v>146</v>
      </c>
      <c r="D42" s="18">
        <f t="shared" ca="1" si="4"/>
        <v>0</v>
      </c>
      <c r="E42" s="18">
        <f t="shared" ca="1" si="4"/>
        <v>0</v>
      </c>
      <c r="F42" s="18">
        <f t="shared" ca="1" si="4"/>
        <v>0</v>
      </c>
      <c r="G42" s="18">
        <f t="shared" ca="1" si="4"/>
        <v>0</v>
      </c>
      <c r="H42" s="18">
        <f t="shared" ca="1" si="4"/>
        <v>0</v>
      </c>
      <c r="I42" s="18">
        <f t="shared" ca="1" si="4"/>
        <v>0</v>
      </c>
      <c r="J42" s="18">
        <f t="shared" ca="1" si="4"/>
        <v>0</v>
      </c>
      <c r="K42" s="18">
        <f t="shared" ca="1" si="4"/>
        <v>0</v>
      </c>
      <c r="L42" s="18">
        <f t="shared" ca="1" si="4"/>
        <v>0</v>
      </c>
      <c r="M42" s="18">
        <f t="shared" ca="1" si="4"/>
        <v>0</v>
      </c>
      <c r="N42" s="18">
        <f t="shared" ca="1" si="5"/>
        <v>0</v>
      </c>
      <c r="O42" s="18">
        <f t="shared" ca="1" si="5"/>
        <v>0</v>
      </c>
      <c r="P42" s="18">
        <f t="shared" ca="1" si="5"/>
        <v>0</v>
      </c>
      <c r="Q42" s="18">
        <f t="shared" ca="1" si="5"/>
        <v>0</v>
      </c>
      <c r="R42" s="18">
        <f t="shared" ca="1" si="5"/>
        <v>0</v>
      </c>
      <c r="S42" s="18">
        <f t="shared" ca="1" si="5"/>
        <v>0</v>
      </c>
      <c r="T42" s="18">
        <f t="shared" ca="1" si="5"/>
        <v>0</v>
      </c>
      <c r="U42" s="19">
        <f t="shared" ca="1" si="1"/>
        <v>0</v>
      </c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219</v>
      </c>
      <c r="B43" s="17">
        <v>1048</v>
      </c>
      <c r="C43" s="58" t="s">
        <v>146</v>
      </c>
      <c r="D43" s="18">
        <f t="shared" ca="1" si="4"/>
        <v>363301.10000002617</v>
      </c>
      <c r="E43" s="18">
        <f t="shared" ca="1" si="4"/>
        <v>391519.44999999506</v>
      </c>
      <c r="F43" s="18">
        <f t="shared" ca="1" si="4"/>
        <v>6014460.1699999999</v>
      </c>
      <c r="G43" s="18">
        <f t="shared" ca="1" si="4"/>
        <v>0</v>
      </c>
      <c r="H43" s="18">
        <f t="shared" ca="1" si="4"/>
        <v>2094186.57</v>
      </c>
      <c r="I43" s="18">
        <f t="shared" ca="1" si="4"/>
        <v>980734.80000002205</v>
      </c>
      <c r="J43" s="18">
        <f t="shared" ca="1" si="4"/>
        <v>0</v>
      </c>
      <c r="K43" s="18">
        <f t="shared" ca="1" si="4"/>
        <v>0</v>
      </c>
      <c r="L43" s="18">
        <f t="shared" ca="1" si="4"/>
        <v>0</v>
      </c>
      <c r="M43" s="18">
        <f t="shared" ca="1" si="4"/>
        <v>0</v>
      </c>
      <c r="N43" s="18">
        <f t="shared" ca="1" si="5"/>
        <v>0</v>
      </c>
      <c r="O43" s="18">
        <f t="shared" ca="1" si="5"/>
        <v>0</v>
      </c>
      <c r="P43" s="18">
        <f t="shared" ca="1" si="5"/>
        <v>0</v>
      </c>
      <c r="Q43" s="18">
        <f t="shared" ca="1" si="5"/>
        <v>0</v>
      </c>
      <c r="R43" s="18">
        <f t="shared" ca="1" si="5"/>
        <v>0</v>
      </c>
      <c r="S43" s="18">
        <f t="shared" ca="1" si="5"/>
        <v>0</v>
      </c>
      <c r="T43" s="18">
        <f t="shared" ca="1" si="5"/>
        <v>0</v>
      </c>
      <c r="U43" s="19">
        <f t="shared" ca="1" si="1"/>
        <v>9844202.0900000427</v>
      </c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221</v>
      </c>
      <c r="B44" s="17">
        <v>1049</v>
      </c>
      <c r="C44" s="58" t="s">
        <v>146</v>
      </c>
      <c r="D44" s="18">
        <f t="shared" ca="1" si="4"/>
        <v>68992.499999999869</v>
      </c>
      <c r="E44" s="18">
        <f t="shared" ca="1" si="4"/>
        <v>111003.50999999973</v>
      </c>
      <c r="F44" s="18">
        <f t="shared" ca="1" si="4"/>
        <v>15757.139999999998</v>
      </c>
      <c r="G44" s="18">
        <f t="shared" ca="1" si="4"/>
        <v>8.0299999999999994</v>
      </c>
      <c r="H44" s="18">
        <f t="shared" ca="1" si="4"/>
        <v>19.57</v>
      </c>
      <c r="I44" s="18">
        <f t="shared" ca="1" si="4"/>
        <v>116330.24000000006</v>
      </c>
      <c r="J44" s="18">
        <f t="shared" ca="1" si="4"/>
        <v>0</v>
      </c>
      <c r="K44" s="18">
        <f t="shared" ca="1" si="4"/>
        <v>0</v>
      </c>
      <c r="L44" s="18">
        <f t="shared" ca="1" si="4"/>
        <v>0</v>
      </c>
      <c r="M44" s="18">
        <f t="shared" ca="1" si="4"/>
        <v>0</v>
      </c>
      <c r="N44" s="18">
        <f t="shared" ca="1" si="5"/>
        <v>0</v>
      </c>
      <c r="O44" s="18">
        <f t="shared" ca="1" si="5"/>
        <v>0</v>
      </c>
      <c r="P44" s="18">
        <f t="shared" ca="1" si="5"/>
        <v>0</v>
      </c>
      <c r="Q44" s="18">
        <f t="shared" ca="1" si="5"/>
        <v>0</v>
      </c>
      <c r="R44" s="18">
        <f t="shared" ca="1" si="5"/>
        <v>0</v>
      </c>
      <c r="S44" s="18">
        <f t="shared" ca="1" si="5"/>
        <v>0</v>
      </c>
      <c r="T44" s="18">
        <f t="shared" ca="1" si="5"/>
        <v>0</v>
      </c>
      <c r="U44" s="19">
        <f t="shared" ref="U44:U45" ca="1" si="6">+SUM(D44:T44)</f>
        <v>312110.98999999964</v>
      </c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223</v>
      </c>
      <c r="B45" s="17">
        <v>1050</v>
      </c>
      <c r="C45" s="58" t="s">
        <v>146</v>
      </c>
      <c r="D45" s="18">
        <f t="shared" ca="1" si="4"/>
        <v>86918.730000000331</v>
      </c>
      <c r="E45" s="18">
        <f t="shared" ca="1" si="4"/>
        <v>159684.100000001</v>
      </c>
      <c r="F45" s="18">
        <f t="shared" ca="1" si="4"/>
        <v>304207.00000000041</v>
      </c>
      <c r="G45" s="18">
        <f t="shared" ca="1" si="4"/>
        <v>0</v>
      </c>
      <c r="H45" s="18">
        <f t="shared" ca="1" si="4"/>
        <v>0</v>
      </c>
      <c r="I45" s="18">
        <f t="shared" ca="1" si="4"/>
        <v>116818.85000000003</v>
      </c>
      <c r="J45" s="18">
        <f t="shared" ca="1" si="4"/>
        <v>11407.75</v>
      </c>
      <c r="K45" s="18">
        <f t="shared" ca="1" si="4"/>
        <v>0</v>
      </c>
      <c r="L45" s="18">
        <f t="shared" ca="1" si="4"/>
        <v>249295.51000000018</v>
      </c>
      <c r="M45" s="18">
        <f t="shared" ca="1" si="4"/>
        <v>1038443.4900000001</v>
      </c>
      <c r="N45" s="18">
        <f t="shared" ca="1" si="5"/>
        <v>29863613.530000109</v>
      </c>
      <c r="O45" s="18">
        <f t="shared" ca="1" si="5"/>
        <v>0</v>
      </c>
      <c r="P45" s="18">
        <f t="shared" ca="1" si="5"/>
        <v>2775586.4700000039</v>
      </c>
      <c r="Q45" s="18">
        <f t="shared" ca="1" si="5"/>
        <v>0</v>
      </c>
      <c r="R45" s="18">
        <f t="shared" ca="1" si="5"/>
        <v>0</v>
      </c>
      <c r="S45" s="18">
        <f t="shared" ca="1" si="5"/>
        <v>40781.380000000005</v>
      </c>
      <c r="T45" s="18">
        <f t="shared" ca="1" si="5"/>
        <v>386216.57</v>
      </c>
      <c r="U45" s="19">
        <f t="shared" ca="1" si="6"/>
        <v>35032973.380000122</v>
      </c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316</v>
      </c>
      <c r="B46" s="17">
        <v>1051</v>
      </c>
      <c r="C46" s="58" t="s">
        <v>146</v>
      </c>
      <c r="D46" s="18">
        <f t="shared" ca="1" si="4"/>
        <v>4369.72</v>
      </c>
      <c r="E46" s="18">
        <f t="shared" ca="1" si="4"/>
        <v>313398.28000000003</v>
      </c>
      <c r="F46" s="18">
        <f t="shared" ca="1" si="4"/>
        <v>1046004.19</v>
      </c>
      <c r="G46" s="18">
        <f t="shared" ca="1" si="4"/>
        <v>7368.62</v>
      </c>
      <c r="H46" s="18">
        <f t="shared" ca="1" si="4"/>
        <v>365433.56</v>
      </c>
      <c r="I46" s="18">
        <f t="shared" ca="1" si="4"/>
        <v>123630.79</v>
      </c>
      <c r="J46" s="18">
        <f t="shared" ca="1" si="4"/>
        <v>0</v>
      </c>
      <c r="K46" s="18">
        <f t="shared" ca="1" si="4"/>
        <v>0</v>
      </c>
      <c r="L46" s="18">
        <f t="shared" ca="1" si="4"/>
        <v>0</v>
      </c>
      <c r="M46" s="18">
        <f t="shared" ca="1" si="4"/>
        <v>0</v>
      </c>
      <c r="N46" s="18">
        <f t="shared" ca="1" si="5"/>
        <v>0</v>
      </c>
      <c r="O46" s="18">
        <f t="shared" ca="1" si="5"/>
        <v>0</v>
      </c>
      <c r="P46" s="18">
        <f t="shared" ca="1" si="5"/>
        <v>0</v>
      </c>
      <c r="Q46" s="18">
        <f t="shared" ca="1" si="5"/>
        <v>0</v>
      </c>
      <c r="R46" s="18">
        <f t="shared" ca="1" si="5"/>
        <v>0</v>
      </c>
      <c r="S46" s="18">
        <f t="shared" ca="1" si="5"/>
        <v>0</v>
      </c>
      <c r="T46" s="18">
        <f t="shared" ca="1" si="5"/>
        <v>0</v>
      </c>
      <c r="U46" s="19">
        <f t="shared" ref="U46" ca="1" si="7">+SUM(D46:T46)</f>
        <v>1860205.1600000001</v>
      </c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225</v>
      </c>
      <c r="B47" s="17">
        <v>2001</v>
      </c>
      <c r="C47" s="58" t="s">
        <v>226</v>
      </c>
      <c r="D47" s="18">
        <f t="shared" ca="1" si="4"/>
        <v>0</v>
      </c>
      <c r="E47" s="18">
        <f t="shared" ca="1" si="4"/>
        <v>0</v>
      </c>
      <c r="F47" s="18">
        <f t="shared" ca="1" si="4"/>
        <v>0</v>
      </c>
      <c r="G47" s="18">
        <f t="shared" ca="1" si="4"/>
        <v>0</v>
      </c>
      <c r="H47" s="18">
        <f t="shared" ca="1" si="4"/>
        <v>0</v>
      </c>
      <c r="I47" s="18">
        <f t="shared" ca="1" si="4"/>
        <v>0</v>
      </c>
      <c r="J47" s="18">
        <f t="shared" ca="1" si="4"/>
        <v>0</v>
      </c>
      <c r="K47" s="18">
        <f t="shared" ca="1" si="4"/>
        <v>0</v>
      </c>
      <c r="L47" s="18">
        <f t="shared" ca="1" si="4"/>
        <v>0</v>
      </c>
      <c r="M47" s="18">
        <f t="shared" ca="1" si="4"/>
        <v>0</v>
      </c>
      <c r="N47" s="18">
        <f t="shared" ca="1" si="5"/>
        <v>0</v>
      </c>
      <c r="O47" s="18">
        <f t="shared" ca="1" si="5"/>
        <v>0</v>
      </c>
      <c r="P47" s="18">
        <f t="shared" ca="1" si="5"/>
        <v>0</v>
      </c>
      <c r="Q47" s="18">
        <f t="shared" ca="1" si="5"/>
        <v>0</v>
      </c>
      <c r="R47" s="18">
        <f t="shared" ca="1" si="5"/>
        <v>0</v>
      </c>
      <c r="S47" s="18">
        <f t="shared" ca="1" si="5"/>
        <v>0</v>
      </c>
      <c r="T47" s="18">
        <f t="shared" ca="1" si="5"/>
        <v>0</v>
      </c>
      <c r="U47" s="19">
        <f t="shared" ref="U47:U67" ca="1" si="8">+SUM(D47:T47)</f>
        <v>0</v>
      </c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2002</v>
      </c>
      <c r="C48" s="58" t="s">
        <v>226</v>
      </c>
      <c r="D48" s="18">
        <f t="shared" ca="1" si="4"/>
        <v>0</v>
      </c>
      <c r="E48" s="18">
        <f t="shared" ca="1" si="4"/>
        <v>0</v>
      </c>
      <c r="F48" s="18">
        <f t="shared" ca="1" si="4"/>
        <v>0</v>
      </c>
      <c r="G48" s="18">
        <f t="shared" ca="1" si="4"/>
        <v>0</v>
      </c>
      <c r="H48" s="18">
        <f t="shared" ca="1" si="4"/>
        <v>0</v>
      </c>
      <c r="I48" s="18">
        <f t="shared" ca="1" si="4"/>
        <v>0</v>
      </c>
      <c r="J48" s="18">
        <f t="shared" ca="1" si="4"/>
        <v>0</v>
      </c>
      <c r="K48" s="18">
        <f t="shared" ca="1" si="4"/>
        <v>0</v>
      </c>
      <c r="L48" s="18">
        <f t="shared" ca="1" si="4"/>
        <v>0</v>
      </c>
      <c r="M48" s="18">
        <f t="shared" ca="1" si="4"/>
        <v>0</v>
      </c>
      <c r="N48" s="18">
        <f t="shared" ca="1" si="5"/>
        <v>0</v>
      </c>
      <c r="O48" s="18">
        <f t="shared" ca="1" si="5"/>
        <v>0</v>
      </c>
      <c r="P48" s="18">
        <f t="shared" ca="1" si="5"/>
        <v>0</v>
      </c>
      <c r="Q48" s="18">
        <f t="shared" ca="1" si="5"/>
        <v>0</v>
      </c>
      <c r="R48" s="18">
        <f t="shared" ca="1" si="5"/>
        <v>0</v>
      </c>
      <c r="S48" s="18">
        <f t="shared" ca="1" si="5"/>
        <v>0</v>
      </c>
      <c r="T48" s="18">
        <f t="shared" ca="1" si="5"/>
        <v>0</v>
      </c>
      <c r="U48" s="19">
        <f t="shared" ca="1" si="8"/>
        <v>0</v>
      </c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2005</v>
      </c>
      <c r="C49" s="58" t="s">
        <v>226</v>
      </c>
      <c r="D49" s="18">
        <f t="shared" ca="1" si="4"/>
        <v>0</v>
      </c>
      <c r="E49" s="18">
        <f t="shared" ca="1" si="4"/>
        <v>0</v>
      </c>
      <c r="F49" s="18">
        <f t="shared" ca="1" si="4"/>
        <v>0</v>
      </c>
      <c r="G49" s="18">
        <f t="shared" ca="1" si="4"/>
        <v>0</v>
      </c>
      <c r="H49" s="18">
        <f t="shared" ca="1" si="4"/>
        <v>0</v>
      </c>
      <c r="I49" s="18">
        <f t="shared" ca="1" si="4"/>
        <v>0</v>
      </c>
      <c r="J49" s="18">
        <f t="shared" ca="1" si="4"/>
        <v>0</v>
      </c>
      <c r="K49" s="18">
        <f t="shared" ca="1" si="4"/>
        <v>0</v>
      </c>
      <c r="L49" s="18">
        <f t="shared" ca="1" si="4"/>
        <v>0</v>
      </c>
      <c r="M49" s="18">
        <f t="shared" ca="1" si="4"/>
        <v>0</v>
      </c>
      <c r="N49" s="18">
        <f t="shared" ca="1" si="5"/>
        <v>0</v>
      </c>
      <c r="O49" s="18">
        <f t="shared" ca="1" si="5"/>
        <v>0</v>
      </c>
      <c r="P49" s="18">
        <f t="shared" ca="1" si="5"/>
        <v>0</v>
      </c>
      <c r="Q49" s="18">
        <f t="shared" ca="1" si="5"/>
        <v>0</v>
      </c>
      <c r="R49" s="18">
        <f t="shared" ca="1" si="5"/>
        <v>0</v>
      </c>
      <c r="S49" s="18">
        <f t="shared" ca="1" si="5"/>
        <v>0</v>
      </c>
      <c r="T49" s="18">
        <f t="shared" ca="1" si="5"/>
        <v>0</v>
      </c>
      <c r="U49" s="19">
        <f t="shared" ca="1" si="8"/>
        <v>0</v>
      </c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2006</v>
      </c>
      <c r="C50" s="58" t="s">
        <v>226</v>
      </c>
      <c r="D50" s="18">
        <f t="shared" ca="1" si="4"/>
        <v>0</v>
      </c>
      <c r="E50" s="18">
        <f t="shared" ca="1" si="4"/>
        <v>0</v>
      </c>
      <c r="F50" s="18">
        <f t="shared" ca="1" si="4"/>
        <v>0</v>
      </c>
      <c r="G50" s="18">
        <f t="shared" ca="1" si="4"/>
        <v>0</v>
      </c>
      <c r="H50" s="18">
        <f t="shared" ca="1" si="4"/>
        <v>0</v>
      </c>
      <c r="I50" s="18">
        <f t="shared" ca="1" si="4"/>
        <v>0</v>
      </c>
      <c r="J50" s="18">
        <f t="shared" ca="1" si="4"/>
        <v>0</v>
      </c>
      <c r="K50" s="18">
        <f t="shared" ca="1" si="4"/>
        <v>0</v>
      </c>
      <c r="L50" s="18">
        <f t="shared" ca="1" si="4"/>
        <v>0</v>
      </c>
      <c r="M50" s="18">
        <f t="shared" ca="1" si="4"/>
        <v>0</v>
      </c>
      <c r="N50" s="18">
        <f t="shared" ca="1" si="5"/>
        <v>0</v>
      </c>
      <c r="O50" s="18">
        <f t="shared" ca="1" si="5"/>
        <v>0</v>
      </c>
      <c r="P50" s="18">
        <f t="shared" ca="1" si="5"/>
        <v>0</v>
      </c>
      <c r="Q50" s="18">
        <f t="shared" ca="1" si="5"/>
        <v>0</v>
      </c>
      <c r="R50" s="18">
        <f t="shared" ca="1" si="5"/>
        <v>0</v>
      </c>
      <c r="S50" s="18">
        <f t="shared" ca="1" si="5"/>
        <v>0</v>
      </c>
      <c r="T50" s="18">
        <f t="shared" ca="1" si="5"/>
        <v>0</v>
      </c>
      <c r="U50" s="19">
        <f t="shared" ca="1" si="8"/>
        <v>0</v>
      </c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2007</v>
      </c>
      <c r="C51" s="58" t="s">
        <v>226</v>
      </c>
      <c r="D51" s="18">
        <f t="shared" ca="1" si="4"/>
        <v>0</v>
      </c>
      <c r="E51" s="18">
        <f t="shared" ca="1" si="4"/>
        <v>0</v>
      </c>
      <c r="F51" s="18">
        <f t="shared" ca="1" si="4"/>
        <v>0</v>
      </c>
      <c r="G51" s="18">
        <f t="shared" ca="1" si="4"/>
        <v>0</v>
      </c>
      <c r="H51" s="18">
        <f t="shared" ca="1" si="4"/>
        <v>0</v>
      </c>
      <c r="I51" s="18">
        <f t="shared" ca="1" si="4"/>
        <v>0</v>
      </c>
      <c r="J51" s="18">
        <f t="shared" ca="1" si="4"/>
        <v>0</v>
      </c>
      <c r="K51" s="18">
        <f t="shared" ca="1" si="4"/>
        <v>0</v>
      </c>
      <c r="L51" s="18">
        <f t="shared" ca="1" si="4"/>
        <v>0</v>
      </c>
      <c r="M51" s="18">
        <f t="shared" ca="1" si="4"/>
        <v>0</v>
      </c>
      <c r="N51" s="18">
        <f t="shared" ca="1" si="5"/>
        <v>0</v>
      </c>
      <c r="O51" s="18">
        <f t="shared" ca="1" si="5"/>
        <v>0</v>
      </c>
      <c r="P51" s="18">
        <f t="shared" ca="1" si="5"/>
        <v>0</v>
      </c>
      <c r="Q51" s="18">
        <f t="shared" ca="1" si="5"/>
        <v>0</v>
      </c>
      <c r="R51" s="18">
        <f t="shared" ca="1" si="5"/>
        <v>0</v>
      </c>
      <c r="S51" s="18">
        <f t="shared" ca="1" si="5"/>
        <v>0</v>
      </c>
      <c r="T51" s="18">
        <f t="shared" ca="1" si="5"/>
        <v>0</v>
      </c>
      <c r="U51" s="19">
        <f t="shared" ca="1" si="8"/>
        <v>0</v>
      </c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3001</v>
      </c>
      <c r="C52" s="58" t="s">
        <v>237</v>
      </c>
      <c r="D52" s="18">
        <f t="shared" ca="1" si="4"/>
        <v>0</v>
      </c>
      <c r="E52" s="18">
        <f t="shared" ca="1" si="4"/>
        <v>0</v>
      </c>
      <c r="F52" s="18">
        <f t="shared" ca="1" si="4"/>
        <v>0</v>
      </c>
      <c r="G52" s="18">
        <f t="shared" ca="1" si="4"/>
        <v>0</v>
      </c>
      <c r="H52" s="18">
        <f t="shared" ca="1" si="4"/>
        <v>0</v>
      </c>
      <c r="I52" s="18">
        <f t="shared" ca="1" si="4"/>
        <v>0</v>
      </c>
      <c r="J52" s="18">
        <f t="shared" ca="1" si="4"/>
        <v>0</v>
      </c>
      <c r="K52" s="18">
        <f t="shared" ca="1" si="4"/>
        <v>0</v>
      </c>
      <c r="L52" s="18">
        <f t="shared" ca="1" si="4"/>
        <v>0</v>
      </c>
      <c r="M52" s="18">
        <f t="shared" ca="1" si="4"/>
        <v>0</v>
      </c>
      <c r="N52" s="18">
        <f t="shared" ca="1" si="5"/>
        <v>0</v>
      </c>
      <c r="O52" s="18">
        <f t="shared" ca="1" si="5"/>
        <v>0</v>
      </c>
      <c r="P52" s="18">
        <f t="shared" ca="1" si="5"/>
        <v>0</v>
      </c>
      <c r="Q52" s="18">
        <f t="shared" ca="1" si="5"/>
        <v>0</v>
      </c>
      <c r="R52" s="18">
        <f t="shared" ca="1" si="5"/>
        <v>0</v>
      </c>
      <c r="S52" s="18">
        <f t="shared" ca="1" si="5"/>
        <v>0</v>
      </c>
      <c r="T52" s="18">
        <f t="shared" ca="1" si="5"/>
        <v>0</v>
      </c>
      <c r="U52" s="19">
        <f t="shared" ca="1" si="8"/>
        <v>0</v>
      </c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239</v>
      </c>
      <c r="B53" s="17">
        <v>3002</v>
      </c>
      <c r="C53" s="58" t="s">
        <v>237</v>
      </c>
      <c r="D53" s="18">
        <f t="shared" ca="1" si="4"/>
        <v>0</v>
      </c>
      <c r="E53" s="18">
        <f t="shared" ca="1" si="4"/>
        <v>0</v>
      </c>
      <c r="F53" s="18">
        <f t="shared" ca="1" si="4"/>
        <v>0</v>
      </c>
      <c r="G53" s="18">
        <f t="shared" ca="1" si="4"/>
        <v>0</v>
      </c>
      <c r="H53" s="18">
        <f t="shared" ca="1" si="4"/>
        <v>0</v>
      </c>
      <c r="I53" s="18">
        <f t="shared" ca="1" si="4"/>
        <v>0</v>
      </c>
      <c r="J53" s="18">
        <f t="shared" ca="1" si="4"/>
        <v>0</v>
      </c>
      <c r="K53" s="18">
        <f t="shared" ca="1" si="4"/>
        <v>0</v>
      </c>
      <c r="L53" s="18">
        <f t="shared" ca="1" si="4"/>
        <v>0</v>
      </c>
      <c r="M53" s="18">
        <f t="shared" ca="1" si="4"/>
        <v>0</v>
      </c>
      <c r="N53" s="18">
        <f t="shared" ca="1" si="5"/>
        <v>0</v>
      </c>
      <c r="O53" s="18">
        <f t="shared" ca="1" si="5"/>
        <v>0</v>
      </c>
      <c r="P53" s="18">
        <f t="shared" ca="1" si="5"/>
        <v>0</v>
      </c>
      <c r="Q53" s="18">
        <f t="shared" ca="1" si="5"/>
        <v>0</v>
      </c>
      <c r="R53" s="18">
        <f t="shared" ca="1" si="5"/>
        <v>0</v>
      </c>
      <c r="S53" s="18">
        <f t="shared" ca="1" si="5"/>
        <v>0</v>
      </c>
      <c r="T53" s="18">
        <f t="shared" ca="1" si="5"/>
        <v>0</v>
      </c>
      <c r="U53" s="19">
        <f t="shared" ca="1" si="8"/>
        <v>0</v>
      </c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241</v>
      </c>
      <c r="B54" s="17">
        <v>3003</v>
      </c>
      <c r="C54" s="58" t="s">
        <v>237</v>
      </c>
      <c r="D54" s="18">
        <f t="shared" ref="D54:S67" ca="1" si="9">IFERROR(IF($C$2="Yurtiçi",INDIRECT("'"&amp;$B$2&amp;"'!"&amp;ADDRESS(MATCH($B54,INDIRECT("'"&amp;$B$2&amp;"'!$B$1:$B$1095"),0),MATCH(D$5,INDIRECT("'"&amp;$B$2&amp;"'!5:5"),0))),IF($C$2="Yurtdışı",INDIRECT("'"&amp;$B$2&amp;"'!"&amp;ADDRESS(MATCH($B54,INDIRECT("'"&amp;$B$2&amp;"'!$B$1:$B$1095"),0),MATCH(D$5,INDIRECT("'"&amp;$B$2&amp;"'!5:5"),0)+1)),INDIRECT("'"&amp;$B$2&amp;"'!"&amp;ADDRESS(MATCH($B54,INDIRECT("'"&amp;$B$2&amp;"'!$B$1:$B$1095"),0),MATCH(D$5,INDIRECT("'"&amp;$B$2&amp;"'!5:5"),0)))+INDIRECT("'"&amp;$B$2&amp;"'!"&amp;ADDRESS(MATCH($B54,INDIRECT("'"&amp;$B$2&amp;"'!$B$1:$B$1095"),0),MATCH(D$5,INDIRECT("'"&amp;$B$2&amp;"'!5:5"),0)+1)))),0)</f>
        <v>0</v>
      </c>
      <c r="E54" s="18">
        <f t="shared" ca="1" si="9"/>
        <v>0</v>
      </c>
      <c r="F54" s="18">
        <f t="shared" ca="1" si="9"/>
        <v>0</v>
      </c>
      <c r="G54" s="18">
        <f t="shared" ca="1" si="9"/>
        <v>0</v>
      </c>
      <c r="H54" s="18">
        <f t="shared" ca="1" si="9"/>
        <v>0</v>
      </c>
      <c r="I54" s="18">
        <f t="shared" ca="1" si="9"/>
        <v>0</v>
      </c>
      <c r="J54" s="18">
        <f t="shared" ca="1" si="9"/>
        <v>0</v>
      </c>
      <c r="K54" s="18">
        <f t="shared" ca="1" si="9"/>
        <v>0</v>
      </c>
      <c r="L54" s="18">
        <f t="shared" ca="1" si="9"/>
        <v>0</v>
      </c>
      <c r="M54" s="18">
        <f t="shared" ca="1" si="9"/>
        <v>0</v>
      </c>
      <c r="N54" s="18">
        <f t="shared" ca="1" si="9"/>
        <v>0</v>
      </c>
      <c r="O54" s="18">
        <f t="shared" ca="1" si="9"/>
        <v>0</v>
      </c>
      <c r="P54" s="18">
        <f t="shared" ca="1" si="9"/>
        <v>0</v>
      </c>
      <c r="Q54" s="18">
        <f t="shared" ca="1" si="9"/>
        <v>0</v>
      </c>
      <c r="R54" s="18">
        <f t="shared" ca="1" si="9"/>
        <v>0</v>
      </c>
      <c r="S54" s="18">
        <f t="shared" ca="1" si="9"/>
        <v>0</v>
      </c>
      <c r="T54" s="18">
        <f t="shared" ref="N54:T67" ca="1" si="10">IFERROR(IF($C$2="Yurtiçi",INDIRECT("'"&amp;$B$2&amp;"'!"&amp;ADDRESS(MATCH($B54,INDIRECT("'"&amp;$B$2&amp;"'!$B$1:$B$1095"),0),MATCH(T$5,INDIRECT("'"&amp;$B$2&amp;"'!5:5"),0))),IF($C$2="Yurtdışı",INDIRECT("'"&amp;$B$2&amp;"'!"&amp;ADDRESS(MATCH($B54,INDIRECT("'"&amp;$B$2&amp;"'!$B$1:$B$1095"),0),MATCH(T$5,INDIRECT("'"&amp;$B$2&amp;"'!5:5"),0)+1)),INDIRECT("'"&amp;$B$2&amp;"'!"&amp;ADDRESS(MATCH($B54,INDIRECT("'"&amp;$B$2&amp;"'!$B$1:$B$1095"),0),MATCH(T$5,INDIRECT("'"&amp;$B$2&amp;"'!5:5"),0)))+INDIRECT("'"&amp;$B$2&amp;"'!"&amp;ADDRESS(MATCH($B54,INDIRECT("'"&amp;$B$2&amp;"'!$B$1:$B$1095"),0),MATCH(T$5,INDIRECT("'"&amp;$B$2&amp;"'!5:5"),0)+1)))),0)</f>
        <v>0</v>
      </c>
      <c r="U54" s="19">
        <f t="shared" ca="1" si="8"/>
        <v>0</v>
      </c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243</v>
      </c>
      <c r="B55" s="17">
        <v>3004</v>
      </c>
      <c r="C55" s="58" t="s">
        <v>237</v>
      </c>
      <c r="D55" s="18">
        <f t="shared" ca="1" si="9"/>
        <v>0</v>
      </c>
      <c r="E55" s="18">
        <f t="shared" ca="1" si="9"/>
        <v>0</v>
      </c>
      <c r="F55" s="18">
        <f t="shared" ca="1" si="9"/>
        <v>0</v>
      </c>
      <c r="G55" s="18">
        <f t="shared" ca="1" si="9"/>
        <v>0</v>
      </c>
      <c r="H55" s="18">
        <f t="shared" ca="1" si="9"/>
        <v>0</v>
      </c>
      <c r="I55" s="18">
        <f t="shared" ca="1" si="9"/>
        <v>0</v>
      </c>
      <c r="J55" s="18">
        <f t="shared" ca="1" si="9"/>
        <v>0</v>
      </c>
      <c r="K55" s="18">
        <f t="shared" ca="1" si="9"/>
        <v>0</v>
      </c>
      <c r="L55" s="18">
        <f t="shared" ca="1" si="9"/>
        <v>0</v>
      </c>
      <c r="M55" s="18">
        <f t="shared" ca="1" si="9"/>
        <v>0</v>
      </c>
      <c r="N55" s="18">
        <f t="shared" ca="1" si="10"/>
        <v>0</v>
      </c>
      <c r="O55" s="18">
        <f t="shared" ca="1" si="10"/>
        <v>0</v>
      </c>
      <c r="P55" s="18">
        <f t="shared" ca="1" si="10"/>
        <v>0</v>
      </c>
      <c r="Q55" s="18">
        <f t="shared" ca="1" si="10"/>
        <v>0</v>
      </c>
      <c r="R55" s="18">
        <f t="shared" ca="1" si="10"/>
        <v>0</v>
      </c>
      <c r="S55" s="18">
        <f t="shared" ca="1" si="10"/>
        <v>0</v>
      </c>
      <c r="T55" s="18">
        <f t="shared" ca="1" si="10"/>
        <v>0</v>
      </c>
      <c r="U55" s="19">
        <f t="shared" ca="1" si="8"/>
        <v>0</v>
      </c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245</v>
      </c>
      <c r="B56" s="17">
        <v>3005</v>
      </c>
      <c r="C56" s="58" t="s">
        <v>237</v>
      </c>
      <c r="D56" s="18">
        <f t="shared" ca="1" si="9"/>
        <v>0</v>
      </c>
      <c r="E56" s="18">
        <f t="shared" ca="1" si="9"/>
        <v>0</v>
      </c>
      <c r="F56" s="18">
        <f t="shared" ca="1" si="9"/>
        <v>0</v>
      </c>
      <c r="G56" s="18">
        <f t="shared" ca="1" si="9"/>
        <v>0</v>
      </c>
      <c r="H56" s="18">
        <f t="shared" ca="1" si="9"/>
        <v>0</v>
      </c>
      <c r="I56" s="18">
        <f t="shared" ca="1" si="9"/>
        <v>0</v>
      </c>
      <c r="J56" s="18">
        <f t="shared" ca="1" si="9"/>
        <v>0</v>
      </c>
      <c r="K56" s="18">
        <f t="shared" ca="1" si="9"/>
        <v>0</v>
      </c>
      <c r="L56" s="18">
        <f t="shared" ca="1" si="9"/>
        <v>0</v>
      </c>
      <c r="M56" s="18">
        <f t="shared" ca="1" si="9"/>
        <v>0</v>
      </c>
      <c r="N56" s="18">
        <f t="shared" ca="1" si="10"/>
        <v>0</v>
      </c>
      <c r="O56" s="18">
        <f t="shared" ca="1" si="10"/>
        <v>0</v>
      </c>
      <c r="P56" s="18">
        <f t="shared" ca="1" si="10"/>
        <v>0</v>
      </c>
      <c r="Q56" s="18">
        <f t="shared" ca="1" si="10"/>
        <v>0</v>
      </c>
      <c r="R56" s="18">
        <f t="shared" ca="1" si="10"/>
        <v>0</v>
      </c>
      <c r="S56" s="18">
        <f t="shared" ca="1" si="10"/>
        <v>0</v>
      </c>
      <c r="T56" s="18">
        <f t="shared" ca="1" si="10"/>
        <v>0</v>
      </c>
      <c r="U56" s="19">
        <f t="shared" ca="1" si="8"/>
        <v>0</v>
      </c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247</v>
      </c>
      <c r="B57" s="17">
        <v>3006</v>
      </c>
      <c r="C57" s="58" t="s">
        <v>237</v>
      </c>
      <c r="D57" s="18">
        <f t="shared" ca="1" si="9"/>
        <v>0</v>
      </c>
      <c r="E57" s="18">
        <f t="shared" ca="1" si="9"/>
        <v>0</v>
      </c>
      <c r="F57" s="18">
        <f t="shared" ca="1" si="9"/>
        <v>0</v>
      </c>
      <c r="G57" s="18">
        <f t="shared" ca="1" si="9"/>
        <v>0</v>
      </c>
      <c r="H57" s="18">
        <f t="shared" ca="1" si="9"/>
        <v>0</v>
      </c>
      <c r="I57" s="18">
        <f t="shared" ca="1" si="9"/>
        <v>0</v>
      </c>
      <c r="J57" s="18">
        <f t="shared" ca="1" si="9"/>
        <v>0</v>
      </c>
      <c r="K57" s="18">
        <f t="shared" ca="1" si="9"/>
        <v>0</v>
      </c>
      <c r="L57" s="18">
        <f t="shared" ca="1" si="9"/>
        <v>0</v>
      </c>
      <c r="M57" s="18">
        <f t="shared" ca="1" si="9"/>
        <v>0</v>
      </c>
      <c r="N57" s="18">
        <f t="shared" ca="1" si="10"/>
        <v>0</v>
      </c>
      <c r="O57" s="18">
        <f t="shared" ca="1" si="10"/>
        <v>0</v>
      </c>
      <c r="P57" s="18">
        <f t="shared" ca="1" si="10"/>
        <v>0</v>
      </c>
      <c r="Q57" s="18">
        <f t="shared" ca="1" si="10"/>
        <v>0</v>
      </c>
      <c r="R57" s="18">
        <f t="shared" ca="1" si="10"/>
        <v>0</v>
      </c>
      <c r="S57" s="18">
        <f t="shared" ca="1" si="10"/>
        <v>0</v>
      </c>
      <c r="T57" s="18">
        <f t="shared" ca="1" si="10"/>
        <v>0</v>
      </c>
      <c r="U57" s="19">
        <f t="shared" ca="1" si="8"/>
        <v>0</v>
      </c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3007</v>
      </c>
      <c r="C58" s="58" t="s">
        <v>237</v>
      </c>
      <c r="D58" s="18">
        <f t="shared" ca="1" si="9"/>
        <v>0</v>
      </c>
      <c r="E58" s="18">
        <f t="shared" ca="1" si="9"/>
        <v>0</v>
      </c>
      <c r="F58" s="18">
        <f t="shared" ca="1" si="9"/>
        <v>0</v>
      </c>
      <c r="G58" s="18">
        <f t="shared" ca="1" si="9"/>
        <v>0</v>
      </c>
      <c r="H58" s="18">
        <f t="shared" ca="1" si="9"/>
        <v>0</v>
      </c>
      <c r="I58" s="18">
        <f t="shared" ca="1" si="9"/>
        <v>0</v>
      </c>
      <c r="J58" s="18">
        <f t="shared" ca="1" si="9"/>
        <v>0</v>
      </c>
      <c r="K58" s="18">
        <f t="shared" ca="1" si="9"/>
        <v>0</v>
      </c>
      <c r="L58" s="18">
        <f t="shared" ca="1" si="9"/>
        <v>0</v>
      </c>
      <c r="M58" s="18">
        <f t="shared" ca="1" si="9"/>
        <v>0</v>
      </c>
      <c r="N58" s="18">
        <f t="shared" ca="1" si="10"/>
        <v>0</v>
      </c>
      <c r="O58" s="18">
        <f t="shared" ca="1" si="10"/>
        <v>0</v>
      </c>
      <c r="P58" s="18">
        <f t="shared" ca="1" si="10"/>
        <v>0</v>
      </c>
      <c r="Q58" s="18">
        <f t="shared" ca="1" si="10"/>
        <v>0</v>
      </c>
      <c r="R58" s="18">
        <f t="shared" ca="1" si="10"/>
        <v>0</v>
      </c>
      <c r="S58" s="18">
        <f t="shared" ca="1" si="10"/>
        <v>0</v>
      </c>
      <c r="T58" s="18">
        <f t="shared" ca="1" si="10"/>
        <v>0</v>
      </c>
      <c r="U58" s="19">
        <f t="shared" ca="1" si="8"/>
        <v>0</v>
      </c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3008</v>
      </c>
      <c r="C59" s="58" t="s">
        <v>237</v>
      </c>
      <c r="D59" s="18">
        <f t="shared" ca="1" si="9"/>
        <v>0</v>
      </c>
      <c r="E59" s="18">
        <f t="shared" ca="1" si="9"/>
        <v>0</v>
      </c>
      <c r="F59" s="18">
        <f t="shared" ca="1" si="9"/>
        <v>0</v>
      </c>
      <c r="G59" s="18">
        <f t="shared" ca="1" si="9"/>
        <v>0</v>
      </c>
      <c r="H59" s="18">
        <f t="shared" ca="1" si="9"/>
        <v>0</v>
      </c>
      <c r="I59" s="18">
        <f t="shared" ca="1" si="9"/>
        <v>0</v>
      </c>
      <c r="J59" s="18">
        <f t="shared" ca="1" si="9"/>
        <v>0</v>
      </c>
      <c r="K59" s="18">
        <f t="shared" ca="1" si="9"/>
        <v>0</v>
      </c>
      <c r="L59" s="18">
        <f t="shared" ca="1" si="9"/>
        <v>0</v>
      </c>
      <c r="M59" s="18">
        <f t="shared" ca="1" si="9"/>
        <v>0</v>
      </c>
      <c r="N59" s="18">
        <f t="shared" ca="1" si="10"/>
        <v>0</v>
      </c>
      <c r="O59" s="18">
        <f t="shared" ca="1" si="10"/>
        <v>0</v>
      </c>
      <c r="P59" s="18">
        <f t="shared" ca="1" si="10"/>
        <v>0</v>
      </c>
      <c r="Q59" s="18">
        <f t="shared" ca="1" si="10"/>
        <v>0</v>
      </c>
      <c r="R59" s="18">
        <f t="shared" ca="1" si="10"/>
        <v>0</v>
      </c>
      <c r="S59" s="18">
        <f t="shared" ca="1" si="10"/>
        <v>0</v>
      </c>
      <c r="T59" s="18">
        <f t="shared" ca="1" si="10"/>
        <v>0</v>
      </c>
      <c r="U59" s="19">
        <f t="shared" ca="1" si="8"/>
        <v>0</v>
      </c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253</v>
      </c>
      <c r="B60" s="17">
        <v>3009</v>
      </c>
      <c r="C60" s="58" t="s">
        <v>237</v>
      </c>
      <c r="D60" s="18">
        <f t="shared" ca="1" si="9"/>
        <v>0</v>
      </c>
      <c r="E60" s="18">
        <f t="shared" ca="1" si="9"/>
        <v>0</v>
      </c>
      <c r="F60" s="18">
        <f t="shared" ca="1" si="9"/>
        <v>0</v>
      </c>
      <c r="G60" s="18">
        <f t="shared" ca="1" si="9"/>
        <v>0</v>
      </c>
      <c r="H60" s="18">
        <f t="shared" ca="1" si="9"/>
        <v>0</v>
      </c>
      <c r="I60" s="18">
        <f t="shared" ca="1" si="9"/>
        <v>0</v>
      </c>
      <c r="J60" s="18">
        <f t="shared" ca="1" si="9"/>
        <v>0</v>
      </c>
      <c r="K60" s="18">
        <f t="shared" ca="1" si="9"/>
        <v>0</v>
      </c>
      <c r="L60" s="18">
        <f t="shared" ca="1" si="9"/>
        <v>0</v>
      </c>
      <c r="M60" s="18">
        <f t="shared" ca="1" si="9"/>
        <v>0</v>
      </c>
      <c r="N60" s="18">
        <f t="shared" ca="1" si="10"/>
        <v>0</v>
      </c>
      <c r="O60" s="18">
        <f t="shared" ca="1" si="10"/>
        <v>0</v>
      </c>
      <c r="P60" s="18">
        <f t="shared" ca="1" si="10"/>
        <v>0</v>
      </c>
      <c r="Q60" s="18">
        <f t="shared" ca="1" si="10"/>
        <v>0</v>
      </c>
      <c r="R60" s="18">
        <f t="shared" ca="1" si="10"/>
        <v>0</v>
      </c>
      <c r="S60" s="18">
        <f t="shared" ca="1" si="10"/>
        <v>0</v>
      </c>
      <c r="T60" s="18">
        <f t="shared" ca="1" si="10"/>
        <v>0</v>
      </c>
      <c r="U60" s="19">
        <f t="shared" ca="1" si="8"/>
        <v>0</v>
      </c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255</v>
      </c>
      <c r="B61" s="17">
        <v>3011</v>
      </c>
      <c r="C61" s="58" t="s">
        <v>237</v>
      </c>
      <c r="D61" s="18">
        <f t="shared" ca="1" si="9"/>
        <v>0</v>
      </c>
      <c r="E61" s="18">
        <f t="shared" ca="1" si="9"/>
        <v>0</v>
      </c>
      <c r="F61" s="18">
        <f t="shared" ca="1" si="9"/>
        <v>0</v>
      </c>
      <c r="G61" s="18">
        <f t="shared" ca="1" si="9"/>
        <v>0</v>
      </c>
      <c r="H61" s="18">
        <f t="shared" ca="1" si="9"/>
        <v>0</v>
      </c>
      <c r="I61" s="18">
        <f t="shared" ca="1" si="9"/>
        <v>0</v>
      </c>
      <c r="J61" s="18">
        <f t="shared" ca="1" si="9"/>
        <v>0</v>
      </c>
      <c r="K61" s="18">
        <f t="shared" ca="1" si="9"/>
        <v>0</v>
      </c>
      <c r="L61" s="18">
        <f t="shared" ca="1" si="9"/>
        <v>0</v>
      </c>
      <c r="M61" s="18">
        <f t="shared" ca="1" si="9"/>
        <v>0</v>
      </c>
      <c r="N61" s="18">
        <f t="shared" ca="1" si="10"/>
        <v>0</v>
      </c>
      <c r="O61" s="18">
        <f t="shared" ca="1" si="10"/>
        <v>0</v>
      </c>
      <c r="P61" s="18">
        <f t="shared" ca="1" si="10"/>
        <v>0</v>
      </c>
      <c r="Q61" s="18">
        <f t="shared" ca="1" si="10"/>
        <v>0</v>
      </c>
      <c r="R61" s="18">
        <f t="shared" ca="1" si="10"/>
        <v>0</v>
      </c>
      <c r="S61" s="18">
        <f t="shared" ca="1" si="10"/>
        <v>0</v>
      </c>
      <c r="T61" s="18">
        <f t="shared" ca="1" si="10"/>
        <v>0</v>
      </c>
      <c r="U61" s="19">
        <f t="shared" ca="1" si="8"/>
        <v>0</v>
      </c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257</v>
      </c>
      <c r="B62" s="17">
        <v>3012</v>
      </c>
      <c r="C62" s="58" t="s">
        <v>237</v>
      </c>
      <c r="D62" s="18">
        <f t="shared" ca="1" si="9"/>
        <v>0</v>
      </c>
      <c r="E62" s="18">
        <f t="shared" ca="1" si="9"/>
        <v>0</v>
      </c>
      <c r="F62" s="18">
        <f t="shared" ca="1" si="9"/>
        <v>0</v>
      </c>
      <c r="G62" s="18">
        <f t="shared" ca="1" si="9"/>
        <v>0</v>
      </c>
      <c r="H62" s="18">
        <f t="shared" ca="1" si="9"/>
        <v>0</v>
      </c>
      <c r="I62" s="18">
        <f t="shared" ca="1" si="9"/>
        <v>0</v>
      </c>
      <c r="J62" s="18">
        <f t="shared" ca="1" si="9"/>
        <v>0</v>
      </c>
      <c r="K62" s="18">
        <f t="shared" ca="1" si="9"/>
        <v>0</v>
      </c>
      <c r="L62" s="18">
        <f t="shared" ca="1" si="9"/>
        <v>0</v>
      </c>
      <c r="M62" s="18">
        <f t="shared" ca="1" si="9"/>
        <v>0</v>
      </c>
      <c r="N62" s="18">
        <f t="shared" ca="1" si="10"/>
        <v>0</v>
      </c>
      <c r="O62" s="18">
        <f t="shared" ca="1" si="10"/>
        <v>0</v>
      </c>
      <c r="P62" s="18">
        <f t="shared" ca="1" si="10"/>
        <v>0</v>
      </c>
      <c r="Q62" s="18">
        <f t="shared" ca="1" si="10"/>
        <v>0</v>
      </c>
      <c r="R62" s="18">
        <f t="shared" ca="1" si="10"/>
        <v>0</v>
      </c>
      <c r="S62" s="18">
        <f t="shared" ca="1" si="10"/>
        <v>0</v>
      </c>
      <c r="T62" s="18">
        <f t="shared" ca="1" si="10"/>
        <v>0</v>
      </c>
      <c r="U62" s="19">
        <f t="shared" ca="1" si="8"/>
        <v>0</v>
      </c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259</v>
      </c>
      <c r="B63" s="17">
        <v>3013</v>
      </c>
      <c r="C63" s="58" t="s">
        <v>226</v>
      </c>
      <c r="D63" s="18">
        <f t="shared" ca="1" si="9"/>
        <v>0</v>
      </c>
      <c r="E63" s="18">
        <f t="shared" ca="1" si="9"/>
        <v>0</v>
      </c>
      <c r="F63" s="18">
        <f t="shared" ca="1" si="9"/>
        <v>0</v>
      </c>
      <c r="G63" s="18">
        <f t="shared" ca="1" si="9"/>
        <v>0</v>
      </c>
      <c r="H63" s="18">
        <f t="shared" ca="1" si="9"/>
        <v>0</v>
      </c>
      <c r="I63" s="18">
        <f t="shared" ca="1" si="9"/>
        <v>0</v>
      </c>
      <c r="J63" s="18">
        <f t="shared" ca="1" si="9"/>
        <v>0</v>
      </c>
      <c r="K63" s="18">
        <f t="shared" ca="1" si="9"/>
        <v>0</v>
      </c>
      <c r="L63" s="18">
        <f t="shared" ca="1" si="9"/>
        <v>0</v>
      </c>
      <c r="M63" s="18">
        <f t="shared" ca="1" si="9"/>
        <v>0</v>
      </c>
      <c r="N63" s="18">
        <f t="shared" ca="1" si="10"/>
        <v>0</v>
      </c>
      <c r="O63" s="18">
        <f t="shared" ca="1" si="10"/>
        <v>0</v>
      </c>
      <c r="P63" s="18">
        <f t="shared" ca="1" si="10"/>
        <v>0</v>
      </c>
      <c r="Q63" s="18">
        <f t="shared" ca="1" si="10"/>
        <v>0</v>
      </c>
      <c r="R63" s="18">
        <f t="shared" ca="1" si="10"/>
        <v>0</v>
      </c>
      <c r="S63" s="18">
        <f t="shared" ca="1" si="10"/>
        <v>0</v>
      </c>
      <c r="T63" s="18">
        <f t="shared" ca="1" si="10"/>
        <v>0</v>
      </c>
      <c r="U63" s="19">
        <f t="shared" ca="1" si="8"/>
        <v>0</v>
      </c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263</v>
      </c>
      <c r="B64" s="17">
        <v>3015</v>
      </c>
      <c r="C64" s="58" t="s">
        <v>237</v>
      </c>
      <c r="D64" s="18">
        <f t="shared" ca="1" si="9"/>
        <v>0</v>
      </c>
      <c r="E64" s="18">
        <f t="shared" ca="1" si="9"/>
        <v>0</v>
      </c>
      <c r="F64" s="18">
        <f t="shared" ca="1" si="9"/>
        <v>0</v>
      </c>
      <c r="G64" s="18">
        <f t="shared" ca="1" si="9"/>
        <v>0</v>
      </c>
      <c r="H64" s="18">
        <f t="shared" ca="1" si="9"/>
        <v>0</v>
      </c>
      <c r="I64" s="18">
        <f t="shared" ca="1" si="9"/>
        <v>0</v>
      </c>
      <c r="J64" s="18">
        <f t="shared" ca="1" si="9"/>
        <v>0</v>
      </c>
      <c r="K64" s="18">
        <f t="shared" ca="1" si="9"/>
        <v>0</v>
      </c>
      <c r="L64" s="18">
        <f t="shared" ca="1" si="9"/>
        <v>0</v>
      </c>
      <c r="M64" s="18">
        <f t="shared" ca="1" si="9"/>
        <v>0</v>
      </c>
      <c r="N64" s="18">
        <f t="shared" ca="1" si="10"/>
        <v>0</v>
      </c>
      <c r="O64" s="18">
        <f t="shared" ca="1" si="10"/>
        <v>0</v>
      </c>
      <c r="P64" s="18">
        <f t="shared" ca="1" si="10"/>
        <v>0</v>
      </c>
      <c r="Q64" s="18">
        <f t="shared" ca="1" si="10"/>
        <v>0</v>
      </c>
      <c r="R64" s="18">
        <f t="shared" ca="1" si="10"/>
        <v>0</v>
      </c>
      <c r="S64" s="18">
        <f t="shared" ca="1" si="10"/>
        <v>0</v>
      </c>
      <c r="T64" s="18">
        <f t="shared" ca="1" si="10"/>
        <v>0</v>
      </c>
      <c r="U64" s="19">
        <f t="shared" ca="1" si="8"/>
        <v>0</v>
      </c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159" ht="12.75" customHeight="1">
      <c r="A65" s="57" t="s">
        <v>265</v>
      </c>
      <c r="B65" s="17">
        <v>3016</v>
      </c>
      <c r="C65" s="58" t="s">
        <v>237</v>
      </c>
      <c r="D65" s="18">
        <f t="shared" ca="1" si="9"/>
        <v>0</v>
      </c>
      <c r="E65" s="18">
        <f t="shared" ca="1" si="9"/>
        <v>0</v>
      </c>
      <c r="F65" s="18">
        <f t="shared" ca="1" si="9"/>
        <v>0</v>
      </c>
      <c r="G65" s="18">
        <f t="shared" ca="1" si="9"/>
        <v>0</v>
      </c>
      <c r="H65" s="18">
        <f t="shared" ca="1" si="9"/>
        <v>0</v>
      </c>
      <c r="I65" s="18">
        <f t="shared" ca="1" si="9"/>
        <v>0</v>
      </c>
      <c r="J65" s="18">
        <f t="shared" ca="1" si="9"/>
        <v>0</v>
      </c>
      <c r="K65" s="18">
        <f t="shared" ca="1" si="9"/>
        <v>0</v>
      </c>
      <c r="L65" s="18">
        <f t="shared" ca="1" si="9"/>
        <v>0</v>
      </c>
      <c r="M65" s="18">
        <f t="shared" ca="1" si="9"/>
        <v>0</v>
      </c>
      <c r="N65" s="18">
        <f t="shared" ca="1" si="10"/>
        <v>0</v>
      </c>
      <c r="O65" s="18">
        <f t="shared" ca="1" si="10"/>
        <v>0</v>
      </c>
      <c r="P65" s="18">
        <f t="shared" ca="1" si="10"/>
        <v>0</v>
      </c>
      <c r="Q65" s="18">
        <f t="shared" ca="1" si="10"/>
        <v>0</v>
      </c>
      <c r="R65" s="18">
        <f t="shared" ca="1" si="10"/>
        <v>0</v>
      </c>
      <c r="S65" s="18">
        <f t="shared" ca="1" si="10"/>
        <v>0</v>
      </c>
      <c r="T65" s="18">
        <f t="shared" ca="1" si="10"/>
        <v>0</v>
      </c>
      <c r="U65" s="19">
        <f t="shared" ca="1" si="8"/>
        <v>0</v>
      </c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159" ht="12.75" customHeight="1">
      <c r="A66" s="57" t="s">
        <v>267</v>
      </c>
      <c r="B66" s="17">
        <v>3017</v>
      </c>
      <c r="C66" s="58" t="s">
        <v>237</v>
      </c>
      <c r="D66" s="18">
        <f t="shared" ca="1" si="9"/>
        <v>0</v>
      </c>
      <c r="E66" s="18">
        <f t="shared" ca="1" si="9"/>
        <v>0</v>
      </c>
      <c r="F66" s="18">
        <f t="shared" ca="1" si="9"/>
        <v>0</v>
      </c>
      <c r="G66" s="18">
        <f t="shared" ca="1" si="9"/>
        <v>0</v>
      </c>
      <c r="H66" s="18">
        <f t="shared" ca="1" si="9"/>
        <v>0</v>
      </c>
      <c r="I66" s="18">
        <f t="shared" ca="1" si="9"/>
        <v>0</v>
      </c>
      <c r="J66" s="18">
        <f t="shared" ca="1" si="9"/>
        <v>0</v>
      </c>
      <c r="K66" s="18">
        <f t="shared" ca="1" si="9"/>
        <v>0</v>
      </c>
      <c r="L66" s="18">
        <f t="shared" ca="1" si="9"/>
        <v>0</v>
      </c>
      <c r="M66" s="18">
        <f t="shared" ca="1" si="9"/>
        <v>0</v>
      </c>
      <c r="N66" s="18">
        <f t="shared" ca="1" si="10"/>
        <v>0</v>
      </c>
      <c r="O66" s="18">
        <f t="shared" ca="1" si="10"/>
        <v>0</v>
      </c>
      <c r="P66" s="18">
        <f t="shared" ca="1" si="10"/>
        <v>0</v>
      </c>
      <c r="Q66" s="18">
        <f t="shared" ca="1" si="10"/>
        <v>0</v>
      </c>
      <c r="R66" s="18">
        <f t="shared" ca="1" si="10"/>
        <v>0</v>
      </c>
      <c r="S66" s="18">
        <f t="shared" ca="1" si="10"/>
        <v>0</v>
      </c>
      <c r="T66" s="18">
        <f t="shared" ca="1" si="10"/>
        <v>0</v>
      </c>
      <c r="U66" s="19">
        <f t="shared" ca="1" si="8"/>
        <v>0</v>
      </c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159" ht="12.75" customHeight="1">
      <c r="A67" s="57" t="s">
        <v>269</v>
      </c>
      <c r="B67" s="17">
        <v>3018</v>
      </c>
      <c r="C67" s="58" t="s">
        <v>237</v>
      </c>
      <c r="D67" s="18">
        <f t="shared" ca="1" si="9"/>
        <v>0</v>
      </c>
      <c r="E67" s="18">
        <f t="shared" ca="1" si="9"/>
        <v>0</v>
      </c>
      <c r="F67" s="18">
        <f t="shared" ca="1" si="9"/>
        <v>0</v>
      </c>
      <c r="G67" s="18">
        <f t="shared" ca="1" si="9"/>
        <v>0</v>
      </c>
      <c r="H67" s="18">
        <f t="shared" ca="1" si="9"/>
        <v>0</v>
      </c>
      <c r="I67" s="18">
        <f t="shared" ca="1" si="9"/>
        <v>0</v>
      </c>
      <c r="J67" s="18">
        <f t="shared" ca="1" si="9"/>
        <v>0</v>
      </c>
      <c r="K67" s="18">
        <f t="shared" ca="1" si="9"/>
        <v>0</v>
      </c>
      <c r="L67" s="18">
        <f t="shared" ca="1" si="9"/>
        <v>0</v>
      </c>
      <c r="M67" s="18">
        <f t="shared" ca="1" si="9"/>
        <v>0</v>
      </c>
      <c r="N67" s="18">
        <f t="shared" ca="1" si="10"/>
        <v>0</v>
      </c>
      <c r="O67" s="18">
        <f t="shared" ca="1" si="10"/>
        <v>0</v>
      </c>
      <c r="P67" s="18">
        <f t="shared" ca="1" si="10"/>
        <v>0</v>
      </c>
      <c r="Q67" s="18">
        <f t="shared" ca="1" si="10"/>
        <v>0</v>
      </c>
      <c r="R67" s="18">
        <f t="shared" ca="1" si="10"/>
        <v>0</v>
      </c>
      <c r="S67" s="18">
        <f t="shared" ca="1" si="10"/>
        <v>0</v>
      </c>
      <c r="T67" s="18">
        <f t="shared" ca="1" si="10"/>
        <v>0</v>
      </c>
      <c r="U67" s="19">
        <f t="shared" ca="1" si="8"/>
        <v>0</v>
      </c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159" ht="12.75" customHeight="1">
      <c r="A68" s="59" t="s">
        <v>273</v>
      </c>
      <c r="B68" s="48">
        <v>9000</v>
      </c>
      <c r="C68" s="58" t="s">
        <v>274</v>
      </c>
      <c r="D68" s="49">
        <f t="shared" ref="D68:U68" ca="1" si="11">SUMIF($C$7:$C$67,"HD",D$7:D$67)</f>
        <v>93557275.81396383</v>
      </c>
      <c r="E68" s="49">
        <f t="shared" ca="1" si="11"/>
        <v>437376931.88200885</v>
      </c>
      <c r="F68" s="49">
        <f t="shared" ca="1" si="11"/>
        <v>2099950608.0041983</v>
      </c>
      <c r="G68" s="49">
        <f t="shared" ca="1" si="11"/>
        <v>255057811.83000001</v>
      </c>
      <c r="H68" s="49">
        <f t="shared" ca="1" si="11"/>
        <v>778725151.83999991</v>
      </c>
      <c r="I68" s="49">
        <f t="shared" ca="1" si="11"/>
        <v>1470399760.9024713</v>
      </c>
      <c r="J68" s="49">
        <f t="shared" ca="1" si="11"/>
        <v>12396548.339999998</v>
      </c>
      <c r="K68" s="49">
        <f t="shared" ca="1" si="11"/>
        <v>0</v>
      </c>
      <c r="L68" s="49">
        <f t="shared" ca="1" si="11"/>
        <v>133154212.28000002</v>
      </c>
      <c r="M68" s="49">
        <f t="shared" ca="1" si="11"/>
        <v>346672011.32999998</v>
      </c>
      <c r="N68" s="49">
        <f t="shared" ca="1" si="11"/>
        <v>3170160120.9524426</v>
      </c>
      <c r="O68" s="49">
        <f t="shared" ca="1" si="11"/>
        <v>14471094.309999999</v>
      </c>
      <c r="P68" s="49">
        <f t="shared" ca="1" si="11"/>
        <v>1678738545.6380985</v>
      </c>
      <c r="Q68" s="49">
        <f t="shared" ca="1" si="11"/>
        <v>1393022.69</v>
      </c>
      <c r="R68" s="49">
        <f t="shared" ca="1" si="11"/>
        <v>225162.5</v>
      </c>
      <c r="S68" s="49">
        <f t="shared" ca="1" si="11"/>
        <v>63025262.540000014</v>
      </c>
      <c r="T68" s="49">
        <f t="shared" ca="1" si="11"/>
        <v>482937418.01999986</v>
      </c>
      <c r="U68" s="49">
        <f t="shared" ca="1" si="11"/>
        <v>11038240938.873184</v>
      </c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159" ht="12.75" customHeight="1">
      <c r="A69" s="59" t="s">
        <v>276</v>
      </c>
      <c r="B69" s="48">
        <v>9001</v>
      </c>
      <c r="C69" s="58" t="s">
        <v>277</v>
      </c>
      <c r="D69" s="49">
        <f t="shared" ref="D69:U69" ca="1" si="12">SUMIF($C$7:$C$67,"H",D$7:D$67)+SUMIF($C$7:$C$67,"E",D$7:D$67)</f>
        <v>0</v>
      </c>
      <c r="E69" s="49">
        <f t="shared" ca="1" si="12"/>
        <v>0</v>
      </c>
      <c r="F69" s="49">
        <f t="shared" ca="1" si="12"/>
        <v>0</v>
      </c>
      <c r="G69" s="49">
        <f t="shared" ca="1" si="12"/>
        <v>0</v>
      </c>
      <c r="H69" s="49">
        <f t="shared" ca="1" si="12"/>
        <v>0</v>
      </c>
      <c r="I69" s="49">
        <f t="shared" ca="1" si="12"/>
        <v>0</v>
      </c>
      <c r="J69" s="49">
        <f t="shared" ca="1" si="12"/>
        <v>0</v>
      </c>
      <c r="K69" s="49">
        <f t="shared" ca="1" si="12"/>
        <v>0</v>
      </c>
      <c r="L69" s="49">
        <f t="shared" ca="1" si="12"/>
        <v>0</v>
      </c>
      <c r="M69" s="49">
        <f t="shared" ca="1" si="12"/>
        <v>0</v>
      </c>
      <c r="N69" s="49">
        <f t="shared" ca="1" si="12"/>
        <v>0</v>
      </c>
      <c r="O69" s="49">
        <f t="shared" ca="1" si="12"/>
        <v>0</v>
      </c>
      <c r="P69" s="49">
        <f t="shared" ca="1" si="12"/>
        <v>0</v>
      </c>
      <c r="Q69" s="49">
        <f t="shared" ca="1" si="12"/>
        <v>0</v>
      </c>
      <c r="R69" s="49">
        <f t="shared" ca="1" si="12"/>
        <v>0</v>
      </c>
      <c r="S69" s="49">
        <f t="shared" ca="1" si="12"/>
        <v>0</v>
      </c>
      <c r="T69" s="49">
        <f t="shared" ca="1" si="12"/>
        <v>0</v>
      </c>
      <c r="U69" s="49">
        <f t="shared" ca="1" si="12"/>
        <v>0</v>
      </c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159" ht="12.75" customHeight="1">
      <c r="A70" s="59" t="s">
        <v>279</v>
      </c>
      <c r="B70" s="48">
        <v>9003</v>
      </c>
      <c r="C70" s="58" t="s">
        <v>280</v>
      </c>
      <c r="D70" s="49">
        <f t="shared" ref="D70:U70" ca="1" si="13">D68+D69</f>
        <v>93557275.81396383</v>
      </c>
      <c r="E70" s="49">
        <f t="shared" ca="1" si="13"/>
        <v>437376931.88200885</v>
      </c>
      <c r="F70" s="49">
        <f ca="1">F68+F69</f>
        <v>2099950608.0041983</v>
      </c>
      <c r="G70" s="49">
        <f ca="1">G68+G69</f>
        <v>255057811.83000001</v>
      </c>
      <c r="H70" s="49">
        <f ca="1">H68+H69</f>
        <v>778725151.83999991</v>
      </c>
      <c r="I70" s="49">
        <f ca="1">I68+I69</f>
        <v>1470399760.9024713</v>
      </c>
      <c r="J70" s="49">
        <f ca="1">J68+J69</f>
        <v>12396548.339999998</v>
      </c>
      <c r="K70" s="49">
        <f t="shared" ca="1" si="13"/>
        <v>0</v>
      </c>
      <c r="L70" s="49">
        <f t="shared" ca="1" si="13"/>
        <v>133154212.28000002</v>
      </c>
      <c r="M70" s="49">
        <f t="shared" ca="1" si="13"/>
        <v>346672011.32999998</v>
      </c>
      <c r="N70" s="49">
        <f t="shared" ca="1" si="13"/>
        <v>3170160120.9524426</v>
      </c>
      <c r="O70" s="49">
        <f t="shared" ca="1" si="13"/>
        <v>14471094.309999999</v>
      </c>
      <c r="P70" s="49">
        <f t="shared" ca="1" si="13"/>
        <v>1678738545.6380985</v>
      </c>
      <c r="Q70" s="49">
        <f t="shared" ca="1" si="13"/>
        <v>1393022.69</v>
      </c>
      <c r="R70" s="49">
        <f t="shared" ca="1" si="13"/>
        <v>225162.5</v>
      </c>
      <c r="S70" s="49">
        <f t="shared" ca="1" si="13"/>
        <v>63025262.540000014</v>
      </c>
      <c r="T70" s="49">
        <f t="shared" ca="1" si="13"/>
        <v>482937418.01999986</v>
      </c>
      <c r="U70" s="49">
        <f t="shared" ca="1" si="13"/>
        <v>11038240938.873184</v>
      </c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159" ht="12.75" customHeight="1"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</row>
    <row r="72" spans="1:159"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</row>
    <row r="73" spans="1:159" s="35" customFormat="1">
      <c r="A73" s="53"/>
      <c r="B73" s="53"/>
      <c r="C73" s="53"/>
    </row>
    <row r="74" spans="1:159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159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</row>
  </sheetData>
  <mergeCells count="1">
    <mergeCell ref="E2:G2"/>
  </mergeCells>
  <dataValidations count="2">
    <dataValidation type="list" allowBlank="1" showInputMessage="1" showErrorMessage="1" sqref="B2">
      <formula1>"Toplam,Direkt,Endirekt"</formula1>
    </dataValidation>
    <dataValidation type="list" allowBlank="1" showInputMessage="1" showErrorMessage="1" sqref="C2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C75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335</v>
      </c>
      <c r="B2" s="4" t="s">
        <v>6</v>
      </c>
      <c r="C2" s="4" t="s">
        <v>6</v>
      </c>
      <c r="E2" s="91" t="s">
        <v>137</v>
      </c>
      <c r="F2" s="92"/>
      <c r="G2" s="93"/>
      <c r="H2" s="6"/>
    </row>
    <row r="3" spans="1:159" ht="15" customHeight="1">
      <c r="A3" s="5" t="s">
        <v>357</v>
      </c>
      <c r="B3" s="2"/>
      <c r="C3" s="2"/>
    </row>
    <row r="4" spans="1:159" ht="22.5" customHeight="1"/>
    <row r="5" spans="1:159" ht="22.5" customHeight="1">
      <c r="D5" s="78">
        <v>714</v>
      </c>
      <c r="E5" s="78">
        <v>715</v>
      </c>
      <c r="F5" s="78">
        <v>903</v>
      </c>
      <c r="G5" s="78">
        <v>716</v>
      </c>
      <c r="H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71</v>
      </c>
      <c r="E6" s="56" t="s">
        <v>72</v>
      </c>
      <c r="F6" s="56" t="s">
        <v>73</v>
      </c>
      <c r="G6" s="56" t="s">
        <v>74</v>
      </c>
      <c r="H6" s="79" t="s">
        <v>336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8">
        <f t="shared" ref="D7:G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8">
        <f ca="1">IFERROR(IF($C$2="Yurtiçi",INDIRECT("'"&amp;$B$2&amp;"'!"&amp;ADDRESS(MATCH($B7,INDIRECT("'"&amp;$B$2&amp;"'!$B$1:$B$1095"),0),MATCH("715-Yeşilkart Hariç",INDIRECT("'"&amp;$B$2&amp;"'!5:5"),0))),IF($C$2="Yurtdışı",INDIRECT("'"&amp;$B$2&amp;"'!"&amp;ADDRESS(MATCH($B7,INDIRECT("'"&amp;$B$2&amp;"'!$B$1:$B$1095"),0),MATCH("715-Yeşilkart Hariç",INDIRECT("'"&amp;$B$2&amp;"'!5:5"),0)+1)),INDIRECT("'"&amp;$B$2&amp;"'!"&amp;ADDRESS(MATCH($B7,INDIRECT("'"&amp;$B$2&amp;"'!$B$1:$B$1095"),0),MATCH("715-Yeşilkart Hariç",INDIRECT("'"&amp;$B$2&amp;"'!5:5"),0)))+INDIRECT("'"&amp;$B$2&amp;"'!"&amp;ADDRESS(MATCH($B7,INDIRECT("'"&amp;$B$2&amp;"'!$B$1:$B$1095"),0),MATCH("715-Yeşilkart Hariç",INDIRECT("'"&amp;$B$2&amp;"'!5:5"),0)+1)))),0)</f>
        <v>0</v>
      </c>
      <c r="F7" s="18">
        <f t="shared" ca="1" si="0"/>
        <v>0</v>
      </c>
      <c r="G7" s="18">
        <f t="shared" ca="1" si="0"/>
        <v>0</v>
      </c>
      <c r="H7" s="19">
        <f t="shared" ref="H7:H43" ca="1" si="1">+SUM(D7:G7)</f>
        <v>0</v>
      </c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8">
        <f t="shared" ca="1" si="0"/>
        <v>0</v>
      </c>
      <c r="E8" s="18">
        <f t="shared" ref="E8:E67" ca="1" si="2">IFERROR(IF($C$2="Yurtiçi",INDIRECT("'"&amp;$B$2&amp;"'!"&amp;ADDRESS(MATCH($B8,INDIRECT("'"&amp;$B$2&amp;"'!$B$1:$B$1095"),0),MATCH("715-Yeşilkart Hariç",INDIRECT("'"&amp;$B$2&amp;"'!5:5"),0))),IF($C$2="Yurtdışı",INDIRECT("'"&amp;$B$2&amp;"'!"&amp;ADDRESS(MATCH($B8,INDIRECT("'"&amp;$B$2&amp;"'!$B$1:$B$1095"),0),MATCH("715-Yeşilkart Hariç",INDIRECT("'"&amp;$B$2&amp;"'!5:5"),0)+1)),INDIRECT("'"&amp;$B$2&amp;"'!"&amp;ADDRESS(MATCH($B8,INDIRECT("'"&amp;$B$2&amp;"'!$B$1:$B$1095"),0),MATCH("715-Yeşilkart Hariç",INDIRECT("'"&amp;$B$2&amp;"'!5:5"),0)))+INDIRECT("'"&amp;$B$2&amp;"'!"&amp;ADDRESS(MATCH($B8,INDIRECT("'"&amp;$B$2&amp;"'!$B$1:$B$1095"),0),MATCH("715-Yeşilkart Hariç",INDIRECT("'"&amp;$B$2&amp;"'!5:5"),0)+1)))),0)</f>
        <v>2078068045.72</v>
      </c>
      <c r="F8" s="18">
        <f t="shared" ca="1" si="0"/>
        <v>0</v>
      </c>
      <c r="G8" s="18">
        <f t="shared" ca="1" si="0"/>
        <v>160164089.75</v>
      </c>
      <c r="H8" s="19">
        <f t="shared" ca="1" si="1"/>
        <v>2238232135.4700003</v>
      </c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8">
        <f t="shared" ca="1" si="0"/>
        <v>0</v>
      </c>
      <c r="E9" s="18">
        <f t="shared" ca="1" si="2"/>
        <v>1853717073.6500001</v>
      </c>
      <c r="F9" s="18">
        <f t="shared" ca="1" si="0"/>
        <v>55724013.670000002</v>
      </c>
      <c r="G9" s="18">
        <f t="shared" ca="1" si="0"/>
        <v>129409459.53000002</v>
      </c>
      <c r="H9" s="19">
        <f t="shared" ca="1" si="1"/>
        <v>2038850546.8500001</v>
      </c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0</v>
      </c>
      <c r="E10" s="18">
        <f t="shared" ca="1" si="2"/>
        <v>2300500209.4047503</v>
      </c>
      <c r="F10" s="18">
        <f t="shared" ca="1" si="0"/>
        <v>226950682.68650001</v>
      </c>
      <c r="G10" s="18">
        <f t="shared" ca="1" si="0"/>
        <v>374820202.66998303</v>
      </c>
      <c r="H10" s="19">
        <f t="shared" ca="1" si="1"/>
        <v>2902271094.7612333</v>
      </c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E11" s="18">
        <f t="shared" ca="1" si="2"/>
        <v>543276353.17999995</v>
      </c>
      <c r="F11" s="18">
        <f t="shared" ca="1" si="0"/>
        <v>8077090.7749999994</v>
      </c>
      <c r="G11" s="18">
        <f t="shared" ca="1" si="0"/>
        <v>6934159.9945</v>
      </c>
      <c r="H11" s="19">
        <f t="shared" ca="1" si="1"/>
        <v>558287603.94949996</v>
      </c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2"/>
        <v>0</v>
      </c>
      <c r="F12" s="18">
        <f t="shared" ca="1" si="0"/>
        <v>0</v>
      </c>
      <c r="G12" s="18">
        <f t="shared" ca="1" si="0"/>
        <v>0</v>
      </c>
      <c r="H12" s="19">
        <f t="shared" ca="1" si="1"/>
        <v>0</v>
      </c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E13" s="18">
        <f t="shared" ca="1" si="2"/>
        <v>333383992.15329659</v>
      </c>
      <c r="F13" s="18">
        <f t="shared" ca="1" si="0"/>
        <v>7641221.7816295624</v>
      </c>
      <c r="G13" s="18">
        <f t="shared" ca="1" si="0"/>
        <v>8302449.3499999996</v>
      </c>
      <c r="H13" s="19">
        <f t="shared" ca="1" si="1"/>
        <v>349327663.28492618</v>
      </c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0</v>
      </c>
      <c r="E14" s="18">
        <f t="shared" ca="1" si="2"/>
        <v>1129678663.5999999</v>
      </c>
      <c r="F14" s="18">
        <f t="shared" ca="1" si="0"/>
        <v>20861863.030000001</v>
      </c>
      <c r="G14" s="18">
        <f t="shared" ca="1" si="0"/>
        <v>125952716.79000001</v>
      </c>
      <c r="H14" s="19">
        <f t="shared" ca="1" si="1"/>
        <v>1276493243.4199998</v>
      </c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2"/>
        <v>0</v>
      </c>
      <c r="F15" s="18">
        <f t="shared" ca="1" si="0"/>
        <v>0</v>
      </c>
      <c r="G15" s="18">
        <f t="shared" ca="1" si="0"/>
        <v>0</v>
      </c>
      <c r="H15" s="19">
        <f t="shared" ca="1" si="1"/>
        <v>0</v>
      </c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2"/>
        <v>0</v>
      </c>
      <c r="F16" s="18">
        <f t="shared" ca="1" si="0"/>
        <v>0</v>
      </c>
      <c r="G16" s="18">
        <f t="shared" ca="1" si="0"/>
        <v>0</v>
      </c>
      <c r="H16" s="19">
        <f t="shared" ca="1" si="1"/>
        <v>0</v>
      </c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0</v>
      </c>
      <c r="E17" s="18">
        <f t="shared" ca="1" si="2"/>
        <v>225626204.52000001</v>
      </c>
      <c r="F17" s="18">
        <f t="shared" ca="1" si="0"/>
        <v>0</v>
      </c>
      <c r="G17" s="18">
        <f t="shared" ca="1" si="0"/>
        <v>47523.27</v>
      </c>
      <c r="H17" s="19">
        <f t="shared" ca="1" si="1"/>
        <v>225673727.79000002</v>
      </c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0</v>
      </c>
      <c r="E18" s="18">
        <f t="shared" ca="1" si="2"/>
        <v>0</v>
      </c>
      <c r="F18" s="18">
        <f t="shared" ca="1" si="0"/>
        <v>0</v>
      </c>
      <c r="G18" s="18">
        <f t="shared" ca="1" si="0"/>
        <v>0</v>
      </c>
      <c r="H18" s="19">
        <f t="shared" ca="1" si="1"/>
        <v>0</v>
      </c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2"/>
        <v>0</v>
      </c>
      <c r="F19" s="18">
        <f t="shared" ca="1" si="0"/>
        <v>0</v>
      </c>
      <c r="G19" s="18">
        <f t="shared" ca="1" si="0"/>
        <v>0</v>
      </c>
      <c r="H19" s="19">
        <f t="shared" ca="1" si="1"/>
        <v>0</v>
      </c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0</v>
      </c>
      <c r="E20" s="18">
        <f t="shared" ca="1" si="2"/>
        <v>147767235.46000001</v>
      </c>
      <c r="F20" s="18">
        <f t="shared" ca="1" si="0"/>
        <v>1902695.29</v>
      </c>
      <c r="G20" s="18">
        <f t="shared" ca="1" si="0"/>
        <v>18787680.020000003</v>
      </c>
      <c r="H20" s="19">
        <f t="shared" ca="1" si="1"/>
        <v>168457610.77000001</v>
      </c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0</v>
      </c>
      <c r="E21" s="18">
        <f t="shared" ca="1" si="2"/>
        <v>88724289.480000004</v>
      </c>
      <c r="F21" s="18">
        <f t="shared" ca="1" si="0"/>
        <v>1887963.07</v>
      </c>
      <c r="G21" s="18">
        <f t="shared" ca="1" si="0"/>
        <v>4012068.52</v>
      </c>
      <c r="H21" s="19">
        <f t="shared" ca="1" si="1"/>
        <v>94624321.069999993</v>
      </c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0</v>
      </c>
      <c r="E22" s="18">
        <f t="shared" ca="1" si="2"/>
        <v>205054374.74000001</v>
      </c>
      <c r="F22" s="18">
        <f t="shared" ca="1" si="0"/>
        <v>29628954.390000001</v>
      </c>
      <c r="G22" s="18">
        <f t="shared" ca="1" si="0"/>
        <v>43770723.649999999</v>
      </c>
      <c r="H22" s="19">
        <f t="shared" ca="1" si="1"/>
        <v>278454052.77999997</v>
      </c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179</v>
      </c>
      <c r="B23" s="17">
        <v>1020</v>
      </c>
      <c r="C23" s="58" t="s">
        <v>146</v>
      </c>
      <c r="D23" s="18">
        <f t="shared" ref="D23:D67" ca="1" si="3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0</v>
      </c>
      <c r="E23" s="18">
        <f t="shared" ca="1" si="2"/>
        <v>2005254353.28</v>
      </c>
      <c r="F23" s="18">
        <f t="shared" ref="F23:G38" ca="1" si="4">IFERROR(IF($C$2="Yurtiçi",INDIRECT("'"&amp;$B$2&amp;"'!"&amp;ADDRESS(MATCH($B23,INDIRECT("'"&amp;$B$2&amp;"'!$B$1:$B$1095"),0),MATCH(F$5,INDIRECT("'"&amp;$B$2&amp;"'!5:5"),0))),IF($C$2="Yurtdışı",INDIRECT("'"&amp;$B$2&amp;"'!"&amp;ADDRESS(MATCH($B23,INDIRECT("'"&amp;$B$2&amp;"'!$B$1:$B$1095"),0),MATCH(F$5,INDIRECT("'"&amp;$B$2&amp;"'!5:5"),0)+1)),INDIRECT("'"&amp;$B$2&amp;"'!"&amp;ADDRESS(MATCH($B23,INDIRECT("'"&amp;$B$2&amp;"'!$B$1:$B$1095"),0),MATCH(F$5,INDIRECT("'"&amp;$B$2&amp;"'!5:5"),0)))+INDIRECT("'"&amp;$B$2&amp;"'!"&amp;ADDRESS(MATCH($B23,INDIRECT("'"&amp;$B$2&amp;"'!$B$1:$B$1095"),0),MATCH(F$5,INDIRECT("'"&amp;$B$2&amp;"'!5:5"),0)+1)))),0)</f>
        <v>40389445.020000011</v>
      </c>
      <c r="G23" s="18">
        <f t="shared" ca="1" si="4"/>
        <v>72388298.170000017</v>
      </c>
      <c r="H23" s="19">
        <f t="shared" ca="1" si="1"/>
        <v>2118032096.47</v>
      </c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181</v>
      </c>
      <c r="B24" s="17">
        <v>1022</v>
      </c>
      <c r="C24" s="58" t="s">
        <v>146</v>
      </c>
      <c r="D24" s="18">
        <f t="shared" ca="1" si="3"/>
        <v>0</v>
      </c>
      <c r="E24" s="18">
        <f t="shared" ca="1" si="2"/>
        <v>564834914.91000009</v>
      </c>
      <c r="F24" s="18">
        <f t="shared" ca="1" si="4"/>
        <v>206701479.18000001</v>
      </c>
      <c r="G24" s="18">
        <f t="shared" ca="1" si="4"/>
        <v>95730445.489999995</v>
      </c>
      <c r="H24" s="19">
        <f t="shared" ca="1" si="1"/>
        <v>867266839.58000016</v>
      </c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183</v>
      </c>
      <c r="B25" s="17">
        <v>1025</v>
      </c>
      <c r="C25" s="58" t="s">
        <v>146</v>
      </c>
      <c r="D25" s="18">
        <f t="shared" ca="1" si="3"/>
        <v>0</v>
      </c>
      <c r="E25" s="18">
        <f t="shared" ca="1" si="2"/>
        <v>432680211.089975</v>
      </c>
      <c r="F25" s="18">
        <f t="shared" ca="1" si="4"/>
        <v>1465526.1600000001</v>
      </c>
      <c r="G25" s="18">
        <f t="shared" ca="1" si="4"/>
        <v>19066103.690000013</v>
      </c>
      <c r="H25" s="19">
        <f t="shared" ca="1" si="1"/>
        <v>453211840.93997502</v>
      </c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185</v>
      </c>
      <c r="B26" s="17">
        <v>1027</v>
      </c>
      <c r="C26" s="58" t="s">
        <v>146</v>
      </c>
      <c r="D26" s="18">
        <f t="shared" ca="1" si="3"/>
        <v>0</v>
      </c>
      <c r="E26" s="18">
        <f t="shared" ca="1" si="2"/>
        <v>247745958.63999999</v>
      </c>
      <c r="F26" s="18">
        <f t="shared" ca="1" si="4"/>
        <v>3910972.52</v>
      </c>
      <c r="G26" s="18">
        <f t="shared" ca="1" si="4"/>
        <v>11110986.42</v>
      </c>
      <c r="H26" s="19">
        <f t="shared" ca="1" si="1"/>
        <v>262767917.57999998</v>
      </c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187</v>
      </c>
      <c r="B27" s="17">
        <v>1028</v>
      </c>
      <c r="C27" s="58" t="s">
        <v>146</v>
      </c>
      <c r="D27" s="18">
        <f t="shared" ca="1" si="3"/>
        <v>0</v>
      </c>
      <c r="E27" s="18">
        <f t="shared" ca="1" si="2"/>
        <v>548674082.23056901</v>
      </c>
      <c r="F27" s="18">
        <f t="shared" ca="1" si="4"/>
        <v>17256484.719431005</v>
      </c>
      <c r="G27" s="18">
        <f t="shared" ca="1" si="4"/>
        <v>21736248.16</v>
      </c>
      <c r="H27" s="19">
        <f t="shared" ca="1" si="1"/>
        <v>587666815.11000001</v>
      </c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189</v>
      </c>
      <c r="B28" s="17">
        <v>1030</v>
      </c>
      <c r="C28" s="58" t="s">
        <v>146</v>
      </c>
      <c r="D28" s="18">
        <f t="shared" ca="1" si="3"/>
        <v>0</v>
      </c>
      <c r="E28" s="18">
        <f t="shared" ca="1" si="2"/>
        <v>1565075134</v>
      </c>
      <c r="F28" s="18">
        <f t="shared" ca="1" si="4"/>
        <v>1887963</v>
      </c>
      <c r="G28" s="18">
        <f t="shared" ca="1" si="4"/>
        <v>42384174</v>
      </c>
      <c r="H28" s="19">
        <f t="shared" ca="1" si="1"/>
        <v>1609347271</v>
      </c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191</v>
      </c>
      <c r="B29" s="17">
        <v>1031</v>
      </c>
      <c r="C29" s="58" t="s">
        <v>146</v>
      </c>
      <c r="D29" s="18">
        <f t="shared" ca="1" si="3"/>
        <v>0</v>
      </c>
      <c r="E29" s="18">
        <f t="shared" ca="1" si="2"/>
        <v>0</v>
      </c>
      <c r="F29" s="18">
        <f t="shared" ca="1" si="4"/>
        <v>0</v>
      </c>
      <c r="G29" s="18">
        <f t="shared" ca="1" si="4"/>
        <v>-56.55</v>
      </c>
      <c r="H29" s="19">
        <f t="shared" ca="1" si="1"/>
        <v>-56.55</v>
      </c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193</v>
      </c>
      <c r="B30" s="17">
        <v>1032</v>
      </c>
      <c r="C30" s="58" t="s">
        <v>146</v>
      </c>
      <c r="D30" s="18">
        <f t="shared" ca="1" si="3"/>
        <v>0</v>
      </c>
      <c r="E30" s="18">
        <f t="shared" ca="1" si="2"/>
        <v>508008471.73989069</v>
      </c>
      <c r="F30" s="18">
        <f t="shared" ca="1" si="4"/>
        <v>1353822.8002089858</v>
      </c>
      <c r="G30" s="18">
        <f t="shared" ca="1" si="4"/>
        <v>27815553.550011564</v>
      </c>
      <c r="H30" s="19">
        <f t="shared" ca="1" si="1"/>
        <v>537177848.09011126</v>
      </c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195</v>
      </c>
      <c r="B31" s="17">
        <v>1034</v>
      </c>
      <c r="C31" s="58" t="s">
        <v>146</v>
      </c>
      <c r="D31" s="18">
        <f t="shared" ca="1" si="3"/>
        <v>0</v>
      </c>
      <c r="E31" s="18">
        <f t="shared" ca="1" si="2"/>
        <v>321794115.57999998</v>
      </c>
      <c r="F31" s="18">
        <f t="shared" ca="1" si="4"/>
        <v>1835549.65</v>
      </c>
      <c r="G31" s="18">
        <f t="shared" ca="1" si="4"/>
        <v>661685.16</v>
      </c>
      <c r="H31" s="19">
        <f t="shared" ca="1" si="1"/>
        <v>324291350.38999999</v>
      </c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197</v>
      </c>
      <c r="B32" s="17">
        <v>1035</v>
      </c>
      <c r="C32" s="58" t="s">
        <v>146</v>
      </c>
      <c r="D32" s="18">
        <f t="shared" ca="1" si="3"/>
        <v>0</v>
      </c>
      <c r="E32" s="18">
        <f t="shared" ca="1" si="2"/>
        <v>1225900771.1700001</v>
      </c>
      <c r="F32" s="18">
        <f t="shared" ca="1" si="4"/>
        <v>0</v>
      </c>
      <c r="G32" s="18">
        <f t="shared" ca="1" si="4"/>
        <v>10340534.48</v>
      </c>
      <c r="H32" s="19">
        <f t="shared" ca="1" si="1"/>
        <v>1236241305.6500001</v>
      </c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199</v>
      </c>
      <c r="B33" s="17">
        <v>1036</v>
      </c>
      <c r="C33" s="58" t="s">
        <v>146</v>
      </c>
      <c r="D33" s="18">
        <f t="shared" ca="1" si="3"/>
        <v>0</v>
      </c>
      <c r="E33" s="18">
        <f t="shared" ca="1" si="2"/>
        <v>1137953857.5801249</v>
      </c>
      <c r="F33" s="18">
        <f t="shared" ca="1" si="4"/>
        <v>52463511.520000264</v>
      </c>
      <c r="G33" s="18">
        <f t="shared" ca="1" si="4"/>
        <v>24943237.049999375</v>
      </c>
      <c r="H33" s="19">
        <f t="shared" ca="1" si="1"/>
        <v>1215360606.1501245</v>
      </c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201</v>
      </c>
      <c r="B34" s="17">
        <v>1037</v>
      </c>
      <c r="C34" s="58" t="s">
        <v>146</v>
      </c>
      <c r="D34" s="18">
        <f t="shared" ca="1" si="3"/>
        <v>0</v>
      </c>
      <c r="E34" s="18">
        <f t="shared" ca="1" si="2"/>
        <v>504798758.08081156</v>
      </c>
      <c r="F34" s="18">
        <f t="shared" ca="1" si="4"/>
        <v>1887963.08</v>
      </c>
      <c r="G34" s="18">
        <f t="shared" ca="1" si="4"/>
        <v>10689672.589997271</v>
      </c>
      <c r="H34" s="19">
        <f t="shared" ca="1" si="1"/>
        <v>517376393.75080884</v>
      </c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203</v>
      </c>
      <c r="B35" s="17">
        <v>1038</v>
      </c>
      <c r="C35" s="58" t="s">
        <v>146</v>
      </c>
      <c r="D35" s="18">
        <f t="shared" ca="1" si="3"/>
        <v>0</v>
      </c>
      <c r="E35" s="18">
        <f t="shared" ca="1" si="2"/>
        <v>-501223</v>
      </c>
      <c r="F35" s="18">
        <f t="shared" ca="1" si="4"/>
        <v>0</v>
      </c>
      <c r="G35" s="18">
        <f t="shared" ca="1" si="4"/>
        <v>1635.56</v>
      </c>
      <c r="H35" s="19">
        <f t="shared" ca="1" si="1"/>
        <v>-499587.44</v>
      </c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205</v>
      </c>
      <c r="B36" s="17">
        <v>1039</v>
      </c>
      <c r="C36" s="58" t="s">
        <v>146</v>
      </c>
      <c r="D36" s="18">
        <f t="shared" ca="1" si="3"/>
        <v>0</v>
      </c>
      <c r="E36" s="18">
        <f t="shared" ca="1" si="2"/>
        <v>503215472.09000003</v>
      </c>
      <c r="F36" s="18">
        <f t="shared" ca="1" si="4"/>
        <v>4554342.4700000007</v>
      </c>
      <c r="G36" s="18">
        <f t="shared" ca="1" si="4"/>
        <v>9642999</v>
      </c>
      <c r="H36" s="19">
        <f t="shared" ca="1" si="1"/>
        <v>517412813.56000006</v>
      </c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207</v>
      </c>
      <c r="B37" s="17">
        <v>1040</v>
      </c>
      <c r="C37" s="58" t="s">
        <v>146</v>
      </c>
      <c r="D37" s="18">
        <f t="shared" ca="1" si="3"/>
        <v>0</v>
      </c>
      <c r="E37" s="18">
        <f t="shared" ca="1" si="2"/>
        <v>0</v>
      </c>
      <c r="F37" s="18">
        <f t="shared" ca="1" si="4"/>
        <v>0</v>
      </c>
      <c r="G37" s="18">
        <f t="shared" ca="1" si="4"/>
        <v>0</v>
      </c>
      <c r="H37" s="19">
        <f t="shared" ca="1" si="1"/>
        <v>0</v>
      </c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209</v>
      </c>
      <c r="B38" s="17">
        <v>1043</v>
      </c>
      <c r="C38" s="58" t="s">
        <v>146</v>
      </c>
      <c r="D38" s="18">
        <f t="shared" ca="1" si="3"/>
        <v>0</v>
      </c>
      <c r="E38" s="18">
        <f t="shared" ca="1" si="2"/>
        <v>187366407.43000001</v>
      </c>
      <c r="F38" s="18">
        <f t="shared" ca="1" si="4"/>
        <v>0</v>
      </c>
      <c r="G38" s="18">
        <f t="shared" ca="1" si="4"/>
        <v>8354413.5099999998</v>
      </c>
      <c r="H38" s="19">
        <f t="shared" ca="1" si="1"/>
        <v>195720820.94</v>
      </c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211</v>
      </c>
      <c r="B39" s="17">
        <v>1044</v>
      </c>
      <c r="C39" s="58" t="s">
        <v>146</v>
      </c>
      <c r="D39" s="18">
        <f t="shared" ca="1" si="3"/>
        <v>0</v>
      </c>
      <c r="E39" s="18">
        <f t="shared" ca="1" si="2"/>
        <v>1256056274.9299998</v>
      </c>
      <c r="F39" s="18">
        <f t="shared" ref="F39:G54" ca="1" si="5">IFERROR(IF($C$2="Yurtiçi",INDIRECT("'"&amp;$B$2&amp;"'!"&amp;ADDRESS(MATCH($B39,INDIRECT("'"&amp;$B$2&amp;"'!$B$1:$B$1095"),0),MATCH(F$5,INDIRECT("'"&amp;$B$2&amp;"'!5:5"),0))),IF($C$2="Yurtdışı",INDIRECT("'"&amp;$B$2&amp;"'!"&amp;ADDRESS(MATCH($B39,INDIRECT("'"&amp;$B$2&amp;"'!$B$1:$B$1095"),0),MATCH(F$5,INDIRECT("'"&amp;$B$2&amp;"'!5:5"),0)+1)),INDIRECT("'"&amp;$B$2&amp;"'!"&amp;ADDRESS(MATCH($B39,INDIRECT("'"&amp;$B$2&amp;"'!$B$1:$B$1095"),0),MATCH(F$5,INDIRECT("'"&amp;$B$2&amp;"'!5:5"),0)))+INDIRECT("'"&amp;$B$2&amp;"'!"&amp;ADDRESS(MATCH($B39,INDIRECT("'"&amp;$B$2&amp;"'!$B$1:$B$1095"),0),MATCH(F$5,INDIRECT("'"&amp;$B$2&amp;"'!5:5"),0)+1)))),0)</f>
        <v>1900232.56</v>
      </c>
      <c r="G39" s="18">
        <f t="shared" ca="1" si="5"/>
        <v>43811092.479999997</v>
      </c>
      <c r="H39" s="19">
        <f t="shared" ca="1" si="1"/>
        <v>1301767599.9699998</v>
      </c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213</v>
      </c>
      <c r="B40" s="17">
        <v>1045</v>
      </c>
      <c r="C40" s="58" t="s">
        <v>146</v>
      </c>
      <c r="D40" s="18">
        <f t="shared" ca="1" si="3"/>
        <v>0</v>
      </c>
      <c r="E40" s="18">
        <f t="shared" ca="1" si="2"/>
        <v>1236558684.5899999</v>
      </c>
      <c r="F40" s="18">
        <f t="shared" ca="1" si="5"/>
        <v>1815154.6</v>
      </c>
      <c r="G40" s="18">
        <f t="shared" ca="1" si="5"/>
        <v>5153476.1090000002</v>
      </c>
      <c r="H40" s="19">
        <f t="shared" ca="1" si="1"/>
        <v>1243527315.2989998</v>
      </c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215</v>
      </c>
      <c r="B41" s="17">
        <v>1046</v>
      </c>
      <c r="C41" s="58" t="s">
        <v>146</v>
      </c>
      <c r="D41" s="18">
        <f t="shared" ca="1" si="3"/>
        <v>0</v>
      </c>
      <c r="E41" s="18">
        <f t="shared" ca="1" si="2"/>
        <v>0</v>
      </c>
      <c r="F41" s="18">
        <f t="shared" ca="1" si="5"/>
        <v>0</v>
      </c>
      <c r="G41" s="18">
        <f t="shared" ca="1" si="5"/>
        <v>0</v>
      </c>
      <c r="H41" s="19">
        <f t="shared" ca="1" si="1"/>
        <v>0</v>
      </c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75" customHeight="1">
      <c r="A42" s="57" t="s">
        <v>217</v>
      </c>
      <c r="B42" s="17">
        <v>1047</v>
      </c>
      <c r="C42" s="58" t="s">
        <v>146</v>
      </c>
      <c r="D42" s="18">
        <f t="shared" ca="1" si="3"/>
        <v>0</v>
      </c>
      <c r="E42" s="18">
        <f t="shared" ca="1" si="2"/>
        <v>0</v>
      </c>
      <c r="F42" s="18">
        <f t="shared" ca="1" si="5"/>
        <v>0</v>
      </c>
      <c r="G42" s="18">
        <f t="shared" ca="1" si="5"/>
        <v>0</v>
      </c>
      <c r="H42" s="19">
        <f t="shared" ca="1" si="1"/>
        <v>0</v>
      </c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219</v>
      </c>
      <c r="B43" s="17">
        <v>1048</v>
      </c>
      <c r="C43" s="58" t="s">
        <v>146</v>
      </c>
      <c r="D43" s="18">
        <f t="shared" ca="1" si="3"/>
        <v>0</v>
      </c>
      <c r="E43" s="18">
        <f t="shared" ca="1" si="2"/>
        <v>0</v>
      </c>
      <c r="F43" s="18">
        <f t="shared" ca="1" si="5"/>
        <v>0</v>
      </c>
      <c r="G43" s="18">
        <f t="shared" ca="1" si="5"/>
        <v>438330.42000000115</v>
      </c>
      <c r="H43" s="19">
        <f t="shared" ca="1" si="1"/>
        <v>438330.42000000115</v>
      </c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221</v>
      </c>
      <c r="B44" s="17">
        <v>1049</v>
      </c>
      <c r="C44" s="58" t="s">
        <v>146</v>
      </c>
      <c r="D44" s="18">
        <f t="shared" ca="1" si="3"/>
        <v>0</v>
      </c>
      <c r="E44" s="18">
        <f t="shared" ca="1" si="2"/>
        <v>187066192.65999568</v>
      </c>
      <c r="F44" s="18">
        <f t="shared" ca="1" si="5"/>
        <v>1887898.83</v>
      </c>
      <c r="G44" s="18">
        <f t="shared" ca="1" si="5"/>
        <v>2027603.3000000005</v>
      </c>
      <c r="H44" s="19">
        <f t="shared" ref="H44:H45" ca="1" si="6">+SUM(D44:G44)</f>
        <v>190981694.7899957</v>
      </c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223</v>
      </c>
      <c r="B45" s="17">
        <v>1050</v>
      </c>
      <c r="C45" s="58" t="s">
        <v>146</v>
      </c>
      <c r="D45" s="18">
        <f t="shared" ca="1" si="3"/>
        <v>0</v>
      </c>
      <c r="E45" s="18">
        <f t="shared" ca="1" si="2"/>
        <v>0</v>
      </c>
      <c r="F45" s="18">
        <f t="shared" ca="1" si="5"/>
        <v>0</v>
      </c>
      <c r="G45" s="18">
        <f t="shared" ca="1" si="5"/>
        <v>0</v>
      </c>
      <c r="H45" s="19">
        <f t="shared" ca="1" si="6"/>
        <v>0</v>
      </c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316</v>
      </c>
      <c r="B46" s="17">
        <v>1051</v>
      </c>
      <c r="C46" s="58" t="s">
        <v>146</v>
      </c>
      <c r="D46" s="18">
        <f t="shared" ca="1" si="3"/>
        <v>0</v>
      </c>
      <c r="E46" s="18">
        <f t="shared" ca="1" si="2"/>
        <v>0</v>
      </c>
      <c r="F46" s="18">
        <f t="shared" ca="1" si="5"/>
        <v>0</v>
      </c>
      <c r="G46" s="18">
        <f t="shared" ca="1" si="5"/>
        <v>0</v>
      </c>
      <c r="H46" s="19">
        <f t="shared" ref="H46" ca="1" si="7">+SUM(D46:G46)</f>
        <v>0</v>
      </c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225</v>
      </c>
      <c r="B47" s="17">
        <v>2001</v>
      </c>
      <c r="C47" s="58" t="s">
        <v>226</v>
      </c>
      <c r="D47" s="18">
        <f t="shared" ca="1" si="3"/>
        <v>0</v>
      </c>
      <c r="E47" s="18">
        <f t="shared" ca="1" si="2"/>
        <v>0</v>
      </c>
      <c r="F47" s="18">
        <f t="shared" ca="1" si="5"/>
        <v>0</v>
      </c>
      <c r="G47" s="18">
        <f t="shared" ca="1" si="5"/>
        <v>0</v>
      </c>
      <c r="H47" s="19">
        <f t="shared" ref="H47:H67" ca="1" si="8">+SUM(D47:G47)</f>
        <v>0</v>
      </c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2002</v>
      </c>
      <c r="C48" s="58" t="s">
        <v>226</v>
      </c>
      <c r="D48" s="18">
        <f t="shared" ca="1" si="3"/>
        <v>0</v>
      </c>
      <c r="E48" s="18">
        <f t="shared" ca="1" si="2"/>
        <v>0</v>
      </c>
      <c r="F48" s="18">
        <f t="shared" ca="1" si="5"/>
        <v>0</v>
      </c>
      <c r="G48" s="18">
        <f t="shared" ca="1" si="5"/>
        <v>0</v>
      </c>
      <c r="H48" s="19">
        <f t="shared" ca="1" si="8"/>
        <v>0</v>
      </c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2005</v>
      </c>
      <c r="C49" s="58" t="s">
        <v>226</v>
      </c>
      <c r="D49" s="18">
        <f t="shared" ca="1" si="3"/>
        <v>0</v>
      </c>
      <c r="E49" s="18">
        <f t="shared" ca="1" si="2"/>
        <v>0</v>
      </c>
      <c r="F49" s="18">
        <f t="shared" ca="1" si="5"/>
        <v>0</v>
      </c>
      <c r="G49" s="18">
        <f t="shared" ca="1" si="5"/>
        <v>0</v>
      </c>
      <c r="H49" s="19">
        <f t="shared" ca="1" si="8"/>
        <v>0</v>
      </c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2006</v>
      </c>
      <c r="C50" s="58" t="s">
        <v>226</v>
      </c>
      <c r="D50" s="18">
        <f t="shared" ca="1" si="3"/>
        <v>0</v>
      </c>
      <c r="E50" s="18">
        <f t="shared" ca="1" si="2"/>
        <v>0</v>
      </c>
      <c r="F50" s="18">
        <f t="shared" ca="1" si="5"/>
        <v>0</v>
      </c>
      <c r="G50" s="18">
        <f t="shared" ca="1" si="5"/>
        <v>0</v>
      </c>
      <c r="H50" s="19">
        <f t="shared" ca="1" si="8"/>
        <v>0</v>
      </c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2007</v>
      </c>
      <c r="C51" s="58" t="s">
        <v>226</v>
      </c>
      <c r="D51" s="18">
        <f t="shared" ca="1" si="3"/>
        <v>0</v>
      </c>
      <c r="E51" s="18">
        <f t="shared" ca="1" si="2"/>
        <v>0</v>
      </c>
      <c r="F51" s="18">
        <f t="shared" ca="1" si="5"/>
        <v>0</v>
      </c>
      <c r="G51" s="18">
        <f t="shared" ca="1" si="5"/>
        <v>0</v>
      </c>
      <c r="H51" s="19">
        <f t="shared" ca="1" si="8"/>
        <v>0</v>
      </c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3001</v>
      </c>
      <c r="C52" s="58" t="s">
        <v>237</v>
      </c>
      <c r="D52" s="18">
        <f t="shared" ca="1" si="3"/>
        <v>0</v>
      </c>
      <c r="E52" s="18">
        <f t="shared" ca="1" si="2"/>
        <v>0</v>
      </c>
      <c r="F52" s="18">
        <f t="shared" ca="1" si="5"/>
        <v>0</v>
      </c>
      <c r="G52" s="18">
        <f t="shared" ca="1" si="5"/>
        <v>0</v>
      </c>
      <c r="H52" s="19">
        <f t="shared" ca="1" si="8"/>
        <v>0</v>
      </c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239</v>
      </c>
      <c r="B53" s="17">
        <v>3002</v>
      </c>
      <c r="C53" s="58" t="s">
        <v>237</v>
      </c>
      <c r="D53" s="18">
        <f t="shared" ca="1" si="3"/>
        <v>0</v>
      </c>
      <c r="E53" s="18">
        <f t="shared" ca="1" si="2"/>
        <v>0</v>
      </c>
      <c r="F53" s="18">
        <f t="shared" ca="1" si="5"/>
        <v>0</v>
      </c>
      <c r="G53" s="18">
        <f t="shared" ca="1" si="5"/>
        <v>0</v>
      </c>
      <c r="H53" s="19">
        <f t="shared" ca="1" si="8"/>
        <v>0</v>
      </c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241</v>
      </c>
      <c r="B54" s="17">
        <v>3003</v>
      </c>
      <c r="C54" s="58" t="s">
        <v>237</v>
      </c>
      <c r="D54" s="18">
        <f t="shared" ca="1" si="3"/>
        <v>0</v>
      </c>
      <c r="E54" s="18">
        <f t="shared" ca="1" si="2"/>
        <v>0</v>
      </c>
      <c r="F54" s="18">
        <f t="shared" ca="1" si="5"/>
        <v>0</v>
      </c>
      <c r="G54" s="18">
        <f t="shared" ca="1" si="5"/>
        <v>0</v>
      </c>
      <c r="H54" s="19">
        <f t="shared" ca="1" si="8"/>
        <v>0</v>
      </c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243</v>
      </c>
      <c r="B55" s="17">
        <v>3004</v>
      </c>
      <c r="C55" s="58" t="s">
        <v>237</v>
      </c>
      <c r="D55" s="18">
        <f t="shared" ca="1" si="3"/>
        <v>0</v>
      </c>
      <c r="E55" s="18">
        <f t="shared" ca="1" si="2"/>
        <v>0</v>
      </c>
      <c r="F55" s="18">
        <f t="shared" ref="F55:G67" ca="1" si="9">IFERROR(IF($C$2="Yurtiçi",INDIRECT("'"&amp;$B$2&amp;"'!"&amp;ADDRESS(MATCH($B55,INDIRECT("'"&amp;$B$2&amp;"'!$B$1:$B$1095"),0),MATCH(F$5,INDIRECT("'"&amp;$B$2&amp;"'!5:5"),0))),IF($C$2="Yurtdışı",INDIRECT("'"&amp;$B$2&amp;"'!"&amp;ADDRESS(MATCH($B55,INDIRECT("'"&amp;$B$2&amp;"'!$B$1:$B$1095"),0),MATCH(F$5,INDIRECT("'"&amp;$B$2&amp;"'!5:5"),0)+1)),INDIRECT("'"&amp;$B$2&amp;"'!"&amp;ADDRESS(MATCH($B55,INDIRECT("'"&amp;$B$2&amp;"'!$B$1:$B$1095"),0),MATCH(F$5,INDIRECT("'"&amp;$B$2&amp;"'!5:5"),0)))+INDIRECT("'"&amp;$B$2&amp;"'!"&amp;ADDRESS(MATCH($B55,INDIRECT("'"&amp;$B$2&amp;"'!$B$1:$B$1095"),0),MATCH(F$5,INDIRECT("'"&amp;$B$2&amp;"'!5:5"),0)+1)))),0)</f>
        <v>0</v>
      </c>
      <c r="G55" s="18">
        <f t="shared" ca="1" si="9"/>
        <v>0</v>
      </c>
      <c r="H55" s="19">
        <f t="shared" ca="1" si="8"/>
        <v>0</v>
      </c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245</v>
      </c>
      <c r="B56" s="17">
        <v>3005</v>
      </c>
      <c r="C56" s="58" t="s">
        <v>237</v>
      </c>
      <c r="D56" s="18">
        <f t="shared" ca="1" si="3"/>
        <v>0</v>
      </c>
      <c r="E56" s="18">
        <f t="shared" ca="1" si="2"/>
        <v>0</v>
      </c>
      <c r="F56" s="18">
        <f t="shared" ca="1" si="9"/>
        <v>0</v>
      </c>
      <c r="G56" s="18">
        <f t="shared" ca="1" si="9"/>
        <v>0</v>
      </c>
      <c r="H56" s="19">
        <f t="shared" ca="1" si="8"/>
        <v>0</v>
      </c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247</v>
      </c>
      <c r="B57" s="17">
        <v>3006</v>
      </c>
      <c r="C57" s="58" t="s">
        <v>237</v>
      </c>
      <c r="D57" s="18">
        <f t="shared" ca="1" si="3"/>
        <v>0</v>
      </c>
      <c r="E57" s="18">
        <f t="shared" ca="1" si="2"/>
        <v>0</v>
      </c>
      <c r="F57" s="18">
        <f t="shared" ca="1" si="9"/>
        <v>0</v>
      </c>
      <c r="G57" s="18">
        <f t="shared" ca="1" si="9"/>
        <v>0</v>
      </c>
      <c r="H57" s="19">
        <f t="shared" ca="1" si="8"/>
        <v>0</v>
      </c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3007</v>
      </c>
      <c r="C58" s="58" t="s">
        <v>237</v>
      </c>
      <c r="D58" s="18">
        <f t="shared" ca="1" si="3"/>
        <v>0</v>
      </c>
      <c r="E58" s="18">
        <f t="shared" ca="1" si="2"/>
        <v>0</v>
      </c>
      <c r="F58" s="18">
        <f t="shared" ca="1" si="9"/>
        <v>0</v>
      </c>
      <c r="G58" s="18">
        <f t="shared" ca="1" si="9"/>
        <v>0</v>
      </c>
      <c r="H58" s="19">
        <f t="shared" ca="1" si="8"/>
        <v>0</v>
      </c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3008</v>
      </c>
      <c r="C59" s="58" t="s">
        <v>237</v>
      </c>
      <c r="D59" s="18">
        <f t="shared" ca="1" si="3"/>
        <v>0</v>
      </c>
      <c r="E59" s="18">
        <f t="shared" ca="1" si="2"/>
        <v>0</v>
      </c>
      <c r="F59" s="18">
        <f t="shared" ca="1" si="9"/>
        <v>0</v>
      </c>
      <c r="G59" s="18">
        <f t="shared" ca="1" si="9"/>
        <v>0</v>
      </c>
      <c r="H59" s="19">
        <f t="shared" ca="1" si="8"/>
        <v>0</v>
      </c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253</v>
      </c>
      <c r="B60" s="17">
        <v>3009</v>
      </c>
      <c r="C60" s="58" t="s">
        <v>237</v>
      </c>
      <c r="D60" s="18">
        <f t="shared" ca="1" si="3"/>
        <v>0</v>
      </c>
      <c r="E60" s="18">
        <f t="shared" ca="1" si="2"/>
        <v>0</v>
      </c>
      <c r="F60" s="18">
        <f t="shared" ca="1" si="9"/>
        <v>0</v>
      </c>
      <c r="G60" s="18">
        <f t="shared" ca="1" si="9"/>
        <v>0</v>
      </c>
      <c r="H60" s="19">
        <f t="shared" ca="1" si="8"/>
        <v>0</v>
      </c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255</v>
      </c>
      <c r="B61" s="17">
        <v>3011</v>
      </c>
      <c r="C61" s="58" t="s">
        <v>237</v>
      </c>
      <c r="D61" s="18">
        <f t="shared" ca="1" si="3"/>
        <v>0</v>
      </c>
      <c r="E61" s="18">
        <f t="shared" ca="1" si="2"/>
        <v>0</v>
      </c>
      <c r="F61" s="18">
        <f t="shared" ca="1" si="9"/>
        <v>0</v>
      </c>
      <c r="G61" s="18">
        <f t="shared" ca="1" si="9"/>
        <v>0</v>
      </c>
      <c r="H61" s="19">
        <f t="shared" ca="1" si="8"/>
        <v>0</v>
      </c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257</v>
      </c>
      <c r="B62" s="17">
        <v>3012</v>
      </c>
      <c r="C62" s="58" t="s">
        <v>237</v>
      </c>
      <c r="D62" s="18">
        <f t="shared" ca="1" si="3"/>
        <v>0</v>
      </c>
      <c r="E62" s="18">
        <f t="shared" ca="1" si="2"/>
        <v>0</v>
      </c>
      <c r="F62" s="18">
        <f t="shared" ca="1" si="9"/>
        <v>0</v>
      </c>
      <c r="G62" s="18">
        <f t="shared" ca="1" si="9"/>
        <v>0</v>
      </c>
      <c r="H62" s="19">
        <f t="shared" ca="1" si="8"/>
        <v>0</v>
      </c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259</v>
      </c>
      <c r="B63" s="17">
        <v>3013</v>
      </c>
      <c r="C63" s="58" t="s">
        <v>226</v>
      </c>
      <c r="D63" s="18">
        <f t="shared" ca="1" si="3"/>
        <v>0</v>
      </c>
      <c r="E63" s="18">
        <f t="shared" ca="1" si="2"/>
        <v>0</v>
      </c>
      <c r="F63" s="18">
        <f t="shared" ca="1" si="9"/>
        <v>0</v>
      </c>
      <c r="G63" s="18">
        <f t="shared" ca="1" si="9"/>
        <v>0</v>
      </c>
      <c r="H63" s="19">
        <f t="shared" ca="1" si="8"/>
        <v>0</v>
      </c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263</v>
      </c>
      <c r="B64" s="17">
        <v>3015</v>
      </c>
      <c r="C64" s="58" t="s">
        <v>237</v>
      </c>
      <c r="D64" s="18">
        <f t="shared" ca="1" si="3"/>
        <v>0</v>
      </c>
      <c r="E64" s="18">
        <f t="shared" ca="1" si="2"/>
        <v>0</v>
      </c>
      <c r="F64" s="18">
        <f t="shared" ca="1" si="9"/>
        <v>0</v>
      </c>
      <c r="G64" s="18">
        <f t="shared" ca="1" si="9"/>
        <v>0</v>
      </c>
      <c r="H64" s="19">
        <f t="shared" ca="1" si="8"/>
        <v>0</v>
      </c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159" ht="12.75" customHeight="1">
      <c r="A65" s="57" t="s">
        <v>265</v>
      </c>
      <c r="B65" s="17">
        <v>3016</v>
      </c>
      <c r="C65" s="58" t="s">
        <v>237</v>
      </c>
      <c r="D65" s="18">
        <f t="shared" ca="1" si="3"/>
        <v>0</v>
      </c>
      <c r="E65" s="18">
        <f t="shared" ca="1" si="2"/>
        <v>0</v>
      </c>
      <c r="F65" s="18">
        <f t="shared" ca="1" si="9"/>
        <v>0</v>
      </c>
      <c r="G65" s="18">
        <f t="shared" ca="1" si="9"/>
        <v>0</v>
      </c>
      <c r="H65" s="19">
        <f t="shared" ca="1" si="8"/>
        <v>0</v>
      </c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159" ht="12.75" customHeight="1">
      <c r="A66" s="57" t="s">
        <v>267</v>
      </c>
      <c r="B66" s="17">
        <v>3017</v>
      </c>
      <c r="C66" s="58" t="s">
        <v>237</v>
      </c>
      <c r="D66" s="18">
        <f t="shared" ca="1" si="3"/>
        <v>0</v>
      </c>
      <c r="E66" s="18">
        <f t="shared" ca="1" si="2"/>
        <v>0</v>
      </c>
      <c r="F66" s="18">
        <f t="shared" ca="1" si="9"/>
        <v>0</v>
      </c>
      <c r="G66" s="18">
        <f t="shared" ca="1" si="9"/>
        <v>0</v>
      </c>
      <c r="H66" s="19">
        <f t="shared" ca="1" si="8"/>
        <v>0</v>
      </c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159" ht="12.75" customHeight="1">
      <c r="A67" s="57" t="s">
        <v>269</v>
      </c>
      <c r="B67" s="17">
        <v>3018</v>
      </c>
      <c r="C67" s="58" t="s">
        <v>237</v>
      </c>
      <c r="D67" s="18">
        <f t="shared" ca="1" si="3"/>
        <v>0</v>
      </c>
      <c r="E67" s="18">
        <f t="shared" ca="1" si="2"/>
        <v>0</v>
      </c>
      <c r="F67" s="18">
        <f t="shared" ca="1" si="9"/>
        <v>0</v>
      </c>
      <c r="G67" s="18">
        <f t="shared" ca="1" si="9"/>
        <v>0</v>
      </c>
      <c r="H67" s="19">
        <f t="shared" ca="1" si="8"/>
        <v>0</v>
      </c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159" ht="12.75" customHeight="1">
      <c r="A68" s="59" t="s">
        <v>273</v>
      </c>
      <c r="B68" s="48">
        <v>9000</v>
      </c>
      <c r="C68" s="58" t="s">
        <v>274</v>
      </c>
      <c r="D68" s="49">
        <f ca="1">SUMIF($C$7:$C$67,"HD",D$7:D$67)</f>
        <v>0</v>
      </c>
      <c r="E68" s="49">
        <f ca="1">SUMIF($C$7:$C$67,"HD",E$7:E$67)</f>
        <v>21338278878.909412</v>
      </c>
      <c r="F68" s="49">
        <f ca="1">SUMIF($C$7:$C$67,"HD",F$7:F$67)</f>
        <v>691984830.8027699</v>
      </c>
      <c r="G68" s="49">
        <f ca="1">SUMIF($C$7:$C$67,"HD",G$7:G$67)</f>
        <v>1278497506.1334915</v>
      </c>
      <c r="H68" s="49">
        <f ca="1">SUMIF($C$7:$C$67,"HD",H$7:H$67)</f>
        <v>23308761215.84568</v>
      </c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159" ht="12.75" customHeight="1">
      <c r="A69" s="59" t="s">
        <v>276</v>
      </c>
      <c r="B69" s="48">
        <v>9001</v>
      </c>
      <c r="C69" s="58" t="s">
        <v>277</v>
      </c>
      <c r="D69" s="49">
        <f ca="1">SUMIF($C$7:$C$67,"H",D$7:D$67)+SUMIF($C$7:$C$67,"E",D$7:D$67)</f>
        <v>0</v>
      </c>
      <c r="E69" s="49">
        <f ca="1">SUMIF($C$7:$C$67,"H",E$7:E$67)+SUMIF($C$7:$C$67,"E",E$7:E$67)</f>
        <v>0</v>
      </c>
      <c r="F69" s="49">
        <f ca="1">SUMIF($C$7:$C$67,"H",F$7:F$67)+SUMIF($C$7:$C$67,"E",F$7:F$67)</f>
        <v>0</v>
      </c>
      <c r="G69" s="49">
        <f ca="1">SUMIF($C$7:$C$67,"H",G$7:G$67)+SUMIF($C$7:$C$67,"E",G$7:G$67)</f>
        <v>0</v>
      </c>
      <c r="H69" s="49">
        <f ca="1">SUMIF($C$7:$C$67,"H",H$7:H$67)+SUMIF($C$7:$C$67,"E",H$7:H$67)</f>
        <v>0</v>
      </c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159" ht="12.75" customHeight="1">
      <c r="A70" s="59" t="s">
        <v>279</v>
      </c>
      <c r="B70" s="48">
        <v>9003</v>
      </c>
      <c r="C70" s="58" t="s">
        <v>280</v>
      </c>
      <c r="D70" s="49">
        <f ca="1">D68+D69</f>
        <v>0</v>
      </c>
      <c r="E70" s="49">
        <f ca="1">E68+E69</f>
        <v>21338278878.909412</v>
      </c>
      <c r="F70" s="49">
        <f ca="1">F68+F69</f>
        <v>691984830.8027699</v>
      </c>
      <c r="G70" s="49">
        <f ca="1">G68+G69</f>
        <v>1278497506.1334915</v>
      </c>
      <c r="H70" s="49">
        <f ca="1">H68+H69</f>
        <v>23308761215.84568</v>
      </c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159" ht="12.75" customHeight="1"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</row>
    <row r="72" spans="1:159"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</row>
    <row r="73" spans="1:159" s="35" customFormat="1">
      <c r="A73" s="53"/>
      <c r="B73" s="53"/>
      <c r="C73" s="53"/>
    </row>
    <row r="74" spans="1:159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159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</row>
  </sheetData>
  <mergeCells count="1">
    <mergeCell ref="E2:G2"/>
  </mergeCells>
  <dataValidations count="2">
    <dataValidation type="list" allowBlank="1" showInputMessage="1" showErrorMessage="1" sqref="C2">
      <formula1>"Toplam,Yurtiçi,Yurtdışı"</formula1>
    </dataValidation>
    <dataValidation type="list" allowBlank="1" showInputMessage="1" showErrorMessage="1" sqref="B2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C75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337</v>
      </c>
      <c r="B2" s="4" t="s">
        <v>6</v>
      </c>
      <c r="C2" s="4" t="s">
        <v>6</v>
      </c>
      <c r="E2" s="91" t="s">
        <v>137</v>
      </c>
      <c r="F2" s="92"/>
      <c r="G2" s="6"/>
    </row>
    <row r="3" spans="1:159" ht="15" customHeight="1">
      <c r="A3" s="5" t="s">
        <v>357</v>
      </c>
      <c r="B3" s="2"/>
      <c r="C3" s="2"/>
    </row>
    <row r="4" spans="1:159" ht="22.5" customHeight="1"/>
    <row r="5" spans="1:159" ht="22.5" customHeight="1">
      <c r="D5" s="78">
        <v>715</v>
      </c>
      <c r="E5" s="78">
        <v>903</v>
      </c>
      <c r="F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72</v>
      </c>
      <c r="E6" s="56" t="s">
        <v>73</v>
      </c>
      <c r="F6" s="79" t="s">
        <v>338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8">
        <f ca="1">IFERROR(IF($C$2="Yurtiçi",INDIRECT("'"&amp;$B$2&amp;"'!"&amp;ADDRESS(MATCH($B7,INDIRECT("'"&amp;$B$2&amp;"'!$B$1:$B$1095"),0),MATCH("715-Yeşilkart Hariç",INDIRECT("'"&amp;$B$2&amp;"'!5:5"),0))),IF($C$2="Yurtdışı",INDIRECT("'"&amp;$B$2&amp;"'!"&amp;ADDRESS(MATCH($B7,INDIRECT("'"&amp;$B$2&amp;"'!$B$1:$B$1095"),0),MATCH("715-Yeşilkart Hariç",INDIRECT("'"&amp;$B$2&amp;"'!5:5"),0)+1)),INDIRECT("'"&amp;$B$2&amp;"'!"&amp;ADDRESS(MATCH($B7,INDIRECT("'"&amp;$B$2&amp;"'!$B$1:$B$1095"),0),MATCH("715-Yeşilkart Hariç",INDIRECT("'"&amp;$B$2&amp;"'!5:5"),0)))+INDIRECT("'"&amp;$B$2&amp;"'!"&amp;ADDRESS(MATCH($B7,INDIRECT("'"&amp;$B$2&amp;"'!$B$1:$B$1095"),0),MATCH("715-Yeşilkart Hariç",INDIRECT("'"&amp;$B$2&amp;"'!5:5"),0)+1)))),0)</f>
        <v>0</v>
      </c>
      <c r="E7" s="18">
        <f t="shared" ref="E7:E67" ca="1" si="0">IFERROR(IF($C$2="Yurtiçi",INDIRECT("'"&amp;$B$2&amp;"'!"&amp;ADDRESS(MATCH($B7,INDIRECT("'"&amp;$B$2&amp;"'!$B$1:$B$1095"),0),MATCH(E$5,INDIRECT("'"&amp;$B$2&amp;"'!5:5"),0))),IF($C$2="Yurtdışı",INDIRECT("'"&amp;$B$2&amp;"'!"&amp;ADDRESS(MATCH($B7,INDIRECT("'"&amp;$B$2&amp;"'!$B$1:$B$1095"),0),MATCH(E$5,INDIRECT("'"&amp;$B$2&amp;"'!5:5"),0)+1)),INDIRECT("'"&amp;$B$2&amp;"'!"&amp;ADDRESS(MATCH($B7,INDIRECT("'"&amp;$B$2&amp;"'!$B$1:$B$1095"),0),MATCH(E$5,INDIRECT("'"&amp;$B$2&amp;"'!5:5"),0)))+INDIRECT("'"&amp;$B$2&amp;"'!"&amp;ADDRESS(MATCH($B7,INDIRECT("'"&amp;$B$2&amp;"'!$B$1:$B$1095"),0),MATCH(E$5,INDIRECT("'"&amp;$B$2&amp;"'!5:5"),0)+1)))),0)</f>
        <v>0</v>
      </c>
      <c r="F7" s="19">
        <f t="shared" ref="F7:F43" ca="1" si="1">+SUM(D7:E7)</f>
        <v>0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8">
        <f t="shared" ref="D8:D67" ca="1" si="2">IFERROR(IF($C$2="Yurtiçi",INDIRECT("'"&amp;$B$2&amp;"'!"&amp;ADDRESS(MATCH($B8,INDIRECT("'"&amp;$B$2&amp;"'!$B$1:$B$1095"),0),MATCH("715-Yeşilkart Hariç",INDIRECT("'"&amp;$B$2&amp;"'!5:5"),0))),IF($C$2="Yurtdışı",INDIRECT("'"&amp;$B$2&amp;"'!"&amp;ADDRESS(MATCH($B8,INDIRECT("'"&amp;$B$2&amp;"'!$B$1:$B$1095"),0),MATCH("715-Yeşilkart Hariç",INDIRECT("'"&amp;$B$2&amp;"'!5:5"),0)+1)),INDIRECT("'"&amp;$B$2&amp;"'!"&amp;ADDRESS(MATCH($B8,INDIRECT("'"&amp;$B$2&amp;"'!$B$1:$B$1095"),0),MATCH("715-Yeşilkart Hariç",INDIRECT("'"&amp;$B$2&amp;"'!5:5"),0)))+INDIRECT("'"&amp;$B$2&amp;"'!"&amp;ADDRESS(MATCH($B8,INDIRECT("'"&amp;$B$2&amp;"'!$B$1:$B$1095"),0),MATCH("715-Yeşilkart Hariç",INDIRECT("'"&amp;$B$2&amp;"'!5:5"),0)+1)))),0)</f>
        <v>2078068045.72</v>
      </c>
      <c r="E8" s="18">
        <f t="shared" ca="1" si="0"/>
        <v>0</v>
      </c>
      <c r="F8" s="19">
        <f t="shared" ca="1" si="1"/>
        <v>2078068045.72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8">
        <f t="shared" ca="1" si="2"/>
        <v>1853717073.6500001</v>
      </c>
      <c r="E9" s="18">
        <f t="shared" ca="1" si="0"/>
        <v>55724013.670000002</v>
      </c>
      <c r="F9" s="19">
        <f t="shared" ca="1" si="1"/>
        <v>1909441087.3200002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8">
        <f t="shared" ca="1" si="2"/>
        <v>2300500209.4047503</v>
      </c>
      <c r="E10" s="18">
        <f t="shared" ca="1" si="0"/>
        <v>226950682.68650001</v>
      </c>
      <c r="F10" s="19">
        <f t="shared" ca="1" si="1"/>
        <v>2527450892.0912504</v>
      </c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8">
        <f t="shared" ca="1" si="2"/>
        <v>543276353.17999995</v>
      </c>
      <c r="E11" s="18">
        <f t="shared" ca="1" si="0"/>
        <v>8077090.7749999994</v>
      </c>
      <c r="F11" s="19">
        <f t="shared" ca="1" si="1"/>
        <v>551353443.95499992</v>
      </c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8">
        <f t="shared" ca="1" si="2"/>
        <v>0</v>
      </c>
      <c r="E12" s="18">
        <f t="shared" ca="1" si="0"/>
        <v>0</v>
      </c>
      <c r="F12" s="19">
        <f t="shared" ca="1" si="1"/>
        <v>0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8">
        <f t="shared" ca="1" si="2"/>
        <v>333383992.15329659</v>
      </c>
      <c r="E13" s="18">
        <f t="shared" ca="1" si="0"/>
        <v>7641221.7816295624</v>
      </c>
      <c r="F13" s="19">
        <f t="shared" ca="1" si="1"/>
        <v>341025213.93492615</v>
      </c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161</v>
      </c>
      <c r="B14" s="17">
        <v>1009</v>
      </c>
      <c r="C14" s="58" t="s">
        <v>146</v>
      </c>
      <c r="D14" s="18">
        <f t="shared" ca="1" si="2"/>
        <v>1129678663.5999999</v>
      </c>
      <c r="E14" s="18">
        <f t="shared" ca="1" si="0"/>
        <v>20861863.030000001</v>
      </c>
      <c r="F14" s="19">
        <f t="shared" ca="1" si="1"/>
        <v>1150540526.6299999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163</v>
      </c>
      <c r="B15" s="17">
        <v>1010</v>
      </c>
      <c r="C15" s="58" t="s">
        <v>146</v>
      </c>
      <c r="D15" s="18">
        <f t="shared" ca="1" si="2"/>
        <v>0</v>
      </c>
      <c r="E15" s="18">
        <f t="shared" ca="1" si="0"/>
        <v>0</v>
      </c>
      <c r="F15" s="19">
        <f t="shared" ca="1" si="1"/>
        <v>0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165</v>
      </c>
      <c r="B16" s="17">
        <v>1011</v>
      </c>
      <c r="C16" s="58" t="s">
        <v>146</v>
      </c>
      <c r="D16" s="18">
        <f t="shared" ca="1" si="2"/>
        <v>0</v>
      </c>
      <c r="E16" s="18">
        <f t="shared" ca="1" si="0"/>
        <v>0</v>
      </c>
      <c r="F16" s="19">
        <f t="shared" ca="1" si="1"/>
        <v>0</v>
      </c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167</v>
      </c>
      <c r="B17" s="17">
        <v>1012</v>
      </c>
      <c r="C17" s="58" t="s">
        <v>146</v>
      </c>
      <c r="D17" s="18">
        <f t="shared" ca="1" si="2"/>
        <v>225626204.52000001</v>
      </c>
      <c r="E17" s="18">
        <f t="shared" ca="1" si="0"/>
        <v>0</v>
      </c>
      <c r="F17" s="19">
        <f t="shared" ca="1" si="1"/>
        <v>225626204.52000001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169</v>
      </c>
      <c r="B18" s="17">
        <v>1013</v>
      </c>
      <c r="C18" s="58" t="s">
        <v>146</v>
      </c>
      <c r="D18" s="18">
        <f t="shared" ca="1" si="2"/>
        <v>0</v>
      </c>
      <c r="E18" s="18">
        <f t="shared" ca="1" si="0"/>
        <v>0</v>
      </c>
      <c r="F18" s="19">
        <f t="shared" ca="1" si="1"/>
        <v>0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171</v>
      </c>
      <c r="B19" s="17">
        <v>1016</v>
      </c>
      <c r="C19" s="58" t="s">
        <v>146</v>
      </c>
      <c r="D19" s="18">
        <f t="shared" ca="1" si="2"/>
        <v>0</v>
      </c>
      <c r="E19" s="18">
        <f t="shared" ca="1" si="0"/>
        <v>0</v>
      </c>
      <c r="F19" s="19">
        <f t="shared" ca="1" si="1"/>
        <v>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173</v>
      </c>
      <c r="B20" s="17">
        <v>1017</v>
      </c>
      <c r="C20" s="58" t="s">
        <v>146</v>
      </c>
      <c r="D20" s="18">
        <f t="shared" ca="1" si="2"/>
        <v>147767235.46000001</v>
      </c>
      <c r="E20" s="18">
        <f t="shared" ca="1" si="0"/>
        <v>1902695.29</v>
      </c>
      <c r="F20" s="19">
        <f t="shared" ca="1" si="1"/>
        <v>149669930.75</v>
      </c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175</v>
      </c>
      <c r="B21" s="17">
        <v>1018</v>
      </c>
      <c r="C21" s="58" t="s">
        <v>146</v>
      </c>
      <c r="D21" s="18">
        <f t="shared" ca="1" si="2"/>
        <v>88724289.480000004</v>
      </c>
      <c r="E21" s="18">
        <f t="shared" ca="1" si="0"/>
        <v>1887963.07</v>
      </c>
      <c r="F21" s="19">
        <f t="shared" ca="1" si="1"/>
        <v>90612252.549999997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177</v>
      </c>
      <c r="B22" s="17">
        <v>1019</v>
      </c>
      <c r="C22" s="58" t="s">
        <v>146</v>
      </c>
      <c r="D22" s="18">
        <f t="shared" ca="1" si="2"/>
        <v>205054374.74000001</v>
      </c>
      <c r="E22" s="18">
        <f t="shared" ca="1" si="0"/>
        <v>29628954.390000001</v>
      </c>
      <c r="F22" s="19">
        <f t="shared" ca="1" si="1"/>
        <v>234683329.13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179</v>
      </c>
      <c r="B23" s="17">
        <v>1020</v>
      </c>
      <c r="C23" s="58" t="s">
        <v>146</v>
      </c>
      <c r="D23" s="18">
        <f t="shared" ca="1" si="2"/>
        <v>2005254353.28</v>
      </c>
      <c r="E23" s="18">
        <f t="shared" ca="1" si="0"/>
        <v>40389445.020000011</v>
      </c>
      <c r="F23" s="19">
        <f t="shared" ca="1" si="1"/>
        <v>2045643798.3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181</v>
      </c>
      <c r="B24" s="17">
        <v>1022</v>
      </c>
      <c r="C24" s="58" t="s">
        <v>146</v>
      </c>
      <c r="D24" s="18">
        <f t="shared" ca="1" si="2"/>
        <v>564834914.91000009</v>
      </c>
      <c r="E24" s="18">
        <f t="shared" ca="1" si="0"/>
        <v>206701479.18000001</v>
      </c>
      <c r="F24" s="19">
        <f t="shared" ca="1" si="1"/>
        <v>771536394.09000015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183</v>
      </c>
      <c r="B25" s="17">
        <v>1025</v>
      </c>
      <c r="C25" s="58" t="s">
        <v>146</v>
      </c>
      <c r="D25" s="18">
        <f t="shared" ca="1" si="2"/>
        <v>432680211.089975</v>
      </c>
      <c r="E25" s="18">
        <f t="shared" ca="1" si="0"/>
        <v>1465526.1600000001</v>
      </c>
      <c r="F25" s="19">
        <f t="shared" ca="1" si="1"/>
        <v>434145737.24997503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185</v>
      </c>
      <c r="B26" s="17">
        <v>1027</v>
      </c>
      <c r="C26" s="58" t="s">
        <v>146</v>
      </c>
      <c r="D26" s="18">
        <f t="shared" ca="1" si="2"/>
        <v>247745958.63999999</v>
      </c>
      <c r="E26" s="18">
        <f t="shared" ca="1" si="0"/>
        <v>3910972.52</v>
      </c>
      <c r="F26" s="19">
        <f t="shared" ca="1" si="1"/>
        <v>251656931.16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187</v>
      </c>
      <c r="B27" s="17">
        <v>1028</v>
      </c>
      <c r="C27" s="58" t="s">
        <v>146</v>
      </c>
      <c r="D27" s="18">
        <f t="shared" ca="1" si="2"/>
        <v>548674082.23056901</v>
      </c>
      <c r="E27" s="18">
        <f t="shared" ca="1" si="0"/>
        <v>17256484.719431005</v>
      </c>
      <c r="F27" s="19">
        <f t="shared" ca="1" si="1"/>
        <v>565930566.95000005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189</v>
      </c>
      <c r="B28" s="17">
        <v>1030</v>
      </c>
      <c r="C28" s="58" t="s">
        <v>146</v>
      </c>
      <c r="D28" s="18">
        <f t="shared" ca="1" si="2"/>
        <v>1565075134</v>
      </c>
      <c r="E28" s="18">
        <f t="shared" ca="1" si="0"/>
        <v>1887963</v>
      </c>
      <c r="F28" s="19">
        <f t="shared" ca="1" si="1"/>
        <v>1566963097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191</v>
      </c>
      <c r="B29" s="17">
        <v>1031</v>
      </c>
      <c r="C29" s="58" t="s">
        <v>146</v>
      </c>
      <c r="D29" s="18">
        <f t="shared" ca="1" si="2"/>
        <v>0</v>
      </c>
      <c r="E29" s="18">
        <f t="shared" ca="1" si="0"/>
        <v>0</v>
      </c>
      <c r="F29" s="19">
        <f t="shared" ca="1" si="1"/>
        <v>0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193</v>
      </c>
      <c r="B30" s="17">
        <v>1032</v>
      </c>
      <c r="C30" s="58" t="s">
        <v>146</v>
      </c>
      <c r="D30" s="18">
        <f t="shared" ca="1" si="2"/>
        <v>508008471.73989069</v>
      </c>
      <c r="E30" s="18">
        <f t="shared" ca="1" si="0"/>
        <v>1353822.8002089858</v>
      </c>
      <c r="F30" s="19">
        <f t="shared" ca="1" si="1"/>
        <v>509362294.54009968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195</v>
      </c>
      <c r="B31" s="17">
        <v>1034</v>
      </c>
      <c r="C31" s="58" t="s">
        <v>146</v>
      </c>
      <c r="D31" s="18">
        <f t="shared" ca="1" si="2"/>
        <v>321794115.57999998</v>
      </c>
      <c r="E31" s="18">
        <f t="shared" ca="1" si="0"/>
        <v>1835549.65</v>
      </c>
      <c r="F31" s="19">
        <f t="shared" ca="1" si="1"/>
        <v>323629665.22999996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197</v>
      </c>
      <c r="B32" s="17">
        <v>1035</v>
      </c>
      <c r="C32" s="58" t="s">
        <v>146</v>
      </c>
      <c r="D32" s="18">
        <f t="shared" ca="1" si="2"/>
        <v>1225900771.1700001</v>
      </c>
      <c r="E32" s="18">
        <f t="shared" ca="1" si="0"/>
        <v>0</v>
      </c>
      <c r="F32" s="19">
        <f t="shared" ca="1" si="1"/>
        <v>1225900771.1700001</v>
      </c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199</v>
      </c>
      <c r="B33" s="17">
        <v>1036</v>
      </c>
      <c r="C33" s="58" t="s">
        <v>146</v>
      </c>
      <c r="D33" s="18">
        <f t="shared" ca="1" si="2"/>
        <v>1137953857.5801249</v>
      </c>
      <c r="E33" s="18">
        <f t="shared" ca="1" si="0"/>
        <v>52463511.520000264</v>
      </c>
      <c r="F33" s="19">
        <f t="shared" ca="1" si="1"/>
        <v>1190417369.1001251</v>
      </c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201</v>
      </c>
      <c r="B34" s="17">
        <v>1037</v>
      </c>
      <c r="C34" s="58" t="s">
        <v>146</v>
      </c>
      <c r="D34" s="18">
        <f t="shared" ca="1" si="2"/>
        <v>504798758.08081156</v>
      </c>
      <c r="E34" s="18">
        <f t="shared" ca="1" si="0"/>
        <v>1887963.08</v>
      </c>
      <c r="F34" s="19">
        <f t="shared" ca="1" si="1"/>
        <v>506686721.16081154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203</v>
      </c>
      <c r="B35" s="17">
        <v>1038</v>
      </c>
      <c r="C35" s="58" t="s">
        <v>146</v>
      </c>
      <c r="D35" s="18">
        <f t="shared" ca="1" si="2"/>
        <v>-501223</v>
      </c>
      <c r="E35" s="18">
        <f t="shared" ca="1" si="0"/>
        <v>0</v>
      </c>
      <c r="F35" s="19">
        <f t="shared" ca="1" si="1"/>
        <v>-501223</v>
      </c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205</v>
      </c>
      <c r="B36" s="17">
        <v>1039</v>
      </c>
      <c r="C36" s="58" t="s">
        <v>146</v>
      </c>
      <c r="D36" s="18">
        <f t="shared" ca="1" si="2"/>
        <v>503215472.09000003</v>
      </c>
      <c r="E36" s="18">
        <f t="shared" ca="1" si="0"/>
        <v>4554342.4700000007</v>
      </c>
      <c r="F36" s="19">
        <f t="shared" ca="1" si="1"/>
        <v>507769814.56000006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207</v>
      </c>
      <c r="B37" s="17">
        <v>1040</v>
      </c>
      <c r="C37" s="58" t="s">
        <v>146</v>
      </c>
      <c r="D37" s="18">
        <f t="shared" ca="1" si="2"/>
        <v>0</v>
      </c>
      <c r="E37" s="18">
        <f t="shared" ca="1" si="0"/>
        <v>0</v>
      </c>
      <c r="F37" s="19">
        <f t="shared" ca="1" si="1"/>
        <v>0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209</v>
      </c>
      <c r="B38" s="17">
        <v>1043</v>
      </c>
      <c r="C38" s="58" t="s">
        <v>146</v>
      </c>
      <c r="D38" s="18">
        <f t="shared" ca="1" si="2"/>
        <v>187366407.43000001</v>
      </c>
      <c r="E38" s="18">
        <f t="shared" ca="1" si="0"/>
        <v>0</v>
      </c>
      <c r="F38" s="19">
        <f t="shared" ca="1" si="1"/>
        <v>187366407.43000001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211</v>
      </c>
      <c r="B39" s="17">
        <v>1044</v>
      </c>
      <c r="C39" s="58" t="s">
        <v>146</v>
      </c>
      <c r="D39" s="18">
        <f t="shared" ca="1" si="2"/>
        <v>1256056274.9299998</v>
      </c>
      <c r="E39" s="18">
        <f t="shared" ca="1" si="0"/>
        <v>1900232.56</v>
      </c>
      <c r="F39" s="19">
        <f t="shared" ca="1" si="1"/>
        <v>1257956507.4899998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213</v>
      </c>
      <c r="B40" s="17">
        <v>1045</v>
      </c>
      <c r="C40" s="58" t="s">
        <v>146</v>
      </c>
      <c r="D40" s="18">
        <f t="shared" ca="1" si="2"/>
        <v>1236558684.5899999</v>
      </c>
      <c r="E40" s="18">
        <f t="shared" ca="1" si="0"/>
        <v>1815154.6</v>
      </c>
      <c r="F40" s="19">
        <f t="shared" ca="1" si="1"/>
        <v>1238373839.1899998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215</v>
      </c>
      <c r="B41" s="17">
        <v>1046</v>
      </c>
      <c r="C41" s="58" t="s">
        <v>146</v>
      </c>
      <c r="D41" s="18">
        <f t="shared" ca="1" si="2"/>
        <v>0</v>
      </c>
      <c r="E41" s="18">
        <f t="shared" ca="1" si="0"/>
        <v>0</v>
      </c>
      <c r="F41" s="19">
        <f t="shared" ca="1" si="1"/>
        <v>0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75" customHeight="1">
      <c r="A42" s="57" t="s">
        <v>217</v>
      </c>
      <c r="B42" s="17">
        <v>1047</v>
      </c>
      <c r="C42" s="58" t="s">
        <v>146</v>
      </c>
      <c r="D42" s="18">
        <f t="shared" ca="1" si="2"/>
        <v>0</v>
      </c>
      <c r="E42" s="18">
        <f t="shared" ca="1" si="0"/>
        <v>0</v>
      </c>
      <c r="F42" s="19">
        <f t="shared" ca="1" si="1"/>
        <v>0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219</v>
      </c>
      <c r="B43" s="17">
        <v>1048</v>
      </c>
      <c r="C43" s="58" t="s">
        <v>146</v>
      </c>
      <c r="D43" s="18">
        <f t="shared" ca="1" si="2"/>
        <v>0</v>
      </c>
      <c r="E43" s="18">
        <f t="shared" ca="1" si="0"/>
        <v>0</v>
      </c>
      <c r="F43" s="19">
        <f t="shared" ca="1" si="1"/>
        <v>0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221</v>
      </c>
      <c r="B44" s="17">
        <v>1049</v>
      </c>
      <c r="C44" s="58" t="s">
        <v>146</v>
      </c>
      <c r="D44" s="18">
        <f t="shared" ca="1" si="2"/>
        <v>187066192.65999568</v>
      </c>
      <c r="E44" s="18">
        <f t="shared" ca="1" si="0"/>
        <v>1887898.83</v>
      </c>
      <c r="F44" s="19">
        <f t="shared" ref="F44:F45" ca="1" si="3">+SUM(D44:E44)</f>
        <v>188954091.48999569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223</v>
      </c>
      <c r="B45" s="17">
        <v>1050</v>
      </c>
      <c r="C45" s="58" t="s">
        <v>146</v>
      </c>
      <c r="D45" s="18">
        <f t="shared" ca="1" si="2"/>
        <v>0</v>
      </c>
      <c r="E45" s="18">
        <f t="shared" ca="1" si="0"/>
        <v>0</v>
      </c>
      <c r="F45" s="19">
        <f t="shared" ca="1" si="3"/>
        <v>0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316</v>
      </c>
      <c r="B46" s="17">
        <v>1051</v>
      </c>
      <c r="C46" s="58" t="s">
        <v>146</v>
      </c>
      <c r="D46" s="18">
        <f t="shared" ca="1" si="2"/>
        <v>0</v>
      </c>
      <c r="E46" s="18">
        <f t="shared" ca="1" si="0"/>
        <v>0</v>
      </c>
      <c r="F46" s="19">
        <f t="shared" ref="F46" ca="1" si="4">+SUM(D46:E46)</f>
        <v>0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225</v>
      </c>
      <c r="B47" s="17">
        <v>2001</v>
      </c>
      <c r="C47" s="58" t="s">
        <v>226</v>
      </c>
      <c r="D47" s="18">
        <f t="shared" ca="1" si="2"/>
        <v>0</v>
      </c>
      <c r="E47" s="18">
        <f t="shared" ca="1" si="0"/>
        <v>0</v>
      </c>
      <c r="F47" s="19">
        <f t="shared" ref="F47:F67" ca="1" si="5">+SUM(D47:E47)</f>
        <v>0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2002</v>
      </c>
      <c r="C48" s="58" t="s">
        <v>226</v>
      </c>
      <c r="D48" s="18">
        <f t="shared" ca="1" si="2"/>
        <v>0</v>
      </c>
      <c r="E48" s="18">
        <f t="shared" ca="1" si="0"/>
        <v>0</v>
      </c>
      <c r="F48" s="19">
        <f t="shared" ca="1" si="5"/>
        <v>0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2005</v>
      </c>
      <c r="C49" s="58" t="s">
        <v>226</v>
      </c>
      <c r="D49" s="18">
        <f t="shared" ca="1" si="2"/>
        <v>0</v>
      </c>
      <c r="E49" s="18">
        <f t="shared" ca="1" si="0"/>
        <v>0</v>
      </c>
      <c r="F49" s="19">
        <f t="shared" ca="1" si="5"/>
        <v>0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2006</v>
      </c>
      <c r="C50" s="58" t="s">
        <v>226</v>
      </c>
      <c r="D50" s="18">
        <f t="shared" ca="1" si="2"/>
        <v>0</v>
      </c>
      <c r="E50" s="18">
        <f t="shared" ca="1" si="0"/>
        <v>0</v>
      </c>
      <c r="F50" s="19">
        <f t="shared" ca="1" si="5"/>
        <v>0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2007</v>
      </c>
      <c r="C51" s="58" t="s">
        <v>226</v>
      </c>
      <c r="D51" s="18">
        <f t="shared" ca="1" si="2"/>
        <v>0</v>
      </c>
      <c r="E51" s="18">
        <f t="shared" ca="1" si="0"/>
        <v>0</v>
      </c>
      <c r="F51" s="19">
        <f t="shared" ca="1" si="5"/>
        <v>0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3001</v>
      </c>
      <c r="C52" s="58" t="s">
        <v>237</v>
      </c>
      <c r="D52" s="18">
        <f t="shared" ca="1" si="2"/>
        <v>0</v>
      </c>
      <c r="E52" s="18">
        <f t="shared" ca="1" si="0"/>
        <v>0</v>
      </c>
      <c r="F52" s="19">
        <f t="shared" ca="1" si="5"/>
        <v>0</v>
      </c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239</v>
      </c>
      <c r="B53" s="17">
        <v>3002</v>
      </c>
      <c r="C53" s="58" t="s">
        <v>237</v>
      </c>
      <c r="D53" s="18">
        <f t="shared" ca="1" si="2"/>
        <v>0</v>
      </c>
      <c r="E53" s="18">
        <f t="shared" ca="1" si="0"/>
        <v>0</v>
      </c>
      <c r="F53" s="19">
        <f t="shared" ca="1" si="5"/>
        <v>0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241</v>
      </c>
      <c r="B54" s="17">
        <v>3003</v>
      </c>
      <c r="C54" s="58" t="s">
        <v>237</v>
      </c>
      <c r="D54" s="18">
        <f t="shared" ca="1" si="2"/>
        <v>0</v>
      </c>
      <c r="E54" s="18">
        <f t="shared" ca="1" si="0"/>
        <v>0</v>
      </c>
      <c r="F54" s="19">
        <f t="shared" ca="1" si="5"/>
        <v>0</v>
      </c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243</v>
      </c>
      <c r="B55" s="17">
        <v>3004</v>
      </c>
      <c r="C55" s="58" t="s">
        <v>237</v>
      </c>
      <c r="D55" s="18">
        <f t="shared" ca="1" si="2"/>
        <v>0</v>
      </c>
      <c r="E55" s="18">
        <f t="shared" ca="1" si="0"/>
        <v>0</v>
      </c>
      <c r="F55" s="19">
        <f t="shared" ca="1" si="5"/>
        <v>0</v>
      </c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245</v>
      </c>
      <c r="B56" s="17">
        <v>3005</v>
      </c>
      <c r="C56" s="58" t="s">
        <v>237</v>
      </c>
      <c r="D56" s="18">
        <f t="shared" ca="1" si="2"/>
        <v>0</v>
      </c>
      <c r="E56" s="18">
        <f t="shared" ca="1" si="0"/>
        <v>0</v>
      </c>
      <c r="F56" s="19">
        <f t="shared" ca="1" si="5"/>
        <v>0</v>
      </c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247</v>
      </c>
      <c r="B57" s="17">
        <v>3006</v>
      </c>
      <c r="C57" s="58" t="s">
        <v>237</v>
      </c>
      <c r="D57" s="18">
        <f t="shared" ca="1" si="2"/>
        <v>0</v>
      </c>
      <c r="E57" s="18">
        <f t="shared" ca="1" si="0"/>
        <v>0</v>
      </c>
      <c r="F57" s="19">
        <f t="shared" ca="1" si="5"/>
        <v>0</v>
      </c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3007</v>
      </c>
      <c r="C58" s="58" t="s">
        <v>237</v>
      </c>
      <c r="D58" s="18">
        <f t="shared" ca="1" si="2"/>
        <v>0</v>
      </c>
      <c r="E58" s="18">
        <f t="shared" ca="1" si="0"/>
        <v>0</v>
      </c>
      <c r="F58" s="19">
        <f t="shared" ca="1" si="5"/>
        <v>0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3008</v>
      </c>
      <c r="C59" s="58" t="s">
        <v>237</v>
      </c>
      <c r="D59" s="18">
        <f t="shared" ca="1" si="2"/>
        <v>0</v>
      </c>
      <c r="E59" s="18">
        <f t="shared" ca="1" si="0"/>
        <v>0</v>
      </c>
      <c r="F59" s="19">
        <f t="shared" ca="1" si="5"/>
        <v>0</v>
      </c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253</v>
      </c>
      <c r="B60" s="17">
        <v>3009</v>
      </c>
      <c r="C60" s="58" t="s">
        <v>237</v>
      </c>
      <c r="D60" s="18">
        <f t="shared" ca="1" si="2"/>
        <v>0</v>
      </c>
      <c r="E60" s="18">
        <f t="shared" ca="1" si="0"/>
        <v>0</v>
      </c>
      <c r="F60" s="19">
        <f t="shared" ca="1" si="5"/>
        <v>0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255</v>
      </c>
      <c r="B61" s="17">
        <v>3011</v>
      </c>
      <c r="C61" s="58" t="s">
        <v>237</v>
      </c>
      <c r="D61" s="18">
        <f t="shared" ca="1" si="2"/>
        <v>0</v>
      </c>
      <c r="E61" s="18">
        <f t="shared" ca="1" si="0"/>
        <v>0</v>
      </c>
      <c r="F61" s="19">
        <f t="shared" ca="1" si="5"/>
        <v>0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257</v>
      </c>
      <c r="B62" s="17">
        <v>3012</v>
      </c>
      <c r="C62" s="58" t="s">
        <v>237</v>
      </c>
      <c r="D62" s="18">
        <f t="shared" ca="1" si="2"/>
        <v>0</v>
      </c>
      <c r="E62" s="18">
        <f t="shared" ca="1" si="0"/>
        <v>0</v>
      </c>
      <c r="F62" s="19">
        <f t="shared" ca="1" si="5"/>
        <v>0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259</v>
      </c>
      <c r="B63" s="17">
        <v>3013</v>
      </c>
      <c r="C63" s="58" t="s">
        <v>226</v>
      </c>
      <c r="D63" s="18">
        <f t="shared" ca="1" si="2"/>
        <v>0</v>
      </c>
      <c r="E63" s="18">
        <f t="shared" ca="1" si="0"/>
        <v>0</v>
      </c>
      <c r="F63" s="19">
        <f t="shared" ca="1" si="5"/>
        <v>0</v>
      </c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263</v>
      </c>
      <c r="B64" s="17">
        <v>3015</v>
      </c>
      <c r="C64" s="58" t="s">
        <v>237</v>
      </c>
      <c r="D64" s="18">
        <f t="shared" ca="1" si="2"/>
        <v>0</v>
      </c>
      <c r="E64" s="18">
        <f t="shared" ca="1" si="0"/>
        <v>0</v>
      </c>
      <c r="F64" s="19">
        <f t="shared" ca="1" si="5"/>
        <v>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159" ht="12.75" customHeight="1">
      <c r="A65" s="57" t="s">
        <v>265</v>
      </c>
      <c r="B65" s="17">
        <v>3016</v>
      </c>
      <c r="C65" s="58" t="s">
        <v>237</v>
      </c>
      <c r="D65" s="18">
        <f t="shared" ca="1" si="2"/>
        <v>0</v>
      </c>
      <c r="E65" s="18">
        <f t="shared" ca="1" si="0"/>
        <v>0</v>
      </c>
      <c r="F65" s="19">
        <f t="shared" ca="1" si="5"/>
        <v>0</v>
      </c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159" ht="12.75" customHeight="1">
      <c r="A66" s="57" t="s">
        <v>267</v>
      </c>
      <c r="B66" s="17">
        <v>3017</v>
      </c>
      <c r="C66" s="58" t="s">
        <v>237</v>
      </c>
      <c r="D66" s="18">
        <f t="shared" ca="1" si="2"/>
        <v>0</v>
      </c>
      <c r="E66" s="18">
        <f t="shared" ca="1" si="0"/>
        <v>0</v>
      </c>
      <c r="F66" s="19">
        <f t="shared" ca="1" si="5"/>
        <v>0</v>
      </c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159" ht="12.75" customHeight="1">
      <c r="A67" s="57" t="s">
        <v>269</v>
      </c>
      <c r="B67" s="17">
        <v>3018</v>
      </c>
      <c r="C67" s="58" t="s">
        <v>237</v>
      </c>
      <c r="D67" s="18">
        <f t="shared" ca="1" si="2"/>
        <v>0</v>
      </c>
      <c r="E67" s="18">
        <f t="shared" ca="1" si="0"/>
        <v>0</v>
      </c>
      <c r="F67" s="19">
        <f t="shared" ca="1" si="5"/>
        <v>0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159" ht="12.75" customHeight="1">
      <c r="A68" s="59" t="s">
        <v>273</v>
      </c>
      <c r="B68" s="48">
        <v>9000</v>
      </c>
      <c r="C68" s="58" t="s">
        <v>274</v>
      </c>
      <c r="D68" s="49">
        <f ca="1">SUMIF($C$7:$C$67,"HD",D$7:D$67)</f>
        <v>21338278878.909412</v>
      </c>
      <c r="E68" s="49">
        <f ca="1">SUMIF($C$7:$C$67,"HD",E$7:E$67)</f>
        <v>691984830.8027699</v>
      </c>
      <c r="F68" s="49">
        <f ca="1">SUMIF($C$7:$C$67,"HD",F$7:F$67)</f>
        <v>22030263709.712181</v>
      </c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159" ht="12.75" customHeight="1">
      <c r="A69" s="59" t="s">
        <v>276</v>
      </c>
      <c r="B69" s="48">
        <v>9001</v>
      </c>
      <c r="C69" s="58" t="s">
        <v>277</v>
      </c>
      <c r="D69" s="49">
        <f ca="1">SUMIF($C$7:$C$67,"H",D$7:D$67)+SUMIF($C$7:$C$67,"E",D$7:D$67)</f>
        <v>0</v>
      </c>
      <c r="E69" s="49">
        <f ca="1">SUMIF($C$7:$C$67,"H",E$7:E$67)+SUMIF($C$7:$C$67,"E",E$7:E$67)</f>
        <v>0</v>
      </c>
      <c r="F69" s="49">
        <f ca="1">SUMIF($C$7:$C$67,"H",F$7:F$67)+SUMIF($C$7:$C$67,"E",F$7:F$67)</f>
        <v>0</v>
      </c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159" ht="12.75" customHeight="1">
      <c r="A70" s="59" t="s">
        <v>279</v>
      </c>
      <c r="B70" s="48">
        <v>9003</v>
      </c>
      <c r="C70" s="58" t="s">
        <v>280</v>
      </c>
      <c r="D70" s="49">
        <f ca="1">D68+D69</f>
        <v>21338278878.909412</v>
      </c>
      <c r="E70" s="49">
        <f ca="1">E68+E69</f>
        <v>691984830.8027699</v>
      </c>
      <c r="F70" s="49">
        <f ca="1">F68+F69</f>
        <v>22030263709.712181</v>
      </c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159" ht="12.75" customHeight="1"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</row>
    <row r="72" spans="1:159"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</row>
    <row r="73" spans="1:159" s="35" customFormat="1">
      <c r="A73" s="53"/>
      <c r="B73" s="53"/>
      <c r="C73" s="53"/>
    </row>
    <row r="74" spans="1:159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159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</row>
  </sheetData>
  <mergeCells count="1">
    <mergeCell ref="E2:F2"/>
  </mergeCells>
  <dataValidations count="2">
    <dataValidation type="list" allowBlank="1" showInputMessage="1" showErrorMessage="1" sqref="C2">
      <formula1>"Toplam,Yurtiçi,Yurtdışı"</formula1>
    </dataValidation>
    <dataValidation type="list" allowBlank="1" showInputMessage="1" showErrorMessage="1" sqref="B2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D75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1" width="15.5703125" style="3" customWidth="1"/>
    <col min="232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339</v>
      </c>
      <c r="B2" s="4" t="s">
        <v>6</v>
      </c>
      <c r="C2" s="4" t="s">
        <v>6</v>
      </c>
      <c r="E2" s="91" t="s">
        <v>137</v>
      </c>
      <c r="F2" s="92"/>
      <c r="G2" s="93"/>
      <c r="H2" s="6"/>
    </row>
    <row r="3" spans="1:160" ht="15" customHeight="1">
      <c r="A3" s="5" t="s">
        <v>357</v>
      </c>
      <c r="B3" s="2"/>
      <c r="C3" s="2"/>
    </row>
    <row r="4" spans="1:160" ht="22.5" customHeight="1"/>
    <row r="5" spans="1:160" ht="22.5" customHeight="1">
      <c r="D5" s="78">
        <v>728</v>
      </c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76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t="shared" ref="D7:D67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ca="1" si="0"/>
        <v>81642840.689999998</v>
      </c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0"/>
        <v>5179556.3100000005</v>
      </c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129978758.24000001</v>
      </c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3868782.04</v>
      </c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0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0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0</v>
      </c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4568535.3599999994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8937718.6600000001</v>
      </c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1389371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0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179</v>
      </c>
      <c r="B23" s="17">
        <v>1020</v>
      </c>
      <c r="C23" s="58" t="s">
        <v>146</v>
      </c>
      <c r="D23" s="18">
        <f t="shared" ca="1" si="0"/>
        <v>245374366.5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181</v>
      </c>
      <c r="B24" s="17">
        <v>1022</v>
      </c>
      <c r="C24" s="58" t="s">
        <v>146</v>
      </c>
      <c r="D24" s="18">
        <f t="shared" ca="1" si="0"/>
        <v>0</v>
      </c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183</v>
      </c>
      <c r="B25" s="17">
        <v>1025</v>
      </c>
      <c r="C25" s="58" t="s">
        <v>146</v>
      </c>
      <c r="D25" s="18">
        <f t="shared" ca="1" si="0"/>
        <v>0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185</v>
      </c>
      <c r="B26" s="17">
        <v>1027</v>
      </c>
      <c r="C26" s="58" t="s">
        <v>146</v>
      </c>
      <c r="D26" s="18">
        <f t="shared" ca="1" si="0"/>
        <v>45055.53</v>
      </c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187</v>
      </c>
      <c r="B27" s="17">
        <v>1028</v>
      </c>
      <c r="C27" s="58" t="s">
        <v>146</v>
      </c>
      <c r="D27" s="18">
        <f t="shared" ca="1" si="0"/>
        <v>693607.16000000015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189</v>
      </c>
      <c r="B28" s="17">
        <v>1030</v>
      </c>
      <c r="C28" s="58" t="s">
        <v>146</v>
      </c>
      <c r="D28" s="18">
        <f t="shared" ca="1" si="0"/>
        <v>1524080</v>
      </c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191</v>
      </c>
      <c r="B29" s="17">
        <v>1031</v>
      </c>
      <c r="C29" s="58" t="s">
        <v>146</v>
      </c>
      <c r="D29" s="18">
        <f t="shared" ca="1" si="0"/>
        <v>0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193</v>
      </c>
      <c r="B30" s="17">
        <v>1032</v>
      </c>
      <c r="C30" s="58" t="s">
        <v>146</v>
      </c>
      <c r="D30" s="18">
        <f t="shared" ca="1" si="0"/>
        <v>147358.87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195</v>
      </c>
      <c r="B31" s="17">
        <v>1034</v>
      </c>
      <c r="C31" s="58" t="s">
        <v>146</v>
      </c>
      <c r="D31" s="18">
        <f t="shared" ca="1" si="0"/>
        <v>0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197</v>
      </c>
      <c r="B32" s="17">
        <v>1035</v>
      </c>
      <c r="C32" s="58" t="s">
        <v>146</v>
      </c>
      <c r="D32" s="18">
        <f t="shared" ca="1" si="0"/>
        <v>0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199</v>
      </c>
      <c r="B33" s="17">
        <v>1036</v>
      </c>
      <c r="C33" s="58" t="s">
        <v>146</v>
      </c>
      <c r="D33" s="18">
        <f t="shared" ca="1" si="0"/>
        <v>354.25</v>
      </c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201</v>
      </c>
      <c r="B34" s="17">
        <v>1037</v>
      </c>
      <c r="C34" s="58" t="s">
        <v>146</v>
      </c>
      <c r="D34" s="18">
        <f t="shared" ca="1" si="0"/>
        <v>0</v>
      </c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203</v>
      </c>
      <c r="B35" s="17">
        <v>1038</v>
      </c>
      <c r="C35" s="58" t="s">
        <v>146</v>
      </c>
      <c r="D35" s="18">
        <f t="shared" ca="1" si="0"/>
        <v>3351579.72</v>
      </c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205</v>
      </c>
      <c r="B36" s="17">
        <v>1039</v>
      </c>
      <c r="C36" s="58" t="s">
        <v>146</v>
      </c>
      <c r="D36" s="18">
        <f t="shared" ca="1" si="0"/>
        <v>0</v>
      </c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207</v>
      </c>
      <c r="B37" s="17">
        <v>1040</v>
      </c>
      <c r="C37" s="58" t="s">
        <v>146</v>
      </c>
      <c r="D37" s="18">
        <f t="shared" ca="1" si="0"/>
        <v>0</v>
      </c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209</v>
      </c>
      <c r="B38" s="17">
        <v>1043</v>
      </c>
      <c r="C38" s="58" t="s">
        <v>146</v>
      </c>
      <c r="D38" s="18">
        <f t="shared" ca="1" si="0"/>
        <v>0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211</v>
      </c>
      <c r="B39" s="17">
        <v>1044</v>
      </c>
      <c r="C39" s="58" t="s">
        <v>146</v>
      </c>
      <c r="D39" s="18">
        <f t="shared" ca="1" si="0"/>
        <v>0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213</v>
      </c>
      <c r="B40" s="17">
        <v>1045</v>
      </c>
      <c r="C40" s="58" t="s">
        <v>146</v>
      </c>
      <c r="D40" s="18">
        <f t="shared" ca="1" si="0"/>
        <v>2272033.1812379998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215</v>
      </c>
      <c r="B41" s="17">
        <v>1046</v>
      </c>
      <c r="C41" s="58" t="s">
        <v>146</v>
      </c>
      <c r="D41" s="18">
        <f t="shared" ca="1" si="0"/>
        <v>0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217</v>
      </c>
      <c r="B42" s="17">
        <v>1047</v>
      </c>
      <c r="C42" s="58" t="s">
        <v>146</v>
      </c>
      <c r="D42" s="18">
        <f t="shared" ca="1" si="0"/>
        <v>0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219</v>
      </c>
      <c r="B43" s="17">
        <v>1048</v>
      </c>
      <c r="C43" s="58" t="s">
        <v>146</v>
      </c>
      <c r="D43" s="18">
        <f t="shared" ca="1" si="0"/>
        <v>0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221</v>
      </c>
      <c r="B44" s="17">
        <v>1049</v>
      </c>
      <c r="C44" s="58" t="s">
        <v>146</v>
      </c>
      <c r="D44" s="18">
        <f t="shared" ca="1" si="0"/>
        <v>0</v>
      </c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223</v>
      </c>
      <c r="B45" s="17">
        <v>1050</v>
      </c>
      <c r="C45" s="58" t="s">
        <v>146</v>
      </c>
      <c r="D45" s="18">
        <f t="shared" ca="1" si="0"/>
        <v>0</v>
      </c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316</v>
      </c>
      <c r="B46" s="17">
        <v>1051</v>
      </c>
      <c r="C46" s="58" t="s">
        <v>146</v>
      </c>
      <c r="D46" s="18">
        <f t="shared" ca="1" si="0"/>
        <v>0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225</v>
      </c>
      <c r="B47" s="17">
        <v>2001</v>
      </c>
      <c r="C47" s="58" t="s">
        <v>226</v>
      </c>
      <c r="D47" s="18">
        <f t="shared" ca="1" si="0"/>
        <v>0</v>
      </c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2002</v>
      </c>
      <c r="C48" s="58" t="s">
        <v>226</v>
      </c>
      <c r="D48" s="18">
        <f t="shared" ca="1" si="0"/>
        <v>0</v>
      </c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2005</v>
      </c>
      <c r="C49" s="58" t="s">
        <v>226</v>
      </c>
      <c r="D49" s="18">
        <f t="shared" ca="1" si="0"/>
        <v>0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2006</v>
      </c>
      <c r="C50" s="58" t="s">
        <v>226</v>
      </c>
      <c r="D50" s="18">
        <f t="shared" ca="1" si="0"/>
        <v>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2007</v>
      </c>
      <c r="C51" s="58" t="s">
        <v>226</v>
      </c>
      <c r="D51" s="18">
        <f t="shared" ca="1" si="0"/>
        <v>0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3001</v>
      </c>
      <c r="C52" s="58" t="s">
        <v>237</v>
      </c>
      <c r="D52" s="18">
        <f t="shared" ca="1" si="0"/>
        <v>0</v>
      </c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239</v>
      </c>
      <c r="B53" s="17">
        <v>3002</v>
      </c>
      <c r="C53" s="58" t="s">
        <v>237</v>
      </c>
      <c r="D53" s="18">
        <f t="shared" ca="1" si="0"/>
        <v>0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241</v>
      </c>
      <c r="B54" s="17">
        <v>3003</v>
      </c>
      <c r="C54" s="58" t="s">
        <v>237</v>
      </c>
      <c r="D54" s="18">
        <f t="shared" ca="1" si="0"/>
        <v>0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243</v>
      </c>
      <c r="B55" s="17">
        <v>3004</v>
      </c>
      <c r="C55" s="58" t="s">
        <v>237</v>
      </c>
      <c r="D55" s="18">
        <f t="shared" ca="1" si="0"/>
        <v>0</v>
      </c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245</v>
      </c>
      <c r="B56" s="17">
        <v>3005</v>
      </c>
      <c r="C56" s="58" t="s">
        <v>237</v>
      </c>
      <c r="D56" s="18">
        <f t="shared" ca="1" si="0"/>
        <v>0</v>
      </c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247</v>
      </c>
      <c r="B57" s="17">
        <v>3006</v>
      </c>
      <c r="C57" s="58" t="s">
        <v>237</v>
      </c>
      <c r="D57" s="18">
        <f t="shared" ca="1" si="0"/>
        <v>0</v>
      </c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3007</v>
      </c>
      <c r="C58" s="58" t="s">
        <v>237</v>
      </c>
      <c r="D58" s="18">
        <f t="shared" ca="1" si="0"/>
        <v>0</v>
      </c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3008</v>
      </c>
      <c r="C59" s="58" t="s">
        <v>237</v>
      </c>
      <c r="D59" s="18">
        <f t="shared" ca="1" si="0"/>
        <v>0</v>
      </c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253</v>
      </c>
      <c r="B60" s="17">
        <v>3009</v>
      </c>
      <c r="C60" s="58" t="s">
        <v>237</v>
      </c>
      <c r="D60" s="18">
        <f t="shared" ca="1" si="0"/>
        <v>0</v>
      </c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255</v>
      </c>
      <c r="B61" s="17">
        <v>3011</v>
      </c>
      <c r="C61" s="58" t="s">
        <v>237</v>
      </c>
      <c r="D61" s="18">
        <f t="shared" ca="1" si="0"/>
        <v>0</v>
      </c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257</v>
      </c>
      <c r="B62" s="17">
        <v>3012</v>
      </c>
      <c r="C62" s="58" t="s">
        <v>237</v>
      </c>
      <c r="D62" s="18">
        <f t="shared" ca="1" si="0"/>
        <v>0</v>
      </c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259</v>
      </c>
      <c r="B63" s="17">
        <v>3013</v>
      </c>
      <c r="C63" s="58" t="s">
        <v>226</v>
      </c>
      <c r="D63" s="18">
        <f t="shared" ca="1" si="0"/>
        <v>0</v>
      </c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263</v>
      </c>
      <c r="B64" s="17">
        <v>3015</v>
      </c>
      <c r="C64" s="58" t="s">
        <v>237</v>
      </c>
      <c r="D64" s="18">
        <f t="shared" ca="1" si="0"/>
        <v>0</v>
      </c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160" ht="12.75" customHeight="1">
      <c r="A65" s="57" t="s">
        <v>265</v>
      </c>
      <c r="B65" s="17">
        <v>3016</v>
      </c>
      <c r="C65" s="58" t="s">
        <v>237</v>
      </c>
      <c r="D65" s="18">
        <f t="shared" ca="1" si="0"/>
        <v>0</v>
      </c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160" ht="12.75" customHeight="1">
      <c r="A66" s="57" t="s">
        <v>267</v>
      </c>
      <c r="B66" s="17">
        <v>3017</v>
      </c>
      <c r="C66" s="58" t="s">
        <v>237</v>
      </c>
      <c r="D66" s="18">
        <f t="shared" ca="1" si="0"/>
        <v>0</v>
      </c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160" ht="12.75" customHeight="1">
      <c r="A67" s="57" t="s">
        <v>269</v>
      </c>
      <c r="B67" s="17">
        <v>3018</v>
      </c>
      <c r="C67" s="58" t="s">
        <v>237</v>
      </c>
      <c r="D67" s="18">
        <f t="shared" ca="1" si="0"/>
        <v>0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160" ht="12.75" customHeight="1">
      <c r="A68" s="59" t="s">
        <v>273</v>
      </c>
      <c r="B68" s="48">
        <v>9000</v>
      </c>
      <c r="C68" s="58" t="s">
        <v>274</v>
      </c>
      <c r="D68" s="49">
        <f ca="1">SUMIF($C$7:$C$67,"HD",D$7:D$67)</f>
        <v>488973997.51123798</v>
      </c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160" ht="12.75" customHeight="1">
      <c r="A69" s="59" t="s">
        <v>276</v>
      </c>
      <c r="B69" s="48">
        <v>9001</v>
      </c>
      <c r="C69" s="58" t="s">
        <v>277</v>
      </c>
      <c r="D69" s="49">
        <f ca="1">SUMIF($C$7:$C$67,"H",D$7:D$67)+SUMIF($C$7:$C$67,"E",D$7:D$67)</f>
        <v>0</v>
      </c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160" ht="12.75" customHeight="1">
      <c r="A70" s="59" t="s">
        <v>279</v>
      </c>
      <c r="B70" s="48">
        <v>9003</v>
      </c>
      <c r="C70" s="58" t="s">
        <v>280</v>
      </c>
      <c r="D70" s="49">
        <f ca="1">D68+D69</f>
        <v>488973997.51123798</v>
      </c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160" ht="12.75" customHeight="1"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</row>
    <row r="72" spans="1:160"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</row>
    <row r="73" spans="1:160" s="35" customFormat="1">
      <c r="A73" s="53"/>
      <c r="B73" s="53"/>
      <c r="C73" s="53"/>
      <c r="E73" s="3"/>
    </row>
    <row r="74" spans="1:160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</row>
    <row r="75" spans="1:160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</row>
  </sheetData>
  <mergeCells count="1">
    <mergeCell ref="E2:G2"/>
  </mergeCells>
  <dataValidations count="2">
    <dataValidation type="list" allowBlank="1" showInputMessage="1" showErrorMessage="1" sqref="C2">
      <formula1>"Toplam,Yurtiçi,Yurtdışı"</formula1>
    </dataValidation>
    <dataValidation type="list" allowBlank="1" showInputMessage="1" showErrorMessage="1" sqref="B2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D75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1" width="15.5703125" style="3" customWidth="1"/>
    <col min="232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340</v>
      </c>
      <c r="B2" s="4" t="s">
        <v>6</v>
      </c>
      <c r="C2" s="4" t="s">
        <v>6</v>
      </c>
      <c r="E2" s="91" t="s">
        <v>137</v>
      </c>
      <c r="F2" s="92"/>
      <c r="G2" s="93"/>
      <c r="H2" s="6"/>
    </row>
    <row r="3" spans="1:160" ht="15" customHeight="1">
      <c r="A3" s="5" t="s">
        <v>357</v>
      </c>
      <c r="B3" s="2"/>
      <c r="C3" s="2"/>
    </row>
    <row r="4" spans="1:160" ht="22.5" customHeight="1"/>
    <row r="5" spans="1:160" ht="22.5" customHeight="1">
      <c r="D5" s="78">
        <v>735</v>
      </c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78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t="shared" ref="D7:D67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ca="1" si="0"/>
        <v>0</v>
      </c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0"/>
        <v>0</v>
      </c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0</v>
      </c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0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0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0</v>
      </c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0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0</v>
      </c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0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0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179</v>
      </c>
      <c r="B23" s="17">
        <v>1020</v>
      </c>
      <c r="C23" s="58" t="s">
        <v>146</v>
      </c>
      <c r="D23" s="18">
        <f t="shared" ca="1" si="0"/>
        <v>0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181</v>
      </c>
      <c r="B24" s="17">
        <v>1022</v>
      </c>
      <c r="C24" s="58" t="s">
        <v>146</v>
      </c>
      <c r="D24" s="18">
        <f t="shared" ca="1" si="0"/>
        <v>0</v>
      </c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183</v>
      </c>
      <c r="B25" s="17">
        <v>1025</v>
      </c>
      <c r="C25" s="58" t="s">
        <v>146</v>
      </c>
      <c r="D25" s="18">
        <f t="shared" ca="1" si="0"/>
        <v>0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185</v>
      </c>
      <c r="B26" s="17">
        <v>1027</v>
      </c>
      <c r="C26" s="58" t="s">
        <v>146</v>
      </c>
      <c r="D26" s="18">
        <f t="shared" ca="1" si="0"/>
        <v>0</v>
      </c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187</v>
      </c>
      <c r="B27" s="17">
        <v>1028</v>
      </c>
      <c r="C27" s="58" t="s">
        <v>146</v>
      </c>
      <c r="D27" s="18">
        <f t="shared" ca="1" si="0"/>
        <v>0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189</v>
      </c>
      <c r="B28" s="17">
        <v>1030</v>
      </c>
      <c r="C28" s="58" t="s">
        <v>146</v>
      </c>
      <c r="D28" s="18">
        <f t="shared" ca="1" si="0"/>
        <v>0</v>
      </c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191</v>
      </c>
      <c r="B29" s="17">
        <v>1031</v>
      </c>
      <c r="C29" s="58" t="s">
        <v>146</v>
      </c>
      <c r="D29" s="18">
        <f t="shared" ca="1" si="0"/>
        <v>0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193</v>
      </c>
      <c r="B30" s="17">
        <v>1032</v>
      </c>
      <c r="C30" s="58" t="s">
        <v>146</v>
      </c>
      <c r="D30" s="18">
        <f t="shared" ca="1" si="0"/>
        <v>0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195</v>
      </c>
      <c r="B31" s="17">
        <v>1034</v>
      </c>
      <c r="C31" s="58" t="s">
        <v>146</v>
      </c>
      <c r="D31" s="18">
        <f t="shared" ca="1" si="0"/>
        <v>0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197</v>
      </c>
      <c r="B32" s="17">
        <v>1035</v>
      </c>
      <c r="C32" s="58" t="s">
        <v>146</v>
      </c>
      <c r="D32" s="18">
        <f t="shared" ca="1" si="0"/>
        <v>8984727.1600000001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199</v>
      </c>
      <c r="B33" s="17">
        <v>1036</v>
      </c>
      <c r="C33" s="58" t="s">
        <v>146</v>
      </c>
      <c r="D33" s="18">
        <f t="shared" ca="1" si="0"/>
        <v>0</v>
      </c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201</v>
      </c>
      <c r="B34" s="17">
        <v>1037</v>
      </c>
      <c r="C34" s="58" t="s">
        <v>146</v>
      </c>
      <c r="D34" s="18">
        <f t="shared" ca="1" si="0"/>
        <v>0</v>
      </c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203</v>
      </c>
      <c r="B35" s="17">
        <v>1038</v>
      </c>
      <c r="C35" s="58" t="s">
        <v>146</v>
      </c>
      <c r="D35" s="18">
        <f t="shared" ca="1" si="0"/>
        <v>1503228.17</v>
      </c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205</v>
      </c>
      <c r="B36" s="17">
        <v>1039</v>
      </c>
      <c r="C36" s="58" t="s">
        <v>146</v>
      </c>
      <c r="D36" s="18">
        <f t="shared" ca="1" si="0"/>
        <v>0</v>
      </c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207</v>
      </c>
      <c r="B37" s="17">
        <v>1040</v>
      </c>
      <c r="C37" s="58" t="s">
        <v>146</v>
      </c>
      <c r="D37" s="18">
        <f t="shared" ca="1" si="0"/>
        <v>78038890.139999986</v>
      </c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209</v>
      </c>
      <c r="B38" s="17">
        <v>1043</v>
      </c>
      <c r="C38" s="58" t="s">
        <v>146</v>
      </c>
      <c r="D38" s="18">
        <f t="shared" ca="1" si="0"/>
        <v>0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211</v>
      </c>
      <c r="B39" s="17">
        <v>1044</v>
      </c>
      <c r="C39" s="58" t="s">
        <v>146</v>
      </c>
      <c r="D39" s="18">
        <f t="shared" ca="1" si="0"/>
        <v>100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213</v>
      </c>
      <c r="B40" s="17">
        <v>1045</v>
      </c>
      <c r="C40" s="58" t="s">
        <v>146</v>
      </c>
      <c r="D40" s="18">
        <f t="shared" ca="1" si="0"/>
        <v>0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215</v>
      </c>
      <c r="B41" s="17">
        <v>1046</v>
      </c>
      <c r="C41" s="58" t="s">
        <v>146</v>
      </c>
      <c r="D41" s="18">
        <f t="shared" ca="1" si="0"/>
        <v>0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217</v>
      </c>
      <c r="B42" s="17">
        <v>1047</v>
      </c>
      <c r="C42" s="58" t="s">
        <v>146</v>
      </c>
      <c r="D42" s="18">
        <f t="shared" ca="1" si="0"/>
        <v>0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219</v>
      </c>
      <c r="B43" s="17">
        <v>1048</v>
      </c>
      <c r="C43" s="58" t="s">
        <v>146</v>
      </c>
      <c r="D43" s="18">
        <f t="shared" ca="1" si="0"/>
        <v>0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221</v>
      </c>
      <c r="B44" s="17">
        <v>1049</v>
      </c>
      <c r="C44" s="58" t="s">
        <v>146</v>
      </c>
      <c r="D44" s="18">
        <f t="shared" ca="1" si="0"/>
        <v>0</v>
      </c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223</v>
      </c>
      <c r="B45" s="17">
        <v>1050</v>
      </c>
      <c r="C45" s="58" t="s">
        <v>146</v>
      </c>
      <c r="D45" s="18">
        <f t="shared" ca="1" si="0"/>
        <v>0</v>
      </c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316</v>
      </c>
      <c r="B46" s="17">
        <v>1051</v>
      </c>
      <c r="C46" s="58" t="s">
        <v>146</v>
      </c>
      <c r="D46" s="18">
        <f t="shared" ca="1" si="0"/>
        <v>0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225</v>
      </c>
      <c r="B47" s="17">
        <v>2001</v>
      </c>
      <c r="C47" s="58" t="s">
        <v>226</v>
      </c>
      <c r="D47" s="18">
        <f t="shared" ca="1" si="0"/>
        <v>0</v>
      </c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2002</v>
      </c>
      <c r="C48" s="58" t="s">
        <v>226</v>
      </c>
      <c r="D48" s="18">
        <f t="shared" ca="1" si="0"/>
        <v>0</v>
      </c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2005</v>
      </c>
      <c r="C49" s="58" t="s">
        <v>226</v>
      </c>
      <c r="D49" s="18">
        <f t="shared" ca="1" si="0"/>
        <v>0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2006</v>
      </c>
      <c r="C50" s="58" t="s">
        <v>226</v>
      </c>
      <c r="D50" s="18">
        <f t="shared" ca="1" si="0"/>
        <v>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2007</v>
      </c>
      <c r="C51" s="58" t="s">
        <v>226</v>
      </c>
      <c r="D51" s="18">
        <f t="shared" ca="1" si="0"/>
        <v>0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3001</v>
      </c>
      <c r="C52" s="58" t="s">
        <v>237</v>
      </c>
      <c r="D52" s="18">
        <f t="shared" ca="1" si="0"/>
        <v>0</v>
      </c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239</v>
      </c>
      <c r="B53" s="17">
        <v>3002</v>
      </c>
      <c r="C53" s="58" t="s">
        <v>237</v>
      </c>
      <c r="D53" s="18">
        <f t="shared" ca="1" si="0"/>
        <v>0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241</v>
      </c>
      <c r="B54" s="17">
        <v>3003</v>
      </c>
      <c r="C54" s="58" t="s">
        <v>237</v>
      </c>
      <c r="D54" s="18">
        <f t="shared" ca="1" si="0"/>
        <v>0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243</v>
      </c>
      <c r="B55" s="17">
        <v>3004</v>
      </c>
      <c r="C55" s="58" t="s">
        <v>237</v>
      </c>
      <c r="D55" s="18">
        <f t="shared" ca="1" si="0"/>
        <v>0</v>
      </c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245</v>
      </c>
      <c r="B56" s="17">
        <v>3005</v>
      </c>
      <c r="C56" s="58" t="s">
        <v>237</v>
      </c>
      <c r="D56" s="18">
        <f t="shared" ca="1" si="0"/>
        <v>0</v>
      </c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247</v>
      </c>
      <c r="B57" s="17">
        <v>3006</v>
      </c>
      <c r="C57" s="58" t="s">
        <v>237</v>
      </c>
      <c r="D57" s="18">
        <f t="shared" ca="1" si="0"/>
        <v>0</v>
      </c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3007</v>
      </c>
      <c r="C58" s="58" t="s">
        <v>237</v>
      </c>
      <c r="D58" s="18">
        <f t="shared" ca="1" si="0"/>
        <v>0</v>
      </c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3008</v>
      </c>
      <c r="C59" s="58" t="s">
        <v>237</v>
      </c>
      <c r="D59" s="18">
        <f t="shared" ca="1" si="0"/>
        <v>0</v>
      </c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253</v>
      </c>
      <c r="B60" s="17">
        <v>3009</v>
      </c>
      <c r="C60" s="58" t="s">
        <v>237</v>
      </c>
      <c r="D60" s="18">
        <f t="shared" ca="1" si="0"/>
        <v>0</v>
      </c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255</v>
      </c>
      <c r="B61" s="17">
        <v>3011</v>
      </c>
      <c r="C61" s="58" t="s">
        <v>237</v>
      </c>
      <c r="D61" s="18">
        <f t="shared" ca="1" si="0"/>
        <v>0</v>
      </c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257</v>
      </c>
      <c r="B62" s="17">
        <v>3012</v>
      </c>
      <c r="C62" s="58" t="s">
        <v>237</v>
      </c>
      <c r="D62" s="18">
        <f t="shared" ca="1" si="0"/>
        <v>0</v>
      </c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259</v>
      </c>
      <c r="B63" s="17">
        <v>3013</v>
      </c>
      <c r="C63" s="58" t="s">
        <v>226</v>
      </c>
      <c r="D63" s="18">
        <f t="shared" ca="1" si="0"/>
        <v>0</v>
      </c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263</v>
      </c>
      <c r="B64" s="17">
        <v>3015</v>
      </c>
      <c r="C64" s="58" t="s">
        <v>237</v>
      </c>
      <c r="D64" s="18">
        <f t="shared" ca="1" si="0"/>
        <v>0</v>
      </c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160" ht="12.75" customHeight="1">
      <c r="A65" s="57" t="s">
        <v>265</v>
      </c>
      <c r="B65" s="17">
        <v>3016</v>
      </c>
      <c r="C65" s="58" t="s">
        <v>237</v>
      </c>
      <c r="D65" s="18">
        <f t="shared" ca="1" si="0"/>
        <v>0</v>
      </c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160" ht="12.75" customHeight="1">
      <c r="A66" s="57" t="s">
        <v>267</v>
      </c>
      <c r="B66" s="17">
        <v>3017</v>
      </c>
      <c r="C66" s="58" t="s">
        <v>237</v>
      </c>
      <c r="D66" s="18">
        <f t="shared" ca="1" si="0"/>
        <v>0</v>
      </c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160" ht="12.75" customHeight="1">
      <c r="A67" s="57" t="s">
        <v>269</v>
      </c>
      <c r="B67" s="17">
        <v>3018</v>
      </c>
      <c r="C67" s="58" t="s">
        <v>237</v>
      </c>
      <c r="D67" s="18">
        <f t="shared" ca="1" si="0"/>
        <v>0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160" ht="12.75" customHeight="1">
      <c r="A68" s="59" t="s">
        <v>273</v>
      </c>
      <c r="B68" s="48">
        <v>9000</v>
      </c>
      <c r="C68" s="58" t="s">
        <v>274</v>
      </c>
      <c r="D68" s="49">
        <f ca="1">SUMIF($C$7:$C$67,"HD",D$7:D$67)</f>
        <v>88526945.469999984</v>
      </c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160" ht="12.75" customHeight="1">
      <c r="A69" s="59" t="s">
        <v>276</v>
      </c>
      <c r="B69" s="48">
        <v>9001</v>
      </c>
      <c r="C69" s="58" t="s">
        <v>277</v>
      </c>
      <c r="D69" s="49">
        <f ca="1">SUMIF($C$7:$C$67,"H",D$7:D$67)+SUMIF($C$7:$C$67,"E",D$7:D$67)</f>
        <v>0</v>
      </c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160" ht="12.75" customHeight="1">
      <c r="A70" s="59" t="s">
        <v>279</v>
      </c>
      <c r="B70" s="48">
        <v>9003</v>
      </c>
      <c r="C70" s="58" t="s">
        <v>280</v>
      </c>
      <c r="D70" s="49">
        <f ca="1">D68+D69</f>
        <v>88526945.469999984</v>
      </c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160" ht="12.75" customHeight="1"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</row>
    <row r="72" spans="1:160"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</row>
    <row r="73" spans="1:160" s="35" customFormat="1">
      <c r="A73" s="53"/>
      <c r="B73" s="53"/>
      <c r="C73" s="53"/>
      <c r="E73" s="3"/>
    </row>
    <row r="74" spans="1:160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</row>
    <row r="75" spans="1:160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</row>
  </sheetData>
  <mergeCells count="1">
    <mergeCell ref="E2:G2"/>
  </mergeCells>
  <dataValidations count="2">
    <dataValidation type="list" allowBlank="1" showInputMessage="1" showErrorMessage="1" sqref="B2">
      <formula1>"Toplam,Direkt,Endirekt"</formula1>
    </dataValidation>
    <dataValidation type="list" allowBlank="1" showInputMessage="1" showErrorMessage="1" sqref="C2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2" tint="-0.499984740745262"/>
  </sheetPr>
  <dimension ref="A1:CX166"/>
  <sheetViews>
    <sheetView showGridLines="0" zoomScale="80" zoomScaleNormal="80" workbookViewId="0">
      <pane xSplit="3" ySplit="6" topLeftCell="D7" activePane="bottomRight" state="frozen"/>
      <selection activeCell="A3" sqref="A3"/>
      <selection pane="topRight" activeCell="A3" sqref="A3"/>
      <selection pane="bottomLeft" activeCell="A3" sqref="A3"/>
      <selection pane="bottomRight" activeCell="C2" sqref="C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7" width="15.7109375" style="3" customWidth="1"/>
    <col min="8" max="88" width="9.140625" style="3"/>
    <col min="89" max="92" width="9.140625" style="81"/>
    <col min="93" max="102" width="9.140625" style="54"/>
    <col min="103" max="16384" width="9.140625" style="3"/>
  </cols>
  <sheetData>
    <row r="1" spans="1:96" ht="15" customHeight="1">
      <c r="A1" s="1" t="s">
        <v>0</v>
      </c>
      <c r="B1" s="2"/>
      <c r="C1" s="2"/>
    </row>
    <row r="2" spans="1:96" ht="15" customHeight="1">
      <c r="A2" s="1" t="s">
        <v>135</v>
      </c>
      <c r="B2" s="4" t="s">
        <v>6</v>
      </c>
      <c r="C2" s="4" t="s">
        <v>6</v>
      </c>
      <c r="H2" s="6"/>
    </row>
    <row r="3" spans="1:96" ht="15" customHeight="1">
      <c r="A3" s="5" t="s">
        <v>357</v>
      </c>
      <c r="B3" s="2"/>
      <c r="C3" s="2"/>
      <c r="CQ3" s="54" t="s">
        <v>136</v>
      </c>
      <c r="CR3" s="54">
        <v>701</v>
      </c>
    </row>
    <row r="4" spans="1:96" ht="22.5" customHeight="1">
      <c r="E4" s="91" t="s">
        <v>137</v>
      </c>
      <c r="F4" s="92"/>
      <c r="G4" s="93"/>
      <c r="CQ4" s="54" t="s">
        <v>138</v>
      </c>
      <c r="CR4" s="54">
        <v>702</v>
      </c>
    </row>
    <row r="5" spans="1:96" ht="22.5" customHeight="1">
      <c r="D5" s="6"/>
      <c r="CQ5" s="54" t="s">
        <v>139</v>
      </c>
      <c r="CR5" s="54">
        <v>703</v>
      </c>
    </row>
    <row r="6" spans="1:96" ht="79.5" customHeight="1">
      <c r="A6" s="55" t="s">
        <v>140</v>
      </c>
      <c r="B6" s="55" t="s">
        <v>141</v>
      </c>
      <c r="C6" s="55" t="s">
        <v>142</v>
      </c>
      <c r="D6" s="56" t="s">
        <v>159</v>
      </c>
      <c r="CQ6" s="54" t="s">
        <v>144</v>
      </c>
      <c r="CR6" s="54">
        <v>704</v>
      </c>
    </row>
    <row r="7" spans="1:96" ht="12.75" customHeight="1">
      <c r="A7" s="57" t="s">
        <v>145</v>
      </c>
      <c r="B7" s="17">
        <v>1001</v>
      </c>
      <c r="C7" s="58" t="s">
        <v>146</v>
      </c>
      <c r="D7" s="18">
        <f ca="1">IFERROR(IF($C$2="Yurtiçi",INDIRECT("'"&amp;$B$2&amp;"'!"&amp;ADDRESS(MATCH($B7,INDIRECT("'"&amp;$B$2&amp;"'!$B$1:$B$1095"),0),MATCH(VLOOKUP($D$6,$CQ:$CR,2,0),INDIRECT("'"&amp;$B$2&amp;"'!5:5"),0))),IF($C$2="Yurtdışı",INDIRECT("'"&amp;$B$2&amp;"'!"&amp;ADDRESS(MATCH($B7,INDIRECT("'"&amp;$B$2&amp;"'!$B$1:$B$1095"),0),MATCH(VLOOKUP($D$6,$CQ:$CR,2,0),INDIRECT("'"&amp;$B$2&amp;"'!5:5"),0)+1)),INDIRECT("'"&amp;$B$2&amp;"'!"&amp;ADDRESS(MATCH($B7,INDIRECT("'"&amp;$B$2&amp;"'!$B$1:$B$1095"),0),MATCH(VLOOKUP($D$6,$CQ:$CR,2,0),INDIRECT("'"&amp;$B$2&amp;"'!5:5"),0)))+INDIRECT("'"&amp;$B$2&amp;"'!"&amp;ADDRESS(MATCH($B7,INDIRECT("'"&amp;$B$2&amp;"'!$B$1:$B$1095"),0),MATCH(VLOOKUP($D$6,$CQ:$CR,2,0),INDIRECT("'"&amp;$B$2&amp;"'!5:5"),0)+1)))),0)</f>
        <v>0</v>
      </c>
      <c r="G7" s="7"/>
      <c r="H7" s="10"/>
      <c r="I7" s="6"/>
      <c r="CQ7" s="54" t="s">
        <v>147</v>
      </c>
      <c r="CR7" s="54">
        <v>706</v>
      </c>
    </row>
    <row r="8" spans="1:96" ht="12.75" customHeight="1">
      <c r="A8" s="57" t="s">
        <v>148</v>
      </c>
      <c r="B8" s="17">
        <v>1003</v>
      </c>
      <c r="C8" s="58" t="s">
        <v>146</v>
      </c>
      <c r="D8" s="18">
        <f t="shared" ref="D8:D68" ca="1" si="0">IFERROR(IF($C$2="Yurtiçi",INDIRECT("'"&amp;$B$2&amp;"'!"&amp;ADDRESS(MATCH($B8,INDIRECT("'"&amp;$B$2&amp;"'!$B$1:$B$1095"),0),MATCH(VLOOKUP($D$6,$CQ:$CR,2,0),INDIRECT("'"&amp;$B$2&amp;"'!5:5"),0))),IF($C$2="Yurtdışı",INDIRECT("'"&amp;$B$2&amp;"'!"&amp;ADDRESS(MATCH($B8,INDIRECT("'"&amp;$B$2&amp;"'!$B$1:$B$1095"),0),MATCH(VLOOKUP($D$6,$CQ:$CR,2,0),INDIRECT("'"&amp;$B$2&amp;"'!5:5"),0)+1)),INDIRECT("'"&amp;$B$2&amp;"'!"&amp;ADDRESS(MATCH($B8,INDIRECT("'"&amp;$B$2&amp;"'!$B$1:$B$1095"),0),MATCH(VLOOKUP($D$6,$CQ:$CR,2,0),INDIRECT("'"&amp;$B$2&amp;"'!5:5"),0)))+INDIRECT("'"&amp;$B$2&amp;"'!"&amp;ADDRESS(MATCH($B8,INDIRECT("'"&amp;$B$2&amp;"'!$B$1:$B$1095"),0),MATCH(VLOOKUP($D$6,$CQ:$CR,2,0),INDIRECT("'"&amp;$B$2&amp;"'!5:5"),0)+1)))),0)</f>
        <v>2078068045.72</v>
      </c>
      <c r="CQ8" s="54" t="s">
        <v>149</v>
      </c>
      <c r="CR8" s="54">
        <v>710</v>
      </c>
    </row>
    <row r="9" spans="1:96" ht="12.75" customHeight="1">
      <c r="A9" s="57" t="s">
        <v>150</v>
      </c>
      <c r="B9" s="17">
        <v>1004</v>
      </c>
      <c r="C9" s="58" t="s">
        <v>146</v>
      </c>
      <c r="D9" s="18">
        <f t="shared" ca="1" si="0"/>
        <v>1853717073.6500001</v>
      </c>
      <c r="CQ9" s="54" t="s">
        <v>151</v>
      </c>
      <c r="CR9" s="54">
        <v>711</v>
      </c>
    </row>
    <row r="10" spans="1:96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2300500209.4047503</v>
      </c>
      <c r="CQ10" s="54" t="s">
        <v>153</v>
      </c>
      <c r="CR10" s="54">
        <v>712</v>
      </c>
    </row>
    <row r="11" spans="1:96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543276353.17999995</v>
      </c>
      <c r="CQ11" s="54" t="s">
        <v>155</v>
      </c>
      <c r="CR11" s="54">
        <v>713</v>
      </c>
    </row>
    <row r="12" spans="1:96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CQ12" s="54" t="s">
        <v>157</v>
      </c>
      <c r="CR12" s="54">
        <v>714</v>
      </c>
    </row>
    <row r="13" spans="1:96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333383992.15329659</v>
      </c>
      <c r="CQ13" s="54" t="s">
        <v>159</v>
      </c>
      <c r="CR13" s="54" t="s">
        <v>160</v>
      </c>
    </row>
    <row r="14" spans="1:96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1129678663.5999999</v>
      </c>
      <c r="CQ14" s="54" t="s">
        <v>162</v>
      </c>
      <c r="CR14" s="54">
        <v>903</v>
      </c>
    </row>
    <row r="15" spans="1:96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0</v>
      </c>
      <c r="CQ15" s="54" t="s">
        <v>164</v>
      </c>
      <c r="CR15" s="54">
        <v>716</v>
      </c>
    </row>
    <row r="16" spans="1:96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CQ16" s="54" t="s">
        <v>166</v>
      </c>
      <c r="CR16" s="54">
        <v>717</v>
      </c>
    </row>
    <row r="17" spans="1:96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225626204.52000001</v>
      </c>
      <c r="CQ17" s="54" t="s">
        <v>168</v>
      </c>
      <c r="CR17" s="54">
        <v>718</v>
      </c>
    </row>
    <row r="18" spans="1:96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0</v>
      </c>
      <c r="CQ18" s="54" t="s">
        <v>170</v>
      </c>
      <c r="CR18" s="54">
        <v>719</v>
      </c>
    </row>
    <row r="19" spans="1:96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CQ19" s="54" t="s">
        <v>172</v>
      </c>
      <c r="CR19" s="54">
        <v>720</v>
      </c>
    </row>
    <row r="20" spans="1:96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147767235.46000001</v>
      </c>
      <c r="CQ20" s="54" t="s">
        <v>174</v>
      </c>
      <c r="CR20" s="54">
        <v>721</v>
      </c>
    </row>
    <row r="21" spans="1:96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88724289.480000004</v>
      </c>
      <c r="CQ21" s="54" t="s">
        <v>176</v>
      </c>
      <c r="CR21" s="54">
        <v>722</v>
      </c>
    </row>
    <row r="22" spans="1:96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205054374.74000001</v>
      </c>
      <c r="CQ22" s="54" t="s">
        <v>178</v>
      </c>
      <c r="CR22" s="54">
        <v>723</v>
      </c>
    </row>
    <row r="23" spans="1:96" ht="12.75" customHeight="1">
      <c r="A23" s="57" t="s">
        <v>179</v>
      </c>
      <c r="B23" s="17">
        <v>1020</v>
      </c>
      <c r="C23" s="58" t="s">
        <v>146</v>
      </c>
      <c r="D23" s="18">
        <f t="shared" ca="1" si="0"/>
        <v>2005254353.28</v>
      </c>
      <c r="CQ23" s="54" t="s">
        <v>180</v>
      </c>
      <c r="CR23" s="54">
        <v>724</v>
      </c>
    </row>
    <row r="24" spans="1:96" ht="12.75" customHeight="1">
      <c r="A24" s="57" t="s">
        <v>181</v>
      </c>
      <c r="B24" s="17">
        <v>1022</v>
      </c>
      <c r="C24" s="58" t="s">
        <v>146</v>
      </c>
      <c r="D24" s="18">
        <f t="shared" ca="1" si="0"/>
        <v>564834914.91000009</v>
      </c>
      <c r="CQ24" s="54" t="s">
        <v>182</v>
      </c>
      <c r="CR24" s="54">
        <v>725</v>
      </c>
    </row>
    <row r="25" spans="1:96" ht="12.75" customHeight="1">
      <c r="A25" s="57" t="s">
        <v>183</v>
      </c>
      <c r="B25" s="17">
        <v>1025</v>
      </c>
      <c r="C25" s="58" t="s">
        <v>146</v>
      </c>
      <c r="D25" s="18">
        <f t="shared" ca="1" si="0"/>
        <v>432680211.089975</v>
      </c>
      <c r="CQ25" s="54" t="s">
        <v>184</v>
      </c>
      <c r="CR25" s="54">
        <v>726</v>
      </c>
    </row>
    <row r="26" spans="1:96" ht="12.75" customHeight="1">
      <c r="A26" s="57" t="s">
        <v>185</v>
      </c>
      <c r="B26" s="17">
        <v>1027</v>
      </c>
      <c r="C26" s="58" t="s">
        <v>146</v>
      </c>
      <c r="D26" s="18">
        <f t="shared" ca="1" si="0"/>
        <v>247745958.63999999</v>
      </c>
      <c r="CQ26" s="54" t="s">
        <v>186</v>
      </c>
      <c r="CR26" s="54">
        <v>727</v>
      </c>
    </row>
    <row r="27" spans="1:96" ht="12.75" customHeight="1">
      <c r="A27" s="57" t="s">
        <v>187</v>
      </c>
      <c r="B27" s="17">
        <v>1028</v>
      </c>
      <c r="C27" s="58" t="s">
        <v>146</v>
      </c>
      <c r="D27" s="18">
        <f t="shared" ca="1" si="0"/>
        <v>548674082.23056901</v>
      </c>
      <c r="CQ27" s="54" t="s">
        <v>188</v>
      </c>
      <c r="CR27" s="54">
        <v>728</v>
      </c>
    </row>
    <row r="28" spans="1:96" ht="12.75" customHeight="1">
      <c r="A28" s="57" t="s">
        <v>189</v>
      </c>
      <c r="B28" s="17">
        <v>1030</v>
      </c>
      <c r="C28" s="58" t="s">
        <v>146</v>
      </c>
      <c r="D28" s="18">
        <f t="shared" ca="1" si="0"/>
        <v>1565075134</v>
      </c>
      <c r="CQ28" s="54" t="s">
        <v>190</v>
      </c>
      <c r="CR28" s="54">
        <v>729</v>
      </c>
    </row>
    <row r="29" spans="1:96" ht="12.75" customHeight="1">
      <c r="A29" s="57" t="s">
        <v>191</v>
      </c>
      <c r="B29" s="17">
        <v>1031</v>
      </c>
      <c r="C29" s="58" t="s">
        <v>146</v>
      </c>
      <c r="D29" s="18">
        <f t="shared" ca="1" si="0"/>
        <v>0</v>
      </c>
      <c r="CQ29" s="54" t="s">
        <v>192</v>
      </c>
      <c r="CR29" s="54">
        <v>730</v>
      </c>
    </row>
    <row r="30" spans="1:96" ht="12.75" customHeight="1">
      <c r="A30" s="57" t="s">
        <v>193</v>
      </c>
      <c r="B30" s="17">
        <v>1032</v>
      </c>
      <c r="C30" s="58" t="s">
        <v>146</v>
      </c>
      <c r="D30" s="18">
        <f t="shared" ca="1" si="0"/>
        <v>508008471.73989069</v>
      </c>
      <c r="CQ30" s="54" t="s">
        <v>194</v>
      </c>
      <c r="CR30" s="54">
        <v>731</v>
      </c>
    </row>
    <row r="31" spans="1:96" ht="12.75" customHeight="1">
      <c r="A31" s="57" t="s">
        <v>195</v>
      </c>
      <c r="B31" s="17">
        <v>1034</v>
      </c>
      <c r="C31" s="58" t="s">
        <v>146</v>
      </c>
      <c r="D31" s="18">
        <f t="shared" ca="1" si="0"/>
        <v>321794115.57999998</v>
      </c>
      <c r="CQ31" s="54" t="s">
        <v>196</v>
      </c>
      <c r="CR31" s="54">
        <v>732</v>
      </c>
    </row>
    <row r="32" spans="1:96" ht="12.75" customHeight="1">
      <c r="A32" s="57" t="s">
        <v>197</v>
      </c>
      <c r="B32" s="17">
        <v>1035</v>
      </c>
      <c r="C32" s="58" t="s">
        <v>146</v>
      </c>
      <c r="D32" s="18">
        <f t="shared" ca="1" si="0"/>
        <v>1225900771.1700001</v>
      </c>
      <c r="CQ32" s="54" t="s">
        <v>198</v>
      </c>
      <c r="CR32" s="54">
        <v>733</v>
      </c>
    </row>
    <row r="33" spans="1:96" ht="12.75" customHeight="1">
      <c r="A33" s="57" t="s">
        <v>199</v>
      </c>
      <c r="B33" s="17">
        <v>1036</v>
      </c>
      <c r="C33" s="58" t="s">
        <v>146</v>
      </c>
      <c r="D33" s="18">
        <f t="shared" ca="1" si="0"/>
        <v>1137953857.5801249</v>
      </c>
      <c r="CQ33" s="54" t="s">
        <v>200</v>
      </c>
      <c r="CR33" s="54">
        <v>734</v>
      </c>
    </row>
    <row r="34" spans="1:96" ht="12.75" customHeight="1">
      <c r="A34" s="57" t="s">
        <v>201</v>
      </c>
      <c r="B34" s="17">
        <v>1037</v>
      </c>
      <c r="C34" s="58" t="s">
        <v>146</v>
      </c>
      <c r="D34" s="18">
        <f t="shared" ca="1" si="0"/>
        <v>504798758.08081156</v>
      </c>
      <c r="CQ34" s="54" t="s">
        <v>202</v>
      </c>
      <c r="CR34" s="54">
        <v>735</v>
      </c>
    </row>
    <row r="35" spans="1:96" ht="12.75" customHeight="1">
      <c r="A35" s="57" t="s">
        <v>203</v>
      </c>
      <c r="B35" s="17">
        <v>1038</v>
      </c>
      <c r="C35" s="58" t="s">
        <v>146</v>
      </c>
      <c r="D35" s="18">
        <f t="shared" ca="1" si="0"/>
        <v>-501223</v>
      </c>
      <c r="CQ35" s="54" t="s">
        <v>204</v>
      </c>
      <c r="CR35" s="54">
        <v>736</v>
      </c>
    </row>
    <row r="36" spans="1:96" ht="12.75" customHeight="1">
      <c r="A36" s="57" t="s">
        <v>205</v>
      </c>
      <c r="B36" s="17">
        <v>1039</v>
      </c>
      <c r="C36" s="58" t="s">
        <v>146</v>
      </c>
      <c r="D36" s="18">
        <f t="shared" ca="1" si="0"/>
        <v>503215472.09000003</v>
      </c>
      <c r="CQ36" s="54" t="s">
        <v>206</v>
      </c>
      <c r="CR36" s="54">
        <v>737</v>
      </c>
    </row>
    <row r="37" spans="1:96" ht="12.75" customHeight="1">
      <c r="A37" s="57" t="s">
        <v>207</v>
      </c>
      <c r="B37" s="17">
        <v>1040</v>
      </c>
      <c r="C37" s="58" t="s">
        <v>146</v>
      </c>
      <c r="D37" s="18">
        <f t="shared" ca="1" si="0"/>
        <v>0</v>
      </c>
      <c r="CQ37" s="54" t="s">
        <v>208</v>
      </c>
      <c r="CR37" s="54">
        <v>738</v>
      </c>
    </row>
    <row r="38" spans="1:96" ht="12.75" customHeight="1">
      <c r="A38" s="57" t="s">
        <v>209</v>
      </c>
      <c r="B38" s="17">
        <v>1043</v>
      </c>
      <c r="C38" s="58" t="s">
        <v>146</v>
      </c>
      <c r="D38" s="18">
        <f t="shared" ca="1" si="0"/>
        <v>187366407.43000001</v>
      </c>
      <c r="CQ38" s="54" t="s">
        <v>210</v>
      </c>
      <c r="CR38" s="54">
        <v>739</v>
      </c>
    </row>
    <row r="39" spans="1:96" ht="12.75" customHeight="1">
      <c r="A39" s="57" t="s">
        <v>211</v>
      </c>
      <c r="B39" s="17">
        <v>1044</v>
      </c>
      <c r="C39" s="58" t="s">
        <v>146</v>
      </c>
      <c r="D39" s="18">
        <f t="shared" ca="1" si="0"/>
        <v>1256056274.9299998</v>
      </c>
      <c r="CQ39" s="54" t="s">
        <v>212</v>
      </c>
      <c r="CR39" s="54">
        <v>740</v>
      </c>
    </row>
    <row r="40" spans="1:96" ht="12.75" customHeight="1">
      <c r="A40" s="57" t="s">
        <v>213</v>
      </c>
      <c r="B40" s="17">
        <v>1045</v>
      </c>
      <c r="C40" s="58" t="s">
        <v>146</v>
      </c>
      <c r="D40" s="18">
        <f t="shared" ca="1" si="0"/>
        <v>1236558684.5899999</v>
      </c>
      <c r="CQ40" s="54" t="s">
        <v>214</v>
      </c>
      <c r="CR40" s="54">
        <v>741</v>
      </c>
    </row>
    <row r="41" spans="1:96" ht="12.75" customHeight="1">
      <c r="A41" s="57" t="s">
        <v>215</v>
      </c>
      <c r="B41" s="17">
        <v>1046</v>
      </c>
      <c r="C41" s="58" t="s">
        <v>146</v>
      </c>
      <c r="D41" s="18">
        <f t="shared" ca="1" si="0"/>
        <v>0</v>
      </c>
      <c r="CQ41" s="54" t="s">
        <v>216</v>
      </c>
      <c r="CR41" s="54">
        <v>742</v>
      </c>
    </row>
    <row r="42" spans="1:96" ht="12.75" customHeight="1">
      <c r="A42" s="57" t="s">
        <v>217</v>
      </c>
      <c r="B42" s="17">
        <v>1047</v>
      </c>
      <c r="C42" s="58" t="s">
        <v>146</v>
      </c>
      <c r="D42" s="18">
        <f t="shared" ca="1" si="0"/>
        <v>0</v>
      </c>
      <c r="CQ42" s="54" t="s">
        <v>218</v>
      </c>
      <c r="CR42" s="54">
        <v>743</v>
      </c>
    </row>
    <row r="43" spans="1:96" ht="12.75" customHeight="1">
      <c r="A43" s="57" t="s">
        <v>219</v>
      </c>
      <c r="B43" s="17">
        <v>1048</v>
      </c>
      <c r="C43" s="58" t="s">
        <v>146</v>
      </c>
      <c r="D43" s="18">
        <f t="shared" ca="1" si="0"/>
        <v>0</v>
      </c>
      <c r="CQ43" s="54" t="s">
        <v>220</v>
      </c>
      <c r="CR43" s="54">
        <v>744</v>
      </c>
    </row>
    <row r="44" spans="1:96" ht="12.75" customHeight="1">
      <c r="A44" s="57" t="s">
        <v>221</v>
      </c>
      <c r="B44" s="17">
        <v>1049</v>
      </c>
      <c r="C44" s="58" t="s">
        <v>146</v>
      </c>
      <c r="D44" s="18">
        <f t="shared" ca="1" si="0"/>
        <v>187066192.65999568</v>
      </c>
      <c r="CQ44" s="54" t="s">
        <v>222</v>
      </c>
      <c r="CR44" s="54">
        <v>745</v>
      </c>
    </row>
    <row r="45" spans="1:96" ht="12.75" customHeight="1">
      <c r="A45" s="57" t="s">
        <v>223</v>
      </c>
      <c r="B45" s="17">
        <v>1050</v>
      </c>
      <c r="C45" s="58" t="s">
        <v>146</v>
      </c>
      <c r="D45" s="18">
        <f t="shared" ca="1" si="0"/>
        <v>0</v>
      </c>
      <c r="CQ45" s="54" t="s">
        <v>224</v>
      </c>
      <c r="CR45" s="54">
        <v>746</v>
      </c>
    </row>
    <row r="46" spans="1:96" ht="12.75" customHeight="1">
      <c r="A46" s="57" t="s">
        <v>225</v>
      </c>
      <c r="B46" s="17">
        <v>2001</v>
      </c>
      <c r="C46" s="58" t="s">
        <v>226</v>
      </c>
      <c r="D46" s="18">
        <f t="shared" ca="1" si="0"/>
        <v>0</v>
      </c>
      <c r="CQ46" s="54" t="s">
        <v>227</v>
      </c>
      <c r="CR46" s="54">
        <v>747</v>
      </c>
    </row>
    <row r="47" spans="1:96" ht="12.75" customHeight="1">
      <c r="A47" s="57" t="s">
        <v>228</v>
      </c>
      <c r="B47" s="17">
        <v>2002</v>
      </c>
      <c r="C47" s="58" t="s">
        <v>226</v>
      </c>
      <c r="D47" s="18">
        <f t="shared" ca="1" si="0"/>
        <v>0</v>
      </c>
      <c r="CQ47" s="54" t="s">
        <v>229</v>
      </c>
      <c r="CR47" s="54">
        <v>748</v>
      </c>
    </row>
    <row r="48" spans="1:96" ht="12.75" customHeight="1">
      <c r="A48" s="57" t="s">
        <v>230</v>
      </c>
      <c r="B48" s="17">
        <v>2005</v>
      </c>
      <c r="C48" s="58" t="s">
        <v>226</v>
      </c>
      <c r="D48" s="18">
        <f t="shared" ca="1" si="0"/>
        <v>0</v>
      </c>
      <c r="CQ48" s="54" t="s">
        <v>231</v>
      </c>
      <c r="CR48" s="54">
        <v>749</v>
      </c>
    </row>
    <row r="49" spans="1:96" ht="12.75" customHeight="1">
      <c r="A49" s="57" t="s">
        <v>232</v>
      </c>
      <c r="B49" s="17">
        <v>2006</v>
      </c>
      <c r="C49" s="58" t="s">
        <v>226</v>
      </c>
      <c r="D49" s="18">
        <f t="shared" ca="1" si="0"/>
        <v>0</v>
      </c>
      <c r="CQ49" s="54" t="s">
        <v>233</v>
      </c>
      <c r="CR49" s="54">
        <v>750</v>
      </c>
    </row>
    <row r="50" spans="1:96" ht="12.75" customHeight="1">
      <c r="A50" s="57" t="s">
        <v>234</v>
      </c>
      <c r="B50" s="17">
        <v>2007</v>
      </c>
      <c r="C50" s="58" t="s">
        <v>226</v>
      </c>
      <c r="D50" s="18">
        <f t="shared" ca="1" si="0"/>
        <v>0</v>
      </c>
      <c r="CQ50" s="54" t="s">
        <v>235</v>
      </c>
      <c r="CR50" s="54">
        <v>751</v>
      </c>
    </row>
    <row r="51" spans="1:96" ht="12.75" customHeight="1">
      <c r="A51" s="57" t="s">
        <v>236</v>
      </c>
      <c r="B51" s="17">
        <v>3001</v>
      </c>
      <c r="C51" s="58" t="s">
        <v>237</v>
      </c>
      <c r="D51" s="18">
        <f t="shared" ca="1" si="0"/>
        <v>0</v>
      </c>
      <c r="CQ51" s="54" t="s">
        <v>238</v>
      </c>
      <c r="CR51" s="54">
        <v>752</v>
      </c>
    </row>
    <row r="52" spans="1:96" ht="12.75" customHeight="1">
      <c r="A52" s="57" t="s">
        <v>239</v>
      </c>
      <c r="B52" s="17">
        <v>3002</v>
      </c>
      <c r="C52" s="58" t="s">
        <v>237</v>
      </c>
      <c r="D52" s="18">
        <f t="shared" ca="1" si="0"/>
        <v>0</v>
      </c>
      <c r="CQ52" s="54" t="s">
        <v>240</v>
      </c>
      <c r="CR52" s="54">
        <v>753</v>
      </c>
    </row>
    <row r="53" spans="1:96" ht="12.75" customHeight="1">
      <c r="A53" s="57" t="s">
        <v>241</v>
      </c>
      <c r="B53" s="17">
        <v>3003</v>
      </c>
      <c r="C53" s="58" t="s">
        <v>237</v>
      </c>
      <c r="D53" s="18">
        <f t="shared" ca="1" si="0"/>
        <v>0</v>
      </c>
      <c r="CQ53" s="54" t="s">
        <v>242</v>
      </c>
      <c r="CR53" s="54">
        <v>754</v>
      </c>
    </row>
    <row r="54" spans="1:96" ht="12.75" customHeight="1">
      <c r="A54" s="57" t="s">
        <v>243</v>
      </c>
      <c r="B54" s="17">
        <v>3004</v>
      </c>
      <c r="C54" s="58" t="s">
        <v>237</v>
      </c>
      <c r="D54" s="18">
        <f t="shared" ca="1" si="0"/>
        <v>0</v>
      </c>
      <c r="CQ54" s="54" t="s">
        <v>244</v>
      </c>
      <c r="CR54" s="54">
        <v>755</v>
      </c>
    </row>
    <row r="55" spans="1:96" ht="12.75" customHeight="1">
      <c r="A55" s="57" t="s">
        <v>245</v>
      </c>
      <c r="B55" s="17">
        <v>3005</v>
      </c>
      <c r="C55" s="58" t="s">
        <v>237</v>
      </c>
      <c r="D55" s="18">
        <f t="shared" ca="1" si="0"/>
        <v>0</v>
      </c>
      <c r="CQ55" s="54" t="s">
        <v>246</v>
      </c>
      <c r="CR55" s="54">
        <v>756</v>
      </c>
    </row>
    <row r="56" spans="1:96" ht="12.75" customHeight="1">
      <c r="A56" s="57" t="s">
        <v>247</v>
      </c>
      <c r="B56" s="17">
        <v>3006</v>
      </c>
      <c r="C56" s="58" t="s">
        <v>237</v>
      </c>
      <c r="D56" s="18">
        <f t="shared" ca="1" si="0"/>
        <v>0</v>
      </c>
      <c r="CQ56" s="54" t="s">
        <v>248</v>
      </c>
      <c r="CR56" s="54">
        <v>757</v>
      </c>
    </row>
    <row r="57" spans="1:96" ht="12.75" customHeight="1">
      <c r="A57" s="57" t="s">
        <v>249</v>
      </c>
      <c r="B57" s="17">
        <v>3007</v>
      </c>
      <c r="C57" s="58" t="s">
        <v>237</v>
      </c>
      <c r="D57" s="18">
        <f t="shared" ca="1" si="0"/>
        <v>0</v>
      </c>
      <c r="CQ57" s="54" t="s">
        <v>250</v>
      </c>
      <c r="CR57" s="54">
        <v>758</v>
      </c>
    </row>
    <row r="58" spans="1:96" ht="12.75" customHeight="1">
      <c r="A58" s="57" t="s">
        <v>251</v>
      </c>
      <c r="B58" s="17">
        <v>3008</v>
      </c>
      <c r="C58" s="58" t="s">
        <v>237</v>
      </c>
      <c r="D58" s="18">
        <f t="shared" ca="1" si="0"/>
        <v>0</v>
      </c>
      <c r="CQ58" s="54" t="s">
        <v>252</v>
      </c>
      <c r="CR58" s="54">
        <v>759</v>
      </c>
    </row>
    <row r="59" spans="1:96" ht="12.75" customHeight="1">
      <c r="A59" s="57" t="s">
        <v>253</v>
      </c>
      <c r="B59" s="17">
        <v>3009</v>
      </c>
      <c r="C59" s="58" t="s">
        <v>237</v>
      </c>
      <c r="D59" s="18">
        <f t="shared" ca="1" si="0"/>
        <v>0</v>
      </c>
      <c r="CQ59" s="54" t="s">
        <v>254</v>
      </c>
      <c r="CR59" s="54">
        <v>760</v>
      </c>
    </row>
    <row r="60" spans="1:96" ht="12.75" customHeight="1">
      <c r="A60" s="57" t="s">
        <v>255</v>
      </c>
      <c r="B60" s="17">
        <v>3011</v>
      </c>
      <c r="C60" s="58" t="s">
        <v>237</v>
      </c>
      <c r="D60" s="18">
        <f t="shared" ca="1" si="0"/>
        <v>0</v>
      </c>
      <c r="CQ60" s="54" t="s">
        <v>256</v>
      </c>
      <c r="CR60" s="54">
        <v>761</v>
      </c>
    </row>
    <row r="61" spans="1:96" ht="12.75" customHeight="1">
      <c r="A61" s="57" t="s">
        <v>257</v>
      </c>
      <c r="B61" s="17">
        <v>3012</v>
      </c>
      <c r="C61" s="58" t="s">
        <v>237</v>
      </c>
      <c r="D61" s="18">
        <f t="shared" ca="1" si="0"/>
        <v>0</v>
      </c>
      <c r="CQ61" s="54" t="s">
        <v>258</v>
      </c>
      <c r="CR61" s="54">
        <v>765</v>
      </c>
    </row>
    <row r="62" spans="1:96" ht="12.75" customHeight="1">
      <c r="A62" s="57" t="s">
        <v>259</v>
      </c>
      <c r="B62" s="17">
        <v>3013</v>
      </c>
      <c r="C62" s="58" t="s">
        <v>237</v>
      </c>
      <c r="D62" s="18">
        <f t="shared" ca="1" si="0"/>
        <v>0</v>
      </c>
      <c r="CQ62" s="54" t="s">
        <v>260</v>
      </c>
      <c r="CR62" s="54">
        <v>766</v>
      </c>
    </row>
    <row r="63" spans="1:96" ht="12.75" customHeight="1">
      <c r="A63" s="57" t="s">
        <v>261</v>
      </c>
      <c r="B63" s="17">
        <v>3014</v>
      </c>
      <c r="C63" s="58" t="s">
        <v>237</v>
      </c>
      <c r="D63" s="18">
        <f t="shared" ca="1" si="0"/>
        <v>0</v>
      </c>
      <c r="CQ63" s="54" t="s">
        <v>262</v>
      </c>
      <c r="CR63" s="54">
        <v>767</v>
      </c>
    </row>
    <row r="64" spans="1:96" ht="12.75" customHeight="1">
      <c r="A64" s="57" t="s">
        <v>263</v>
      </c>
      <c r="B64" s="17">
        <v>3015</v>
      </c>
      <c r="C64" s="58" t="s">
        <v>237</v>
      </c>
      <c r="D64" s="18">
        <f t="shared" ca="1" si="0"/>
        <v>0</v>
      </c>
      <c r="CQ64" s="54" t="s">
        <v>264</v>
      </c>
      <c r="CR64" s="54">
        <v>768</v>
      </c>
    </row>
    <row r="65" spans="1:102" ht="12.75" customHeight="1">
      <c r="A65" s="57" t="s">
        <v>265</v>
      </c>
      <c r="B65" s="17">
        <v>3016</v>
      </c>
      <c r="C65" s="58" t="s">
        <v>237</v>
      </c>
      <c r="D65" s="18">
        <f t="shared" ca="1" si="0"/>
        <v>0</v>
      </c>
      <c r="CQ65" s="54" t="s">
        <v>266</v>
      </c>
      <c r="CR65" s="54">
        <v>769</v>
      </c>
    </row>
    <row r="66" spans="1:102" ht="12.75" customHeight="1">
      <c r="A66" s="57" t="s">
        <v>267</v>
      </c>
      <c r="B66" s="17">
        <v>3017</v>
      </c>
      <c r="C66" s="58" t="s">
        <v>237</v>
      </c>
      <c r="D66" s="18">
        <f t="shared" ca="1" si="0"/>
        <v>0</v>
      </c>
      <c r="CQ66" s="54" t="s">
        <v>268</v>
      </c>
      <c r="CR66" s="54">
        <v>770</v>
      </c>
    </row>
    <row r="67" spans="1:102" ht="12.75" customHeight="1">
      <c r="A67" s="57" t="s">
        <v>269</v>
      </c>
      <c r="B67" s="17">
        <v>3018</v>
      </c>
      <c r="C67" s="58" t="s">
        <v>237</v>
      </c>
      <c r="D67" s="18">
        <f t="shared" ca="1" si="0"/>
        <v>0</v>
      </c>
      <c r="CQ67" s="54" t="s">
        <v>270</v>
      </c>
      <c r="CR67" s="54">
        <v>773</v>
      </c>
    </row>
    <row r="68" spans="1:102" ht="12.75" customHeight="1">
      <c r="A68" s="57" t="s">
        <v>271</v>
      </c>
      <c r="B68" s="17">
        <v>3019</v>
      </c>
      <c r="C68" s="58" t="s">
        <v>237</v>
      </c>
      <c r="D68" s="18">
        <f t="shared" ca="1" si="0"/>
        <v>0</v>
      </c>
      <c r="CQ68" s="54" t="s">
        <v>272</v>
      </c>
      <c r="CR68" s="54">
        <v>774</v>
      </c>
    </row>
    <row r="69" spans="1:102" ht="12.75" customHeight="1">
      <c r="A69" s="59" t="s">
        <v>273</v>
      </c>
      <c r="B69" s="48">
        <v>9000</v>
      </c>
      <c r="C69" s="58" t="s">
        <v>274</v>
      </c>
      <c r="D69" s="49">
        <f ca="1">SUMIF($C$7:$C$68,"HD",D$7:D$68)</f>
        <v>21338278878.909412</v>
      </c>
      <c r="CQ69" s="54" t="s">
        <v>275</v>
      </c>
      <c r="CR69" s="54">
        <v>775</v>
      </c>
    </row>
    <row r="70" spans="1:102" ht="12.75" customHeight="1">
      <c r="A70" s="59" t="s">
        <v>276</v>
      </c>
      <c r="B70" s="48">
        <v>9001</v>
      </c>
      <c r="C70" s="58" t="s">
        <v>277</v>
      </c>
      <c r="D70" s="49">
        <f ca="1">SUMIF($C$7:$C$68,"H",D$7:D$68)+SUMIF($C$7:$C$68,"E",D$7:D$68)</f>
        <v>0</v>
      </c>
      <c r="CQ70" s="54" t="s">
        <v>278</v>
      </c>
      <c r="CR70" s="54">
        <v>776</v>
      </c>
    </row>
    <row r="71" spans="1:102" ht="12.75" customHeight="1">
      <c r="A71" s="59" t="s">
        <v>279</v>
      </c>
      <c r="B71" s="48">
        <v>9003</v>
      </c>
      <c r="C71" s="58" t="s">
        <v>280</v>
      </c>
      <c r="D71" s="49">
        <f ca="1">D69+D70</f>
        <v>21338278878.909412</v>
      </c>
      <c r="CQ71" s="54" t="s">
        <v>281</v>
      </c>
      <c r="CR71" s="54">
        <v>777</v>
      </c>
    </row>
    <row r="72" spans="1:102" ht="12.75" customHeight="1">
      <c r="CQ72" s="54" t="s">
        <v>282</v>
      </c>
      <c r="CR72" s="54">
        <v>778</v>
      </c>
    </row>
    <row r="73" spans="1:102" ht="12.75" customHeight="1">
      <c r="CQ73" s="54" t="s">
        <v>283</v>
      </c>
      <c r="CR73" s="54">
        <v>779</v>
      </c>
    </row>
    <row r="74" spans="1:102">
      <c r="A74" s="53"/>
      <c r="B74" s="53"/>
      <c r="C74" s="53"/>
      <c r="D74" s="35"/>
      <c r="CQ74" s="54" t="s">
        <v>284</v>
      </c>
      <c r="CR74" s="54">
        <v>780</v>
      </c>
    </row>
    <row r="75" spans="1:102" s="35" customFormat="1">
      <c r="A75" s="53"/>
      <c r="B75" s="53"/>
      <c r="C75" s="53"/>
      <c r="CK75" s="81"/>
      <c r="CL75" s="81"/>
      <c r="CM75" s="81"/>
      <c r="CN75" s="81"/>
      <c r="CO75" s="54"/>
      <c r="CP75" s="54"/>
      <c r="CQ75" s="54" t="s">
        <v>285</v>
      </c>
      <c r="CR75" s="54">
        <v>781</v>
      </c>
      <c r="CS75" s="54"/>
      <c r="CT75" s="54"/>
      <c r="CU75" s="54"/>
      <c r="CV75" s="54"/>
      <c r="CW75" s="54"/>
      <c r="CX75" s="54"/>
    </row>
    <row r="76" spans="1:102" s="35" customFormat="1">
      <c r="A76" s="53"/>
      <c r="B76" s="53"/>
      <c r="C76" s="53"/>
      <c r="CK76" s="81"/>
      <c r="CL76" s="81"/>
      <c r="CM76" s="81"/>
      <c r="CN76" s="81"/>
      <c r="CO76" s="54"/>
      <c r="CP76" s="54"/>
      <c r="CQ76" s="54" t="s">
        <v>286</v>
      </c>
      <c r="CR76" s="54">
        <v>782</v>
      </c>
      <c r="CS76" s="54"/>
      <c r="CT76" s="54"/>
      <c r="CU76" s="54"/>
      <c r="CV76" s="54"/>
      <c r="CW76" s="54"/>
      <c r="CX76" s="54"/>
    </row>
    <row r="77" spans="1:102" s="35" customFormat="1">
      <c r="A77" s="53"/>
      <c r="B77" s="53"/>
      <c r="C77" s="53"/>
      <c r="CK77" s="81"/>
      <c r="CL77" s="81"/>
      <c r="CM77" s="81"/>
      <c r="CN77" s="81"/>
      <c r="CO77" s="54"/>
      <c r="CP77" s="54"/>
      <c r="CQ77" s="54" t="s">
        <v>287</v>
      </c>
      <c r="CR77" s="54">
        <v>783</v>
      </c>
      <c r="CS77" s="54"/>
      <c r="CT77" s="54"/>
      <c r="CU77" s="54"/>
      <c r="CV77" s="54"/>
      <c r="CW77" s="54"/>
      <c r="CX77" s="54"/>
    </row>
    <row r="78" spans="1:102" s="35" customFormat="1">
      <c r="A78" s="53"/>
      <c r="B78" s="53"/>
      <c r="C78" s="53"/>
      <c r="CK78" s="81"/>
      <c r="CL78" s="81"/>
      <c r="CM78" s="81"/>
      <c r="CN78" s="81"/>
      <c r="CO78" s="54"/>
      <c r="CP78" s="54"/>
      <c r="CQ78" s="54" t="s">
        <v>288</v>
      </c>
      <c r="CR78" s="54">
        <v>784</v>
      </c>
      <c r="CS78" s="54"/>
      <c r="CT78" s="54"/>
      <c r="CU78" s="54"/>
      <c r="CV78" s="54"/>
      <c r="CW78" s="54"/>
      <c r="CX78" s="54"/>
    </row>
    <row r="79" spans="1:102" s="35" customFormat="1">
      <c r="A79" s="53"/>
      <c r="B79" s="53"/>
      <c r="C79" s="53"/>
      <c r="CK79" s="81"/>
      <c r="CL79" s="81"/>
      <c r="CM79" s="81"/>
      <c r="CN79" s="81"/>
      <c r="CO79" s="54"/>
      <c r="CP79" s="54"/>
      <c r="CQ79" s="54" t="s">
        <v>289</v>
      </c>
      <c r="CR79" s="54">
        <v>785</v>
      </c>
      <c r="CS79" s="54"/>
      <c r="CT79" s="54"/>
      <c r="CU79" s="54"/>
      <c r="CV79" s="54"/>
      <c r="CW79" s="54"/>
      <c r="CX79" s="54"/>
    </row>
    <row r="80" spans="1:102" s="35" customFormat="1">
      <c r="A80" s="53"/>
      <c r="B80" s="53"/>
      <c r="C80" s="53"/>
      <c r="CK80" s="81"/>
      <c r="CL80" s="81"/>
      <c r="CM80" s="81"/>
      <c r="CN80" s="81"/>
      <c r="CO80" s="54"/>
      <c r="CP80" s="54"/>
      <c r="CQ80" s="54" t="s">
        <v>290</v>
      </c>
      <c r="CR80" s="54">
        <v>786</v>
      </c>
      <c r="CS80" s="54"/>
      <c r="CT80" s="54"/>
      <c r="CU80" s="54"/>
      <c r="CV80" s="54"/>
      <c r="CW80" s="54"/>
      <c r="CX80" s="54"/>
    </row>
    <row r="81" spans="1:102" s="35" customFormat="1">
      <c r="A81" s="53"/>
      <c r="B81" s="53"/>
      <c r="C81" s="53"/>
      <c r="CK81" s="81"/>
      <c r="CL81" s="81"/>
      <c r="CM81" s="81"/>
      <c r="CN81" s="81"/>
      <c r="CO81" s="54"/>
      <c r="CP81" s="54"/>
      <c r="CQ81" s="54" t="s">
        <v>291</v>
      </c>
      <c r="CR81" s="54">
        <v>789</v>
      </c>
      <c r="CS81" s="54"/>
      <c r="CT81" s="54"/>
      <c r="CU81" s="54"/>
      <c r="CV81" s="54"/>
      <c r="CW81" s="54"/>
      <c r="CX81" s="54"/>
    </row>
    <row r="82" spans="1:102" s="35" customFormat="1">
      <c r="A82" s="53"/>
      <c r="B82" s="53"/>
      <c r="C82" s="53"/>
      <c r="CK82" s="81"/>
      <c r="CL82" s="81"/>
      <c r="CM82" s="81"/>
      <c r="CN82" s="81"/>
      <c r="CO82" s="54"/>
      <c r="CP82" s="54"/>
      <c r="CQ82" s="54" t="s">
        <v>292</v>
      </c>
      <c r="CR82" s="54">
        <v>790</v>
      </c>
      <c r="CS82" s="54"/>
      <c r="CT82" s="54"/>
      <c r="CU82" s="54"/>
      <c r="CV82" s="54"/>
      <c r="CW82" s="54"/>
      <c r="CX82" s="54"/>
    </row>
    <row r="83" spans="1:102" s="35" customFormat="1">
      <c r="A83" s="53"/>
      <c r="B83" s="53"/>
      <c r="C83" s="53"/>
      <c r="CK83" s="81"/>
      <c r="CL83" s="81"/>
      <c r="CM83" s="81"/>
      <c r="CN83" s="81"/>
      <c r="CO83" s="54"/>
      <c r="CP83" s="54"/>
      <c r="CQ83" s="54" t="s">
        <v>293</v>
      </c>
      <c r="CR83" s="54">
        <v>791</v>
      </c>
      <c r="CS83" s="54"/>
      <c r="CT83" s="54"/>
      <c r="CU83" s="54"/>
      <c r="CV83" s="54"/>
      <c r="CW83" s="54"/>
      <c r="CX83" s="54"/>
    </row>
    <row r="84" spans="1:102" s="35" customFormat="1">
      <c r="A84" s="53"/>
      <c r="B84" s="53"/>
      <c r="C84" s="53"/>
      <c r="CK84" s="81"/>
      <c r="CL84" s="81"/>
      <c r="CM84" s="81"/>
      <c r="CN84" s="81"/>
      <c r="CO84" s="54"/>
      <c r="CP84" s="54"/>
      <c r="CQ84" s="54" t="s">
        <v>294</v>
      </c>
      <c r="CR84" s="54">
        <v>792</v>
      </c>
      <c r="CS84" s="54"/>
      <c r="CT84" s="54"/>
      <c r="CU84" s="54"/>
      <c r="CV84" s="54"/>
      <c r="CW84" s="54"/>
      <c r="CX84" s="54"/>
    </row>
    <row r="85" spans="1:102" s="35" customFormat="1">
      <c r="A85" s="53"/>
      <c r="B85" s="53"/>
      <c r="C85" s="53"/>
      <c r="CK85" s="81"/>
      <c r="CL85" s="81"/>
      <c r="CM85" s="81"/>
      <c r="CN85" s="81"/>
      <c r="CO85" s="54"/>
      <c r="CP85" s="54"/>
      <c r="CQ85" s="54" t="s">
        <v>295</v>
      </c>
      <c r="CR85" s="54">
        <v>793</v>
      </c>
      <c r="CS85" s="54"/>
      <c r="CT85" s="54"/>
      <c r="CU85" s="54"/>
      <c r="CV85" s="54"/>
      <c r="CW85" s="54"/>
      <c r="CX85" s="54"/>
    </row>
    <row r="86" spans="1:102" s="35" customFormat="1">
      <c r="A86" s="53"/>
      <c r="B86" s="53"/>
      <c r="C86" s="53"/>
      <c r="CK86" s="81"/>
      <c r="CL86" s="81"/>
      <c r="CM86" s="81"/>
      <c r="CN86" s="81"/>
      <c r="CO86" s="54"/>
      <c r="CP86" s="54"/>
      <c r="CQ86" s="54" t="s">
        <v>296</v>
      </c>
      <c r="CR86" s="54">
        <v>794</v>
      </c>
      <c r="CS86" s="54"/>
      <c r="CT86" s="54"/>
      <c r="CU86" s="54"/>
      <c r="CV86" s="54"/>
      <c r="CW86" s="54"/>
      <c r="CX86" s="54"/>
    </row>
    <row r="87" spans="1:102" s="35" customFormat="1">
      <c r="A87" s="53"/>
      <c r="B87" s="53"/>
      <c r="C87" s="53"/>
      <c r="CK87" s="81"/>
      <c r="CL87" s="81"/>
      <c r="CM87" s="81"/>
      <c r="CN87" s="81"/>
      <c r="CO87" s="54"/>
      <c r="CP87" s="54"/>
      <c r="CQ87" s="54" t="s">
        <v>297</v>
      </c>
      <c r="CR87" s="54">
        <v>795</v>
      </c>
      <c r="CS87" s="54"/>
      <c r="CT87" s="54"/>
      <c r="CU87" s="54"/>
      <c r="CV87" s="54"/>
      <c r="CW87" s="54"/>
      <c r="CX87" s="54"/>
    </row>
    <row r="88" spans="1:102" s="35" customFormat="1">
      <c r="A88" s="53"/>
      <c r="B88" s="53"/>
      <c r="C88" s="53"/>
      <c r="CK88" s="81"/>
      <c r="CL88" s="81"/>
      <c r="CM88" s="81"/>
      <c r="CN88" s="81"/>
      <c r="CO88" s="54"/>
      <c r="CP88" s="54"/>
      <c r="CQ88" s="54" t="s">
        <v>298</v>
      </c>
      <c r="CR88" s="54">
        <v>796</v>
      </c>
      <c r="CS88" s="54"/>
      <c r="CT88" s="54"/>
      <c r="CU88" s="54"/>
      <c r="CV88" s="54"/>
      <c r="CW88" s="54"/>
      <c r="CX88" s="54"/>
    </row>
    <row r="89" spans="1:102" s="35" customFormat="1">
      <c r="A89" s="53"/>
      <c r="B89" s="53"/>
      <c r="C89" s="53"/>
      <c r="CK89" s="81"/>
      <c r="CL89" s="81"/>
      <c r="CM89" s="81"/>
      <c r="CN89" s="81"/>
      <c r="CO89" s="54"/>
      <c r="CP89" s="54"/>
      <c r="CQ89" s="54" t="s">
        <v>299</v>
      </c>
      <c r="CR89" s="54">
        <v>797</v>
      </c>
      <c r="CS89" s="54"/>
      <c r="CT89" s="54"/>
      <c r="CU89" s="54"/>
      <c r="CV89" s="54"/>
      <c r="CW89" s="54"/>
      <c r="CX89" s="54"/>
    </row>
    <row r="90" spans="1:102" s="35" customFormat="1">
      <c r="A90" s="53"/>
      <c r="B90" s="53"/>
      <c r="C90" s="53"/>
      <c r="CK90" s="81"/>
      <c r="CL90" s="81"/>
      <c r="CM90" s="81"/>
      <c r="CN90" s="81"/>
      <c r="CO90" s="54"/>
      <c r="CP90" s="54"/>
      <c r="CQ90" s="54" t="s">
        <v>300</v>
      </c>
      <c r="CR90" s="54">
        <v>798</v>
      </c>
      <c r="CS90" s="54"/>
      <c r="CT90" s="54"/>
      <c r="CU90" s="54"/>
      <c r="CV90" s="54"/>
      <c r="CW90" s="54"/>
      <c r="CX90" s="54"/>
    </row>
    <row r="91" spans="1:102" s="35" customFormat="1">
      <c r="A91" s="53"/>
      <c r="B91" s="53"/>
      <c r="C91" s="53"/>
      <c r="CK91" s="81"/>
      <c r="CL91" s="81"/>
      <c r="CM91" s="81"/>
      <c r="CN91" s="81"/>
      <c r="CO91" s="54"/>
      <c r="CP91" s="54"/>
      <c r="CQ91" s="54" t="s">
        <v>301</v>
      </c>
      <c r="CR91" s="54">
        <v>799</v>
      </c>
      <c r="CS91" s="54"/>
      <c r="CT91" s="54"/>
      <c r="CU91" s="54"/>
      <c r="CV91" s="54"/>
      <c r="CW91" s="54"/>
      <c r="CX91" s="54"/>
    </row>
    <row r="92" spans="1:102" s="35" customFormat="1">
      <c r="A92" s="53"/>
      <c r="B92" s="53"/>
      <c r="C92" s="53"/>
      <c r="CK92" s="81"/>
      <c r="CL92" s="81"/>
      <c r="CM92" s="81"/>
      <c r="CN92" s="81"/>
      <c r="CO92" s="54"/>
      <c r="CP92" s="54"/>
      <c r="CQ92" s="54" t="s">
        <v>302</v>
      </c>
      <c r="CR92" s="54">
        <v>771</v>
      </c>
      <c r="CS92" s="54"/>
      <c r="CT92" s="54"/>
      <c r="CU92" s="54"/>
      <c r="CV92" s="54"/>
      <c r="CW92" s="54"/>
      <c r="CX92" s="54"/>
    </row>
    <row r="93" spans="1:102" s="35" customFormat="1">
      <c r="A93" s="53"/>
      <c r="B93" s="53"/>
      <c r="C93" s="53"/>
      <c r="CK93" s="81"/>
      <c r="CL93" s="81"/>
      <c r="CM93" s="81"/>
      <c r="CN93" s="81"/>
      <c r="CO93" s="54"/>
      <c r="CP93" s="54"/>
      <c r="CQ93" s="54" t="s">
        <v>303</v>
      </c>
      <c r="CR93" s="54">
        <v>707</v>
      </c>
      <c r="CS93" s="54"/>
      <c r="CT93" s="54"/>
      <c r="CU93" s="54"/>
      <c r="CV93" s="54"/>
      <c r="CW93" s="54"/>
      <c r="CX93" s="54"/>
    </row>
    <row r="94" spans="1:102" s="35" customFormat="1">
      <c r="A94" s="53"/>
      <c r="B94" s="53"/>
      <c r="C94" s="53"/>
      <c r="CK94" s="81"/>
      <c r="CL94" s="81"/>
      <c r="CM94" s="81"/>
      <c r="CN94" s="81"/>
      <c r="CO94" s="54"/>
      <c r="CP94" s="54"/>
      <c r="CQ94" s="54" t="s">
        <v>304</v>
      </c>
      <c r="CR94" s="54">
        <v>705</v>
      </c>
      <c r="CS94" s="54"/>
      <c r="CT94" s="54"/>
      <c r="CU94" s="54"/>
      <c r="CV94" s="54"/>
      <c r="CW94" s="54"/>
      <c r="CX94" s="54"/>
    </row>
    <row r="95" spans="1:102" s="35" customFormat="1">
      <c r="A95" s="53"/>
      <c r="B95" s="53"/>
      <c r="C95" s="53"/>
      <c r="CK95" s="81"/>
      <c r="CL95" s="81"/>
      <c r="CM95" s="81"/>
      <c r="CN95" s="81"/>
      <c r="CO95" s="54"/>
      <c r="CP95" s="54"/>
      <c r="CQ95" s="54" t="s">
        <v>143</v>
      </c>
      <c r="CR95" s="54">
        <v>708</v>
      </c>
      <c r="CS95" s="54"/>
      <c r="CT95" s="54"/>
      <c r="CU95" s="54"/>
      <c r="CV95" s="54"/>
      <c r="CW95" s="54"/>
      <c r="CX95" s="54"/>
    </row>
    <row r="96" spans="1:102" s="35" customFormat="1">
      <c r="A96" s="53"/>
      <c r="B96" s="53"/>
      <c r="C96" s="53"/>
      <c r="CK96" s="81"/>
      <c r="CL96" s="81"/>
      <c r="CM96" s="81"/>
      <c r="CN96" s="81"/>
      <c r="CO96" s="54"/>
      <c r="CP96" s="54"/>
      <c r="CQ96" s="54"/>
      <c r="CR96" s="54"/>
      <c r="CS96" s="54"/>
      <c r="CT96" s="54"/>
      <c r="CU96" s="54"/>
      <c r="CV96" s="54"/>
      <c r="CW96" s="54"/>
      <c r="CX96" s="54"/>
    </row>
    <row r="97" spans="1:102" s="35" customFormat="1">
      <c r="A97" s="53"/>
      <c r="B97" s="53"/>
      <c r="C97" s="53"/>
      <c r="CK97" s="81"/>
      <c r="CL97" s="81"/>
      <c r="CM97" s="81"/>
      <c r="CN97" s="81"/>
      <c r="CO97" s="54"/>
      <c r="CP97" s="54"/>
      <c r="CQ97" s="54"/>
      <c r="CR97" s="54"/>
      <c r="CS97" s="54"/>
      <c r="CT97" s="54"/>
      <c r="CU97" s="54"/>
      <c r="CV97" s="54"/>
      <c r="CW97" s="54"/>
      <c r="CX97" s="54"/>
    </row>
    <row r="98" spans="1:102" s="35" customFormat="1">
      <c r="A98" s="53"/>
      <c r="B98" s="53"/>
      <c r="C98" s="53"/>
      <c r="CK98" s="81"/>
      <c r="CL98" s="81"/>
      <c r="CM98" s="81"/>
      <c r="CN98" s="81"/>
      <c r="CO98" s="54"/>
      <c r="CP98" s="54"/>
      <c r="CQ98" s="54"/>
      <c r="CR98" s="54"/>
      <c r="CS98" s="54"/>
      <c r="CT98" s="54"/>
      <c r="CU98" s="54"/>
      <c r="CV98" s="54"/>
      <c r="CW98" s="54"/>
      <c r="CX98" s="54"/>
    </row>
    <row r="99" spans="1:102" s="35" customFormat="1">
      <c r="A99" s="53"/>
      <c r="B99" s="53"/>
      <c r="C99" s="53"/>
      <c r="CK99" s="81"/>
      <c r="CL99" s="81"/>
      <c r="CM99" s="81"/>
      <c r="CN99" s="81"/>
      <c r="CO99" s="54"/>
      <c r="CP99" s="54"/>
      <c r="CQ99" s="54"/>
      <c r="CR99" s="54"/>
      <c r="CS99" s="54"/>
      <c r="CT99" s="54"/>
      <c r="CU99" s="54"/>
      <c r="CV99" s="54"/>
      <c r="CW99" s="54"/>
      <c r="CX99" s="54"/>
    </row>
    <row r="100" spans="1:102" s="35" customFormat="1">
      <c r="A100" s="53"/>
      <c r="B100" s="53"/>
      <c r="C100" s="53"/>
      <c r="CK100" s="81"/>
      <c r="CL100" s="81"/>
      <c r="CM100" s="81"/>
      <c r="CN100" s="81"/>
      <c r="CO100" s="54"/>
      <c r="CP100" s="54"/>
      <c r="CQ100" s="54"/>
      <c r="CR100" s="54"/>
      <c r="CS100" s="54"/>
      <c r="CT100" s="54"/>
      <c r="CU100" s="54"/>
      <c r="CV100" s="54"/>
      <c r="CW100" s="54"/>
      <c r="CX100" s="54"/>
    </row>
    <row r="101" spans="1:102" s="35" customFormat="1">
      <c r="A101" s="53"/>
      <c r="B101" s="53"/>
      <c r="C101" s="53"/>
      <c r="CK101" s="81"/>
      <c r="CL101" s="81"/>
      <c r="CM101" s="81"/>
      <c r="CN101" s="81"/>
      <c r="CO101" s="54"/>
      <c r="CP101" s="54"/>
      <c r="CQ101" s="54"/>
      <c r="CR101" s="54"/>
      <c r="CS101" s="54"/>
      <c r="CT101" s="54"/>
      <c r="CU101" s="54"/>
      <c r="CV101" s="54"/>
      <c r="CW101" s="54"/>
      <c r="CX101" s="54"/>
    </row>
    <row r="102" spans="1:102" s="35" customFormat="1">
      <c r="A102" s="53"/>
      <c r="B102" s="53"/>
      <c r="C102" s="53"/>
      <c r="CK102" s="81"/>
      <c r="CL102" s="81"/>
      <c r="CM102" s="81"/>
      <c r="CN102" s="81"/>
      <c r="CO102" s="54"/>
      <c r="CP102" s="54"/>
      <c r="CQ102" s="54"/>
      <c r="CR102" s="54"/>
      <c r="CS102" s="54"/>
      <c r="CT102" s="54"/>
      <c r="CU102" s="54"/>
      <c r="CV102" s="54"/>
      <c r="CW102" s="54"/>
      <c r="CX102" s="54"/>
    </row>
    <row r="103" spans="1:102" s="35" customFormat="1">
      <c r="A103" s="53"/>
      <c r="B103" s="53"/>
      <c r="C103" s="53"/>
      <c r="CK103" s="81"/>
      <c r="CL103" s="81"/>
      <c r="CM103" s="81"/>
      <c r="CN103" s="81"/>
      <c r="CO103" s="54"/>
      <c r="CP103" s="54"/>
      <c r="CQ103" s="54"/>
      <c r="CR103" s="54"/>
      <c r="CS103" s="54"/>
      <c r="CT103" s="54"/>
      <c r="CU103" s="54"/>
      <c r="CV103" s="54"/>
      <c r="CW103" s="54"/>
      <c r="CX103" s="54"/>
    </row>
    <row r="104" spans="1:102" s="35" customFormat="1">
      <c r="A104" s="53"/>
      <c r="B104" s="53"/>
      <c r="C104" s="53"/>
      <c r="CK104" s="81"/>
      <c r="CL104" s="81"/>
      <c r="CM104" s="81"/>
      <c r="CN104" s="81"/>
      <c r="CO104" s="54"/>
      <c r="CP104" s="54"/>
      <c r="CQ104" s="54"/>
      <c r="CR104" s="54"/>
      <c r="CS104" s="54"/>
      <c r="CT104" s="54"/>
      <c r="CU104" s="54"/>
      <c r="CV104" s="54"/>
      <c r="CW104" s="54"/>
      <c r="CX104" s="54"/>
    </row>
    <row r="105" spans="1:102" s="35" customFormat="1">
      <c r="A105" s="53"/>
      <c r="B105" s="53"/>
      <c r="C105" s="53"/>
      <c r="CK105" s="81"/>
      <c r="CL105" s="81"/>
      <c r="CM105" s="81"/>
      <c r="CN105" s="81"/>
      <c r="CO105" s="54"/>
      <c r="CP105" s="54"/>
      <c r="CQ105" s="54"/>
      <c r="CR105" s="54"/>
      <c r="CS105" s="54"/>
      <c r="CT105" s="54"/>
      <c r="CU105" s="54"/>
      <c r="CV105" s="54"/>
      <c r="CW105" s="54"/>
      <c r="CX105" s="54"/>
    </row>
    <row r="106" spans="1:102" s="35" customFormat="1">
      <c r="A106" s="53"/>
      <c r="B106" s="53"/>
      <c r="C106" s="53"/>
      <c r="CK106" s="81"/>
      <c r="CL106" s="81"/>
      <c r="CM106" s="81"/>
      <c r="CN106" s="81"/>
      <c r="CO106" s="54"/>
      <c r="CP106" s="54"/>
      <c r="CQ106" s="54"/>
      <c r="CR106" s="54"/>
      <c r="CS106" s="54"/>
      <c r="CT106" s="54"/>
      <c r="CU106" s="54"/>
      <c r="CV106" s="54"/>
      <c r="CW106" s="54"/>
      <c r="CX106" s="54"/>
    </row>
    <row r="107" spans="1:102" s="35" customFormat="1">
      <c r="A107" s="53"/>
      <c r="B107" s="53"/>
      <c r="C107" s="53"/>
      <c r="CK107" s="81"/>
      <c r="CL107" s="81"/>
      <c r="CM107" s="81"/>
      <c r="CN107" s="81"/>
      <c r="CO107" s="54"/>
      <c r="CP107" s="54"/>
      <c r="CQ107" s="54"/>
      <c r="CR107" s="54"/>
      <c r="CS107" s="54"/>
      <c r="CT107" s="54"/>
      <c r="CU107" s="54"/>
      <c r="CV107" s="54"/>
      <c r="CW107" s="54"/>
      <c r="CX107" s="54"/>
    </row>
    <row r="108" spans="1:102" s="35" customFormat="1">
      <c r="A108" s="53"/>
      <c r="B108" s="53"/>
      <c r="C108" s="53"/>
      <c r="CK108" s="81"/>
      <c r="CL108" s="81"/>
      <c r="CM108" s="81"/>
      <c r="CN108" s="81"/>
      <c r="CO108" s="54"/>
      <c r="CP108" s="54"/>
      <c r="CQ108" s="54"/>
      <c r="CR108" s="54"/>
      <c r="CS108" s="54"/>
      <c r="CT108" s="54"/>
      <c r="CU108" s="54"/>
      <c r="CV108" s="54"/>
      <c r="CW108" s="54"/>
      <c r="CX108" s="54"/>
    </row>
    <row r="109" spans="1:102" s="35" customFormat="1">
      <c r="A109" s="53"/>
      <c r="B109" s="53"/>
      <c r="C109" s="53"/>
      <c r="CK109" s="81"/>
      <c r="CL109" s="81"/>
      <c r="CM109" s="81"/>
      <c r="CN109" s="81"/>
      <c r="CO109" s="54"/>
      <c r="CP109" s="54"/>
      <c r="CQ109" s="54"/>
      <c r="CR109" s="54"/>
      <c r="CS109" s="54"/>
      <c r="CT109" s="54"/>
      <c r="CU109" s="54"/>
      <c r="CV109" s="54"/>
      <c r="CW109" s="54"/>
      <c r="CX109" s="54"/>
    </row>
    <row r="110" spans="1:102" s="35" customFormat="1">
      <c r="A110" s="53"/>
      <c r="B110" s="53"/>
      <c r="C110" s="53"/>
      <c r="CK110" s="81"/>
      <c r="CL110" s="81"/>
      <c r="CM110" s="81"/>
      <c r="CN110" s="81"/>
      <c r="CO110" s="54"/>
      <c r="CP110" s="54"/>
      <c r="CQ110" s="54"/>
      <c r="CR110" s="54"/>
      <c r="CS110" s="54"/>
      <c r="CT110" s="54"/>
      <c r="CU110" s="54"/>
      <c r="CV110" s="54"/>
      <c r="CW110" s="54"/>
      <c r="CX110" s="54"/>
    </row>
    <row r="111" spans="1:102" s="35" customFormat="1">
      <c r="A111" s="53"/>
      <c r="B111" s="53"/>
      <c r="C111" s="53"/>
      <c r="CK111" s="81"/>
      <c r="CL111" s="81"/>
      <c r="CM111" s="81"/>
      <c r="CN111" s="81"/>
      <c r="CO111" s="54"/>
      <c r="CP111" s="54"/>
      <c r="CQ111" s="54"/>
      <c r="CR111" s="54"/>
      <c r="CS111" s="54"/>
      <c r="CT111" s="54"/>
      <c r="CU111" s="54"/>
      <c r="CV111" s="54"/>
      <c r="CW111" s="54"/>
      <c r="CX111" s="54"/>
    </row>
    <row r="112" spans="1:102" s="35" customFormat="1">
      <c r="A112" s="53"/>
      <c r="B112" s="53"/>
      <c r="C112" s="53"/>
      <c r="CK112" s="81"/>
      <c r="CL112" s="81"/>
      <c r="CM112" s="81"/>
      <c r="CN112" s="81"/>
      <c r="CO112" s="54"/>
      <c r="CP112" s="54"/>
      <c r="CQ112" s="54"/>
      <c r="CR112" s="54"/>
      <c r="CS112" s="54"/>
      <c r="CT112" s="54"/>
      <c r="CU112" s="54"/>
      <c r="CV112" s="54"/>
      <c r="CW112" s="54"/>
      <c r="CX112" s="54"/>
    </row>
    <row r="113" spans="1:102" s="35" customFormat="1">
      <c r="A113" s="53"/>
      <c r="B113" s="53"/>
      <c r="C113" s="53"/>
      <c r="CK113" s="81"/>
      <c r="CL113" s="81"/>
      <c r="CM113" s="81"/>
      <c r="CN113" s="81"/>
      <c r="CO113" s="54"/>
      <c r="CP113" s="54"/>
      <c r="CQ113" s="54"/>
      <c r="CR113" s="54"/>
      <c r="CS113" s="54"/>
      <c r="CT113" s="54"/>
      <c r="CU113" s="54"/>
      <c r="CV113" s="54"/>
      <c r="CW113" s="54"/>
      <c r="CX113" s="54"/>
    </row>
    <row r="114" spans="1:102" s="35" customFormat="1">
      <c r="A114" s="53"/>
      <c r="B114" s="53"/>
      <c r="C114" s="53"/>
      <c r="CK114" s="81"/>
      <c r="CL114" s="81"/>
      <c r="CM114" s="81"/>
      <c r="CN114" s="81"/>
      <c r="CO114" s="54"/>
      <c r="CP114" s="54"/>
      <c r="CQ114" s="54"/>
      <c r="CR114" s="54"/>
      <c r="CS114" s="54"/>
      <c r="CT114" s="54"/>
      <c r="CU114" s="54"/>
      <c r="CV114" s="54"/>
      <c r="CW114" s="54"/>
      <c r="CX114" s="54"/>
    </row>
    <row r="115" spans="1:102" s="35" customFormat="1">
      <c r="A115" s="53"/>
      <c r="B115" s="53"/>
      <c r="C115" s="53"/>
      <c r="CK115" s="81"/>
      <c r="CL115" s="81"/>
      <c r="CM115" s="81"/>
      <c r="CN115" s="81"/>
      <c r="CO115" s="54"/>
      <c r="CP115" s="54"/>
      <c r="CQ115" s="54"/>
      <c r="CR115" s="54"/>
      <c r="CS115" s="54"/>
      <c r="CT115" s="54"/>
      <c r="CU115" s="54"/>
      <c r="CV115" s="54"/>
      <c r="CW115" s="54"/>
      <c r="CX115" s="54"/>
    </row>
    <row r="116" spans="1:102" s="35" customFormat="1">
      <c r="A116" s="53"/>
      <c r="B116" s="53"/>
      <c r="C116" s="53"/>
      <c r="CK116" s="81"/>
      <c r="CL116" s="81"/>
      <c r="CM116" s="81"/>
      <c r="CN116" s="81"/>
      <c r="CO116" s="54"/>
      <c r="CP116" s="54"/>
      <c r="CQ116" s="54"/>
      <c r="CR116" s="54"/>
      <c r="CS116" s="54"/>
      <c r="CT116" s="54"/>
      <c r="CU116" s="54"/>
      <c r="CV116" s="54"/>
      <c r="CW116" s="54"/>
      <c r="CX116" s="54"/>
    </row>
    <row r="117" spans="1:102" s="35" customFormat="1">
      <c r="A117" s="53"/>
      <c r="B117" s="53"/>
      <c r="C117" s="53"/>
      <c r="CK117" s="81"/>
      <c r="CL117" s="81"/>
      <c r="CM117" s="81"/>
      <c r="CN117" s="81"/>
      <c r="CO117" s="54"/>
      <c r="CP117" s="54"/>
      <c r="CQ117" s="54"/>
      <c r="CR117" s="54"/>
      <c r="CS117" s="54"/>
      <c r="CT117" s="54"/>
      <c r="CU117" s="54"/>
      <c r="CV117" s="54"/>
      <c r="CW117" s="54"/>
      <c r="CX117" s="54"/>
    </row>
    <row r="118" spans="1:102" s="35" customFormat="1">
      <c r="A118" s="53"/>
      <c r="B118" s="53"/>
      <c r="C118" s="53"/>
      <c r="CK118" s="81"/>
      <c r="CL118" s="81"/>
      <c r="CM118" s="81"/>
      <c r="CN118" s="81"/>
      <c r="CO118" s="54"/>
      <c r="CP118" s="54"/>
      <c r="CQ118" s="54"/>
      <c r="CR118" s="54"/>
      <c r="CS118" s="54"/>
      <c r="CT118" s="54"/>
      <c r="CU118" s="54"/>
      <c r="CV118" s="54"/>
      <c r="CW118" s="54"/>
      <c r="CX118" s="54"/>
    </row>
    <row r="119" spans="1:102" s="35" customFormat="1">
      <c r="A119" s="53"/>
      <c r="B119" s="53"/>
      <c r="C119" s="53"/>
      <c r="CK119" s="81"/>
      <c r="CL119" s="81"/>
      <c r="CM119" s="81"/>
      <c r="CN119" s="81"/>
      <c r="CO119" s="54"/>
      <c r="CP119" s="54"/>
      <c r="CQ119" s="54"/>
      <c r="CR119" s="54"/>
      <c r="CS119" s="54"/>
      <c r="CT119" s="54"/>
      <c r="CU119" s="54"/>
      <c r="CV119" s="54"/>
      <c r="CW119" s="54"/>
      <c r="CX119" s="54"/>
    </row>
    <row r="120" spans="1:102" s="35" customFormat="1">
      <c r="A120" s="53"/>
      <c r="B120" s="53"/>
      <c r="C120" s="53"/>
      <c r="CK120" s="81"/>
      <c r="CL120" s="81"/>
      <c r="CM120" s="81"/>
      <c r="CN120" s="81"/>
      <c r="CO120" s="54"/>
      <c r="CP120" s="54"/>
      <c r="CQ120" s="54"/>
      <c r="CR120" s="54"/>
      <c r="CS120" s="54"/>
      <c r="CT120" s="54"/>
      <c r="CU120" s="54"/>
      <c r="CV120" s="54"/>
      <c r="CW120" s="54"/>
      <c r="CX120" s="54"/>
    </row>
    <row r="121" spans="1:102" s="35" customFormat="1">
      <c r="A121" s="53"/>
      <c r="B121" s="53"/>
      <c r="C121" s="53"/>
      <c r="CK121" s="81"/>
      <c r="CL121" s="81"/>
      <c r="CM121" s="81"/>
      <c r="CN121" s="81"/>
      <c r="CO121" s="54"/>
      <c r="CP121" s="54"/>
      <c r="CQ121" s="54"/>
      <c r="CR121" s="54"/>
      <c r="CS121" s="54"/>
      <c r="CT121" s="54"/>
      <c r="CU121" s="54"/>
      <c r="CV121" s="54"/>
      <c r="CW121" s="54"/>
      <c r="CX121" s="54"/>
    </row>
    <row r="122" spans="1:102" s="35" customFormat="1">
      <c r="A122" s="53"/>
      <c r="B122" s="53"/>
      <c r="C122" s="53"/>
      <c r="CK122" s="81"/>
      <c r="CL122" s="81"/>
      <c r="CM122" s="81"/>
      <c r="CN122" s="81"/>
      <c r="CO122" s="54"/>
      <c r="CP122" s="54"/>
      <c r="CQ122" s="54"/>
      <c r="CR122" s="54"/>
      <c r="CS122" s="54"/>
      <c r="CT122" s="54"/>
      <c r="CU122" s="54"/>
      <c r="CV122" s="54"/>
      <c r="CW122" s="54"/>
      <c r="CX122" s="54"/>
    </row>
    <row r="123" spans="1:102" s="35" customFormat="1">
      <c r="A123" s="53"/>
      <c r="B123" s="53"/>
      <c r="C123" s="53"/>
      <c r="CK123" s="81"/>
      <c r="CL123" s="81"/>
      <c r="CM123" s="81"/>
      <c r="CN123" s="81"/>
      <c r="CO123" s="54"/>
      <c r="CP123" s="54"/>
      <c r="CQ123" s="54"/>
      <c r="CR123" s="54"/>
      <c r="CS123" s="54"/>
      <c r="CT123" s="54"/>
      <c r="CU123" s="54"/>
      <c r="CV123" s="54"/>
      <c r="CW123" s="54"/>
      <c r="CX123" s="54"/>
    </row>
    <row r="124" spans="1:102" s="35" customFormat="1">
      <c r="A124" s="53"/>
      <c r="B124" s="53"/>
      <c r="C124" s="53"/>
      <c r="CK124" s="81"/>
      <c r="CL124" s="81"/>
      <c r="CM124" s="81"/>
      <c r="CN124" s="81"/>
      <c r="CO124" s="54"/>
      <c r="CP124" s="54"/>
      <c r="CQ124" s="54"/>
      <c r="CR124" s="54"/>
      <c r="CS124" s="54"/>
      <c r="CT124" s="54"/>
      <c r="CU124" s="54"/>
      <c r="CV124" s="54"/>
      <c r="CW124" s="54"/>
      <c r="CX124" s="54"/>
    </row>
    <row r="125" spans="1:102" s="35" customFormat="1">
      <c r="A125" s="53"/>
      <c r="B125" s="53"/>
      <c r="C125" s="53"/>
      <c r="CK125" s="81"/>
      <c r="CL125" s="81"/>
      <c r="CM125" s="81"/>
      <c r="CN125" s="81"/>
      <c r="CO125" s="54"/>
      <c r="CP125" s="54"/>
      <c r="CQ125" s="54"/>
      <c r="CR125" s="54"/>
      <c r="CS125" s="54"/>
      <c r="CT125" s="54"/>
      <c r="CU125" s="54"/>
      <c r="CV125" s="54"/>
      <c r="CW125" s="54"/>
      <c r="CX125" s="54"/>
    </row>
    <row r="126" spans="1:102" s="35" customFormat="1">
      <c r="A126" s="53"/>
      <c r="B126" s="53"/>
      <c r="C126" s="53"/>
      <c r="CK126" s="81"/>
      <c r="CL126" s="81"/>
      <c r="CM126" s="81"/>
      <c r="CN126" s="81"/>
      <c r="CO126" s="54"/>
      <c r="CP126" s="54"/>
      <c r="CQ126" s="54"/>
      <c r="CR126" s="54"/>
      <c r="CS126" s="54"/>
      <c r="CT126" s="54"/>
      <c r="CU126" s="54"/>
      <c r="CV126" s="54"/>
      <c r="CW126" s="54"/>
      <c r="CX126" s="54"/>
    </row>
    <row r="127" spans="1:102" s="35" customFormat="1">
      <c r="A127" s="53"/>
      <c r="B127" s="53"/>
      <c r="C127" s="53"/>
      <c r="CK127" s="81"/>
      <c r="CL127" s="81"/>
      <c r="CM127" s="81"/>
      <c r="CN127" s="81"/>
      <c r="CO127" s="54"/>
      <c r="CP127" s="54"/>
      <c r="CQ127" s="54"/>
      <c r="CR127" s="54"/>
      <c r="CS127" s="54"/>
      <c r="CT127" s="54"/>
      <c r="CU127" s="54"/>
      <c r="CV127" s="54"/>
      <c r="CW127" s="54"/>
      <c r="CX127" s="54"/>
    </row>
    <row r="128" spans="1:102" s="35" customFormat="1">
      <c r="A128" s="53"/>
      <c r="B128" s="53"/>
      <c r="C128" s="53"/>
      <c r="CK128" s="81"/>
      <c r="CL128" s="81"/>
      <c r="CM128" s="81"/>
      <c r="CN128" s="81"/>
      <c r="CO128" s="54"/>
      <c r="CP128" s="54"/>
      <c r="CQ128" s="54"/>
      <c r="CR128" s="54"/>
      <c r="CS128" s="54"/>
      <c r="CT128" s="54"/>
      <c r="CU128" s="54"/>
      <c r="CV128" s="54"/>
      <c r="CW128" s="54"/>
      <c r="CX128" s="54"/>
    </row>
    <row r="129" spans="1:102" s="35" customFormat="1">
      <c r="A129" s="53"/>
      <c r="B129" s="53"/>
      <c r="C129" s="53"/>
      <c r="CK129" s="81"/>
      <c r="CL129" s="81"/>
      <c r="CM129" s="81"/>
      <c r="CN129" s="81"/>
      <c r="CO129" s="54"/>
      <c r="CP129" s="54"/>
      <c r="CQ129" s="54"/>
      <c r="CR129" s="54"/>
      <c r="CS129" s="54"/>
      <c r="CT129" s="54"/>
      <c r="CU129" s="54"/>
      <c r="CV129" s="54"/>
      <c r="CW129" s="54"/>
      <c r="CX129" s="54"/>
    </row>
    <row r="130" spans="1:102" s="35" customFormat="1">
      <c r="A130" s="53"/>
      <c r="B130" s="53"/>
      <c r="C130" s="53"/>
      <c r="CK130" s="81"/>
      <c r="CL130" s="81"/>
      <c r="CM130" s="81"/>
      <c r="CN130" s="81"/>
      <c r="CO130" s="54"/>
      <c r="CP130" s="54"/>
      <c r="CQ130" s="54"/>
      <c r="CR130" s="54"/>
      <c r="CS130" s="54"/>
      <c r="CT130" s="54"/>
      <c r="CU130" s="54"/>
      <c r="CV130" s="54"/>
      <c r="CW130" s="54"/>
      <c r="CX130" s="54"/>
    </row>
    <row r="131" spans="1:102" s="35" customFormat="1">
      <c r="A131" s="53"/>
      <c r="B131" s="53"/>
      <c r="C131" s="53"/>
      <c r="CK131" s="81"/>
      <c r="CL131" s="81"/>
      <c r="CM131" s="81"/>
      <c r="CN131" s="81"/>
      <c r="CO131" s="54"/>
      <c r="CP131" s="54"/>
      <c r="CQ131" s="54"/>
      <c r="CR131" s="54"/>
      <c r="CS131" s="54"/>
      <c r="CT131" s="54"/>
      <c r="CU131" s="54"/>
      <c r="CV131" s="54"/>
      <c r="CW131" s="54"/>
      <c r="CX131" s="54"/>
    </row>
    <row r="132" spans="1:102" s="35" customFormat="1">
      <c r="A132" s="53"/>
      <c r="B132" s="53"/>
      <c r="C132" s="53"/>
      <c r="CK132" s="81"/>
      <c r="CL132" s="81"/>
      <c r="CM132" s="81"/>
      <c r="CN132" s="81"/>
      <c r="CO132" s="54"/>
      <c r="CP132" s="54"/>
      <c r="CQ132" s="54"/>
      <c r="CR132" s="54"/>
      <c r="CS132" s="54"/>
      <c r="CT132" s="54"/>
      <c r="CU132" s="54"/>
      <c r="CV132" s="54"/>
      <c r="CW132" s="54"/>
      <c r="CX132" s="54"/>
    </row>
    <row r="133" spans="1:102" s="35" customFormat="1">
      <c r="A133" s="53"/>
      <c r="B133" s="53"/>
      <c r="C133" s="53"/>
      <c r="CK133" s="81"/>
      <c r="CL133" s="81"/>
      <c r="CM133" s="81"/>
      <c r="CN133" s="81"/>
      <c r="CO133" s="54"/>
      <c r="CP133" s="54"/>
      <c r="CQ133" s="54"/>
      <c r="CR133" s="54"/>
      <c r="CS133" s="54"/>
      <c r="CT133" s="54"/>
      <c r="CU133" s="54"/>
      <c r="CV133" s="54"/>
      <c r="CW133" s="54"/>
      <c r="CX133" s="54"/>
    </row>
    <row r="134" spans="1:102" s="35" customFormat="1">
      <c r="A134" s="53"/>
      <c r="B134" s="53"/>
      <c r="C134" s="53"/>
      <c r="CK134" s="81"/>
      <c r="CL134" s="81"/>
      <c r="CM134" s="81"/>
      <c r="CN134" s="81"/>
      <c r="CO134" s="54"/>
      <c r="CP134" s="54"/>
      <c r="CQ134" s="54"/>
      <c r="CR134" s="54"/>
      <c r="CS134" s="54"/>
      <c r="CT134" s="54"/>
      <c r="CU134" s="54"/>
      <c r="CV134" s="54"/>
      <c r="CW134" s="54"/>
      <c r="CX134" s="54"/>
    </row>
    <row r="135" spans="1:102" s="35" customFormat="1">
      <c r="A135" s="53"/>
      <c r="B135" s="53"/>
      <c r="C135" s="53"/>
      <c r="CK135" s="81"/>
      <c r="CL135" s="81"/>
      <c r="CM135" s="81"/>
      <c r="CN135" s="81"/>
      <c r="CO135" s="54"/>
      <c r="CP135" s="54"/>
      <c r="CQ135" s="54"/>
      <c r="CR135" s="54"/>
      <c r="CS135" s="54"/>
      <c r="CT135" s="54"/>
      <c r="CU135" s="54"/>
      <c r="CV135" s="54"/>
      <c r="CW135" s="54"/>
      <c r="CX135" s="54"/>
    </row>
    <row r="136" spans="1:102" s="35" customFormat="1">
      <c r="A136" s="53"/>
      <c r="B136" s="53"/>
      <c r="C136" s="53"/>
      <c r="CK136" s="81"/>
      <c r="CL136" s="81"/>
      <c r="CM136" s="81"/>
      <c r="CN136" s="81"/>
      <c r="CO136" s="54"/>
      <c r="CP136" s="54"/>
      <c r="CQ136" s="54"/>
      <c r="CR136" s="54"/>
      <c r="CS136" s="54"/>
      <c r="CT136" s="54"/>
      <c r="CU136" s="54"/>
      <c r="CV136" s="54"/>
      <c r="CW136" s="54"/>
      <c r="CX136" s="54"/>
    </row>
    <row r="137" spans="1:102" s="35" customFormat="1">
      <c r="A137" s="53"/>
      <c r="B137" s="53"/>
      <c r="C137" s="53"/>
      <c r="CK137" s="81"/>
      <c r="CL137" s="81"/>
      <c r="CM137" s="81"/>
      <c r="CN137" s="81"/>
      <c r="CO137" s="54"/>
      <c r="CP137" s="54"/>
      <c r="CQ137" s="54"/>
      <c r="CR137" s="54"/>
      <c r="CS137" s="54"/>
      <c r="CT137" s="54"/>
      <c r="CU137" s="54"/>
      <c r="CV137" s="54"/>
      <c r="CW137" s="54"/>
      <c r="CX137" s="54"/>
    </row>
    <row r="138" spans="1:102" s="35" customFormat="1">
      <c r="A138" s="53"/>
      <c r="B138" s="53"/>
      <c r="C138" s="53"/>
      <c r="CK138" s="81"/>
      <c r="CL138" s="81"/>
      <c r="CM138" s="81"/>
      <c r="CN138" s="81"/>
      <c r="CO138" s="54"/>
      <c r="CP138" s="54"/>
      <c r="CQ138" s="54"/>
      <c r="CR138" s="54"/>
      <c r="CS138" s="54"/>
      <c r="CT138" s="54"/>
      <c r="CU138" s="54"/>
      <c r="CV138" s="54"/>
      <c r="CW138" s="54"/>
      <c r="CX138" s="54"/>
    </row>
    <row r="139" spans="1:102" s="35" customFormat="1">
      <c r="A139" s="53"/>
      <c r="B139" s="53"/>
      <c r="C139" s="53"/>
      <c r="CK139" s="81"/>
      <c r="CL139" s="81"/>
      <c r="CM139" s="81"/>
      <c r="CN139" s="81"/>
      <c r="CO139" s="54"/>
      <c r="CP139" s="54"/>
      <c r="CQ139" s="54"/>
      <c r="CR139" s="54"/>
      <c r="CS139" s="54"/>
      <c r="CT139" s="54"/>
      <c r="CU139" s="54"/>
      <c r="CV139" s="54"/>
      <c r="CW139" s="54"/>
      <c r="CX139" s="54"/>
    </row>
    <row r="140" spans="1:102" s="35" customFormat="1">
      <c r="A140" s="53"/>
      <c r="B140" s="53"/>
      <c r="C140" s="53"/>
      <c r="CK140" s="81"/>
      <c r="CL140" s="81"/>
      <c r="CM140" s="81"/>
      <c r="CN140" s="81"/>
      <c r="CO140" s="54"/>
      <c r="CP140" s="54"/>
      <c r="CQ140" s="54"/>
      <c r="CR140" s="54"/>
      <c r="CS140" s="54"/>
      <c r="CT140" s="54"/>
      <c r="CU140" s="54"/>
      <c r="CV140" s="54"/>
      <c r="CW140" s="54"/>
      <c r="CX140" s="54"/>
    </row>
    <row r="141" spans="1:102" s="35" customFormat="1">
      <c r="A141" s="53"/>
      <c r="B141" s="53"/>
      <c r="C141" s="53"/>
      <c r="CK141" s="81"/>
      <c r="CL141" s="81"/>
      <c r="CM141" s="81"/>
      <c r="CN141" s="81"/>
      <c r="CO141" s="54"/>
      <c r="CP141" s="54"/>
      <c r="CQ141" s="54"/>
      <c r="CR141" s="54"/>
      <c r="CS141" s="54"/>
      <c r="CT141" s="54"/>
      <c r="CU141" s="54"/>
      <c r="CV141" s="54"/>
      <c r="CW141" s="54"/>
      <c r="CX141" s="54"/>
    </row>
    <row r="142" spans="1:102" s="35" customFormat="1">
      <c r="A142" s="53"/>
      <c r="B142" s="53"/>
      <c r="C142" s="53"/>
      <c r="CK142" s="81"/>
      <c r="CL142" s="81"/>
      <c r="CM142" s="81"/>
      <c r="CN142" s="81"/>
      <c r="CO142" s="54"/>
      <c r="CP142" s="54"/>
      <c r="CQ142" s="54"/>
      <c r="CR142" s="54"/>
      <c r="CS142" s="54"/>
      <c r="CT142" s="54"/>
      <c r="CU142" s="54"/>
      <c r="CV142" s="54"/>
      <c r="CW142" s="54"/>
      <c r="CX142" s="54"/>
    </row>
    <row r="143" spans="1:102" s="35" customFormat="1">
      <c r="A143" s="53"/>
      <c r="B143" s="53"/>
      <c r="C143" s="53"/>
      <c r="CK143" s="81"/>
      <c r="CL143" s="81"/>
      <c r="CM143" s="81"/>
      <c r="CN143" s="81"/>
      <c r="CO143" s="54"/>
      <c r="CP143" s="54"/>
      <c r="CQ143" s="54"/>
      <c r="CR143" s="54"/>
      <c r="CS143" s="54"/>
      <c r="CT143" s="54"/>
      <c r="CU143" s="54"/>
      <c r="CV143" s="54"/>
      <c r="CW143" s="54"/>
      <c r="CX143" s="54"/>
    </row>
    <row r="144" spans="1:102" s="35" customFormat="1">
      <c r="A144" s="53"/>
      <c r="B144" s="53"/>
      <c r="C144" s="53"/>
      <c r="CK144" s="81"/>
      <c r="CL144" s="81"/>
      <c r="CM144" s="81"/>
      <c r="CN144" s="81"/>
      <c r="CO144" s="54"/>
      <c r="CP144" s="54"/>
      <c r="CQ144" s="54"/>
      <c r="CR144" s="54"/>
      <c r="CS144" s="54"/>
      <c r="CT144" s="54"/>
      <c r="CU144" s="54"/>
      <c r="CV144" s="54"/>
      <c r="CW144" s="54"/>
      <c r="CX144" s="54"/>
    </row>
    <row r="145" spans="1:102" s="35" customFormat="1">
      <c r="A145" s="53"/>
      <c r="B145" s="53"/>
      <c r="C145" s="53"/>
      <c r="CK145" s="81"/>
      <c r="CL145" s="81"/>
      <c r="CM145" s="81"/>
      <c r="CN145" s="81"/>
      <c r="CO145" s="54"/>
      <c r="CP145" s="54"/>
      <c r="CQ145" s="54"/>
      <c r="CR145" s="54"/>
      <c r="CS145" s="54"/>
      <c r="CT145" s="54"/>
      <c r="CU145" s="54"/>
      <c r="CV145" s="54"/>
      <c r="CW145" s="54"/>
      <c r="CX145" s="54"/>
    </row>
    <row r="146" spans="1:102" s="35" customFormat="1">
      <c r="A146" s="53"/>
      <c r="B146" s="53"/>
      <c r="C146" s="53"/>
      <c r="CK146" s="81"/>
      <c r="CL146" s="81"/>
      <c r="CM146" s="81"/>
      <c r="CN146" s="81"/>
      <c r="CO146" s="54"/>
      <c r="CP146" s="54"/>
      <c r="CQ146" s="54"/>
      <c r="CR146" s="54"/>
      <c r="CS146" s="54"/>
      <c r="CT146" s="54"/>
      <c r="CU146" s="54"/>
      <c r="CV146" s="54"/>
      <c r="CW146" s="54"/>
      <c r="CX146" s="54"/>
    </row>
    <row r="147" spans="1:102" s="35" customFormat="1">
      <c r="A147" s="53"/>
      <c r="B147" s="53"/>
      <c r="C147" s="53"/>
      <c r="CK147" s="81"/>
      <c r="CL147" s="81"/>
      <c r="CM147" s="81"/>
      <c r="CN147" s="81"/>
      <c r="CO147" s="54"/>
      <c r="CP147" s="54"/>
      <c r="CQ147" s="54"/>
      <c r="CR147" s="54"/>
      <c r="CS147" s="54"/>
      <c r="CT147" s="54"/>
      <c r="CU147" s="54"/>
      <c r="CV147" s="54"/>
      <c r="CW147" s="54"/>
      <c r="CX147" s="54"/>
    </row>
    <row r="148" spans="1:102" s="35" customFormat="1">
      <c r="A148" s="53"/>
      <c r="B148" s="53"/>
      <c r="C148" s="53"/>
      <c r="CK148" s="81"/>
      <c r="CL148" s="81"/>
      <c r="CM148" s="81"/>
      <c r="CN148" s="81"/>
      <c r="CO148" s="54"/>
      <c r="CP148" s="54"/>
      <c r="CQ148" s="54"/>
      <c r="CR148" s="54"/>
      <c r="CS148" s="54"/>
      <c r="CT148" s="54"/>
      <c r="CU148" s="54"/>
      <c r="CV148" s="54"/>
      <c r="CW148" s="54"/>
      <c r="CX148" s="54"/>
    </row>
    <row r="149" spans="1:102" s="35" customFormat="1">
      <c r="A149" s="53"/>
      <c r="B149" s="53"/>
      <c r="C149" s="53"/>
      <c r="CK149" s="81"/>
      <c r="CL149" s="81"/>
      <c r="CM149" s="81"/>
      <c r="CN149" s="81"/>
      <c r="CO149" s="54"/>
      <c r="CP149" s="54"/>
      <c r="CQ149" s="54"/>
      <c r="CR149" s="54"/>
      <c r="CS149" s="54"/>
      <c r="CT149" s="54"/>
      <c r="CU149" s="54"/>
      <c r="CV149" s="54"/>
      <c r="CW149" s="54"/>
      <c r="CX149" s="54"/>
    </row>
    <row r="150" spans="1:102" s="35" customFormat="1">
      <c r="A150" s="53"/>
      <c r="B150" s="53"/>
      <c r="C150" s="53"/>
      <c r="CK150" s="81"/>
      <c r="CL150" s="81"/>
      <c r="CM150" s="81"/>
      <c r="CN150" s="81"/>
      <c r="CO150" s="54"/>
      <c r="CP150" s="54"/>
      <c r="CQ150" s="54"/>
      <c r="CR150" s="54"/>
      <c r="CS150" s="54"/>
      <c r="CT150" s="54"/>
      <c r="CU150" s="54"/>
      <c r="CV150" s="54"/>
      <c r="CW150" s="54"/>
      <c r="CX150" s="54"/>
    </row>
    <row r="151" spans="1:102" s="35" customFormat="1">
      <c r="A151" s="53"/>
      <c r="B151" s="53"/>
      <c r="C151" s="53"/>
      <c r="CK151" s="81"/>
      <c r="CL151" s="81"/>
      <c r="CM151" s="81"/>
      <c r="CN151" s="81"/>
      <c r="CO151" s="54"/>
      <c r="CP151" s="54"/>
      <c r="CQ151" s="54"/>
      <c r="CR151" s="54"/>
      <c r="CS151" s="54"/>
      <c r="CT151" s="54"/>
      <c r="CU151" s="54"/>
      <c r="CV151" s="54"/>
      <c r="CW151" s="54"/>
      <c r="CX151" s="54"/>
    </row>
    <row r="152" spans="1:102" s="35" customFormat="1">
      <c r="A152" s="53"/>
      <c r="B152" s="53"/>
      <c r="C152" s="53"/>
      <c r="CK152" s="81"/>
      <c r="CL152" s="81"/>
      <c r="CM152" s="81"/>
      <c r="CN152" s="81"/>
      <c r="CO152" s="54"/>
      <c r="CP152" s="54"/>
      <c r="CQ152" s="54"/>
      <c r="CR152" s="54"/>
      <c r="CS152" s="54"/>
      <c r="CT152" s="54"/>
      <c r="CU152" s="54"/>
      <c r="CV152" s="54"/>
      <c r="CW152" s="54"/>
      <c r="CX152" s="54"/>
    </row>
    <row r="153" spans="1:102" s="35" customFormat="1">
      <c r="A153" s="53"/>
      <c r="B153" s="53"/>
      <c r="C153" s="53"/>
      <c r="CK153" s="81"/>
      <c r="CL153" s="81"/>
      <c r="CM153" s="81"/>
      <c r="CN153" s="81"/>
      <c r="CO153" s="54"/>
      <c r="CP153" s="54"/>
      <c r="CQ153" s="54"/>
      <c r="CR153" s="54"/>
      <c r="CS153" s="54"/>
      <c r="CT153" s="54"/>
      <c r="CU153" s="54"/>
      <c r="CV153" s="54"/>
      <c r="CW153" s="54"/>
      <c r="CX153" s="54"/>
    </row>
    <row r="154" spans="1:102" s="35" customFormat="1">
      <c r="A154" s="53"/>
      <c r="B154" s="53"/>
      <c r="C154" s="53"/>
      <c r="CK154" s="81"/>
      <c r="CL154" s="81"/>
      <c r="CM154" s="81"/>
      <c r="CN154" s="81"/>
      <c r="CO154" s="54"/>
      <c r="CP154" s="54"/>
      <c r="CQ154" s="54"/>
      <c r="CR154" s="54"/>
      <c r="CS154" s="54"/>
      <c r="CT154" s="54"/>
      <c r="CU154" s="54"/>
      <c r="CV154" s="54"/>
      <c r="CW154" s="54"/>
      <c r="CX154" s="54"/>
    </row>
    <row r="155" spans="1:102" s="35" customFormat="1">
      <c r="A155" s="53"/>
      <c r="B155" s="53"/>
      <c r="C155" s="53"/>
      <c r="CK155" s="81"/>
      <c r="CL155" s="81"/>
      <c r="CM155" s="81"/>
      <c r="CN155" s="81"/>
      <c r="CO155" s="54"/>
      <c r="CP155" s="54"/>
      <c r="CQ155" s="54"/>
      <c r="CR155" s="54"/>
      <c r="CS155" s="54"/>
      <c r="CT155" s="54"/>
      <c r="CU155" s="54"/>
      <c r="CV155" s="54"/>
      <c r="CW155" s="54"/>
      <c r="CX155" s="54"/>
    </row>
    <row r="156" spans="1:102" s="35" customFormat="1">
      <c r="A156" s="53"/>
      <c r="B156" s="53"/>
      <c r="C156" s="53"/>
      <c r="CK156" s="81"/>
      <c r="CL156" s="81"/>
      <c r="CM156" s="81"/>
      <c r="CN156" s="81"/>
      <c r="CO156" s="54"/>
      <c r="CP156" s="54"/>
      <c r="CQ156" s="54"/>
      <c r="CR156" s="54"/>
      <c r="CS156" s="54"/>
      <c r="CT156" s="54"/>
      <c r="CU156" s="54"/>
      <c r="CV156" s="54"/>
      <c r="CW156" s="54"/>
      <c r="CX156" s="54"/>
    </row>
    <row r="157" spans="1:102" s="35" customFormat="1">
      <c r="A157" s="53"/>
      <c r="B157" s="53"/>
      <c r="C157" s="53"/>
      <c r="CK157" s="81"/>
      <c r="CL157" s="81"/>
      <c r="CM157" s="81"/>
      <c r="CN157" s="81"/>
      <c r="CO157" s="54"/>
      <c r="CP157" s="54"/>
      <c r="CQ157" s="54"/>
      <c r="CR157" s="54"/>
      <c r="CS157" s="54"/>
      <c r="CT157" s="54"/>
      <c r="CU157" s="54"/>
      <c r="CV157" s="54"/>
      <c r="CW157" s="54"/>
      <c r="CX157" s="54"/>
    </row>
    <row r="158" spans="1:102" s="35" customFormat="1">
      <c r="A158" s="53"/>
      <c r="B158" s="53"/>
      <c r="C158" s="53"/>
      <c r="CK158" s="81"/>
      <c r="CL158" s="81"/>
      <c r="CM158" s="81"/>
      <c r="CN158" s="81"/>
      <c r="CO158" s="54"/>
      <c r="CP158" s="54"/>
      <c r="CQ158" s="54"/>
      <c r="CR158" s="54"/>
      <c r="CS158" s="54"/>
      <c r="CT158" s="54"/>
      <c r="CU158" s="54"/>
      <c r="CV158" s="54"/>
      <c r="CW158" s="54"/>
      <c r="CX158" s="54"/>
    </row>
    <row r="159" spans="1:102" s="35" customFormat="1">
      <c r="A159" s="53"/>
      <c r="B159" s="53"/>
      <c r="C159" s="53"/>
      <c r="CK159" s="81"/>
      <c r="CL159" s="81"/>
      <c r="CM159" s="81"/>
      <c r="CN159" s="81"/>
      <c r="CO159" s="54"/>
      <c r="CP159" s="54"/>
      <c r="CQ159" s="54"/>
      <c r="CR159" s="54"/>
      <c r="CS159" s="54"/>
      <c r="CT159" s="54"/>
      <c r="CU159" s="54"/>
      <c r="CV159" s="54"/>
      <c r="CW159" s="54"/>
      <c r="CX159" s="54"/>
    </row>
    <row r="160" spans="1:102" s="35" customFormat="1">
      <c r="A160" s="53"/>
      <c r="B160" s="53"/>
      <c r="C160" s="53"/>
      <c r="CK160" s="81"/>
      <c r="CL160" s="81"/>
      <c r="CM160" s="81"/>
      <c r="CN160" s="81"/>
      <c r="CO160" s="54"/>
      <c r="CP160" s="54"/>
      <c r="CQ160" s="54"/>
      <c r="CR160" s="54"/>
      <c r="CS160" s="54"/>
      <c r="CT160" s="54"/>
      <c r="CU160" s="54"/>
      <c r="CV160" s="54"/>
      <c r="CW160" s="54"/>
      <c r="CX160" s="54"/>
    </row>
    <row r="161" spans="1:102" s="35" customFormat="1">
      <c r="A161" s="53"/>
      <c r="B161" s="53"/>
      <c r="C161" s="53"/>
      <c r="CK161" s="81"/>
      <c r="CL161" s="81"/>
      <c r="CM161" s="81"/>
      <c r="CN161" s="81"/>
      <c r="CO161" s="54"/>
      <c r="CP161" s="54"/>
      <c r="CQ161" s="54"/>
      <c r="CR161" s="54"/>
      <c r="CS161" s="54"/>
      <c r="CT161" s="54"/>
      <c r="CU161" s="54"/>
      <c r="CV161" s="54"/>
      <c r="CW161" s="54"/>
      <c r="CX161" s="54"/>
    </row>
    <row r="162" spans="1:102" s="35" customFormat="1">
      <c r="A162" s="53"/>
      <c r="B162" s="53"/>
      <c r="C162" s="53"/>
      <c r="CK162" s="81"/>
      <c r="CL162" s="81"/>
      <c r="CM162" s="81"/>
      <c r="CN162" s="81"/>
      <c r="CO162" s="54"/>
      <c r="CP162" s="54"/>
      <c r="CQ162" s="54"/>
      <c r="CR162" s="54"/>
      <c r="CS162" s="54"/>
      <c r="CT162" s="54"/>
      <c r="CU162" s="54"/>
      <c r="CV162" s="54"/>
      <c r="CW162" s="54"/>
      <c r="CX162" s="54"/>
    </row>
    <row r="163" spans="1:102" s="35" customFormat="1">
      <c r="A163" s="53"/>
      <c r="B163" s="53"/>
      <c r="C163" s="53"/>
      <c r="CK163" s="81"/>
      <c r="CL163" s="81"/>
      <c r="CM163" s="81"/>
      <c r="CN163" s="81"/>
      <c r="CO163" s="54"/>
      <c r="CP163" s="54"/>
      <c r="CQ163" s="54"/>
      <c r="CR163" s="54"/>
      <c r="CS163" s="54"/>
      <c r="CT163" s="54"/>
      <c r="CU163" s="54"/>
      <c r="CV163" s="54"/>
      <c r="CW163" s="54"/>
      <c r="CX163" s="54"/>
    </row>
    <row r="164" spans="1:102" s="35" customFormat="1">
      <c r="A164" s="6"/>
      <c r="B164" s="6"/>
      <c r="C164" s="6"/>
      <c r="D164" s="3"/>
      <c r="CK164" s="81"/>
      <c r="CL164" s="81"/>
      <c r="CM164" s="81"/>
      <c r="CN164" s="81"/>
      <c r="CO164" s="54"/>
      <c r="CP164" s="54"/>
      <c r="CQ164" s="54"/>
      <c r="CR164" s="54"/>
      <c r="CS164" s="54"/>
      <c r="CT164" s="54"/>
      <c r="CU164" s="54"/>
      <c r="CV164" s="54"/>
      <c r="CW164" s="54"/>
      <c r="CX164" s="54"/>
    </row>
    <row r="165" spans="1:102" s="35" customFormat="1">
      <c r="A165" s="6"/>
      <c r="B165" s="6"/>
      <c r="C165" s="6"/>
      <c r="D165" s="3"/>
      <c r="CK165" s="81"/>
      <c r="CL165" s="81"/>
      <c r="CM165" s="81"/>
      <c r="CN165" s="81"/>
      <c r="CO165" s="54"/>
      <c r="CP165" s="54"/>
      <c r="CQ165" s="54"/>
      <c r="CR165" s="54"/>
      <c r="CS165" s="54"/>
      <c r="CT165" s="54"/>
      <c r="CU165" s="54"/>
      <c r="CV165" s="54"/>
      <c r="CW165" s="54"/>
      <c r="CX165" s="54"/>
    </row>
    <row r="166" spans="1:102" s="35" customFormat="1">
      <c r="A166" s="6"/>
      <c r="B166" s="6"/>
      <c r="C166" s="6"/>
      <c r="D166" s="3"/>
      <c r="CK166" s="81"/>
      <c r="CL166" s="81"/>
      <c r="CM166" s="81"/>
      <c r="CN166" s="81"/>
      <c r="CO166" s="54"/>
      <c r="CP166" s="54"/>
      <c r="CQ166" s="54"/>
      <c r="CR166" s="54"/>
      <c r="CS166" s="54"/>
      <c r="CT166" s="54"/>
      <c r="CU166" s="54"/>
      <c r="CV166" s="54"/>
      <c r="CW166" s="54"/>
      <c r="CX166" s="54"/>
    </row>
  </sheetData>
  <dataConsolidate/>
  <mergeCells count="1">
    <mergeCell ref="E4:G4"/>
  </mergeCells>
  <dataValidations count="3">
    <dataValidation type="list" allowBlank="1" showInputMessage="1" showErrorMessage="1" sqref="D6">
      <formula1>Branşlar4</formula1>
    </dataValidation>
    <dataValidation type="list" allowBlank="1" showInputMessage="1" showErrorMessage="1" sqref="B2">
      <formula1>"Toplam,Direkt,Endirekt"</formula1>
    </dataValidation>
    <dataValidation type="list" allowBlank="1" showInputMessage="1" showErrorMessage="1" sqref="C2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C75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341</v>
      </c>
      <c r="B2" s="4" t="s">
        <v>6</v>
      </c>
      <c r="C2" s="4" t="s">
        <v>6</v>
      </c>
      <c r="E2" s="91" t="s">
        <v>137</v>
      </c>
      <c r="F2" s="92"/>
      <c r="G2" s="93"/>
      <c r="H2" s="6"/>
    </row>
    <row r="3" spans="1:159" ht="15" customHeight="1">
      <c r="A3" s="5" t="s">
        <v>357</v>
      </c>
      <c r="B3" s="2"/>
      <c r="C3" s="2"/>
    </row>
    <row r="4" spans="1:159" ht="22.5" customHeight="1"/>
    <row r="5" spans="1:159" ht="22.5" customHeight="1">
      <c r="D5" s="78">
        <v>719</v>
      </c>
      <c r="E5" s="78">
        <v>720</v>
      </c>
      <c r="F5" s="78">
        <v>721</v>
      </c>
      <c r="G5" s="78">
        <v>722</v>
      </c>
      <c r="H5" s="78">
        <v>725</v>
      </c>
      <c r="I5" s="78">
        <v>726</v>
      </c>
      <c r="J5" s="78">
        <v>730</v>
      </c>
      <c r="K5" s="78">
        <v>731</v>
      </c>
      <c r="L5" s="78">
        <v>732</v>
      </c>
      <c r="M5" s="78">
        <v>733</v>
      </c>
      <c r="N5" s="78">
        <v>734</v>
      </c>
      <c r="O5" s="78">
        <v>769</v>
      </c>
      <c r="P5" s="78">
        <v>770</v>
      </c>
      <c r="Q5" s="78">
        <v>771</v>
      </c>
      <c r="R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80</v>
      </c>
      <c r="E6" s="56" t="s">
        <v>81</v>
      </c>
      <c r="F6" s="56" t="s">
        <v>82</v>
      </c>
      <c r="G6" s="56" t="s">
        <v>83</v>
      </c>
      <c r="H6" s="56" t="s">
        <v>84</v>
      </c>
      <c r="I6" s="56" t="s">
        <v>85</v>
      </c>
      <c r="J6" s="56" t="s">
        <v>86</v>
      </c>
      <c r="K6" s="56" t="s">
        <v>87</v>
      </c>
      <c r="L6" s="56" t="s">
        <v>88</v>
      </c>
      <c r="M6" s="56" t="s">
        <v>89</v>
      </c>
      <c r="N6" s="56" t="s">
        <v>90</v>
      </c>
      <c r="O6" s="56" t="s">
        <v>91</v>
      </c>
      <c r="P6" s="56" t="s">
        <v>92</v>
      </c>
      <c r="Q6" s="56" t="s">
        <v>93</v>
      </c>
      <c r="R6" s="79" t="s">
        <v>342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8">
        <f t="shared" ref="D7:Q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4691619.22</v>
      </c>
      <c r="E7" s="18">
        <f t="shared" ca="1" si="0"/>
        <v>136143666.22</v>
      </c>
      <c r="F7" s="18">
        <f t="shared" ca="1" si="0"/>
        <v>0</v>
      </c>
      <c r="G7" s="18">
        <f t="shared" ca="1" si="0"/>
        <v>3291374.4200000004</v>
      </c>
      <c r="H7" s="18">
        <f t="shared" ca="1" si="0"/>
        <v>0</v>
      </c>
      <c r="I7" s="18">
        <f t="shared" ca="1" si="0"/>
        <v>0</v>
      </c>
      <c r="J7" s="18">
        <f t="shared" ca="1" si="0"/>
        <v>919982.65</v>
      </c>
      <c r="K7" s="18">
        <f t="shared" ca="1" si="0"/>
        <v>0</v>
      </c>
      <c r="L7" s="18">
        <f t="shared" ca="1" si="0"/>
        <v>0</v>
      </c>
      <c r="M7" s="18">
        <f t="shared" ca="1" si="0"/>
        <v>162953560.74000001</v>
      </c>
      <c r="N7" s="18">
        <f t="shared" ca="1" si="0"/>
        <v>0</v>
      </c>
      <c r="O7" s="18">
        <f t="shared" ca="1" si="0"/>
        <v>0</v>
      </c>
      <c r="P7" s="18">
        <f t="shared" ca="1" si="0"/>
        <v>0</v>
      </c>
      <c r="Q7" s="18">
        <f t="shared" ca="1" si="0"/>
        <v>12161475.85</v>
      </c>
      <c r="R7" s="19">
        <f ca="1">+SUM(D7:Q7)</f>
        <v>320161679.10000002</v>
      </c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8">
        <f t="shared" ca="1" si="0"/>
        <v>68102499.239999995</v>
      </c>
      <c r="E8" s="18">
        <f t="shared" ca="1" si="0"/>
        <v>153291870.00999999</v>
      </c>
      <c r="F8" s="18">
        <f t="shared" ca="1" si="0"/>
        <v>40985.01</v>
      </c>
      <c r="G8" s="18">
        <f t="shared" ca="1" si="0"/>
        <v>0</v>
      </c>
      <c r="H8" s="18">
        <f t="shared" ca="1" si="0"/>
        <v>0</v>
      </c>
      <c r="I8" s="18">
        <f t="shared" ca="1" si="0"/>
        <v>8532027.6899999995</v>
      </c>
      <c r="J8" s="18">
        <f t="shared" ca="1" si="0"/>
        <v>14696924.609999999</v>
      </c>
      <c r="K8" s="18">
        <f t="shared" ca="1" si="0"/>
        <v>95213.23</v>
      </c>
      <c r="L8" s="18">
        <f t="shared" ca="1" si="0"/>
        <v>0</v>
      </c>
      <c r="M8" s="18">
        <f t="shared" ca="1" si="0"/>
        <v>181326444.27000001</v>
      </c>
      <c r="N8" s="18">
        <f t="shared" ca="1" si="0"/>
        <v>0</v>
      </c>
      <c r="O8" s="18">
        <f t="shared" ca="1" si="0"/>
        <v>0</v>
      </c>
      <c r="P8" s="18">
        <f t="shared" ca="1" si="0"/>
        <v>0</v>
      </c>
      <c r="Q8" s="18">
        <f t="shared" ca="1" si="0"/>
        <v>21990002.809999999</v>
      </c>
      <c r="R8" s="19">
        <f t="shared" ref="R8:R18" ca="1" si="1">+SUM(D8:Q8)</f>
        <v>448075966.87</v>
      </c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8">
        <f t="shared" ca="1" si="0"/>
        <v>34221135.090000004</v>
      </c>
      <c r="E9" s="18">
        <f t="shared" ca="1" si="0"/>
        <v>73443174.040000007</v>
      </c>
      <c r="F9" s="18">
        <f t="shared" ca="1" si="0"/>
        <v>130047.4</v>
      </c>
      <c r="G9" s="18">
        <f t="shared" ca="1" si="0"/>
        <v>0</v>
      </c>
      <c r="H9" s="18">
        <f t="shared" ca="1" si="0"/>
        <v>0</v>
      </c>
      <c r="I9" s="18">
        <f t="shared" ca="1" si="0"/>
        <v>18548597.859999999</v>
      </c>
      <c r="J9" s="18">
        <f t="shared" ca="1" si="0"/>
        <v>8525730.0600000005</v>
      </c>
      <c r="K9" s="18">
        <f t="shared" ca="1" si="0"/>
        <v>128066.79000000001</v>
      </c>
      <c r="L9" s="18">
        <f t="shared" ca="1" si="0"/>
        <v>0</v>
      </c>
      <c r="M9" s="18">
        <f t="shared" ca="1" si="0"/>
        <v>20383251.499999996</v>
      </c>
      <c r="N9" s="18">
        <f t="shared" ca="1" si="0"/>
        <v>341701.24</v>
      </c>
      <c r="O9" s="18">
        <f t="shared" ca="1" si="0"/>
        <v>0</v>
      </c>
      <c r="P9" s="18">
        <f t="shared" ca="1" si="0"/>
        <v>0</v>
      </c>
      <c r="Q9" s="18">
        <f t="shared" ca="1" si="0"/>
        <v>36154334.700000003</v>
      </c>
      <c r="R9" s="19">
        <f t="shared" ca="1" si="1"/>
        <v>191876038.68000001</v>
      </c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101883285.36000019</v>
      </c>
      <c r="E10" s="18">
        <f t="shared" ca="1" si="0"/>
        <v>153490627.329927</v>
      </c>
      <c r="F10" s="18">
        <f t="shared" ca="1" si="0"/>
        <v>133249.57</v>
      </c>
      <c r="G10" s="18">
        <f t="shared" ca="1" si="0"/>
        <v>0</v>
      </c>
      <c r="H10" s="18">
        <f t="shared" ca="1" si="0"/>
        <v>2793333.37</v>
      </c>
      <c r="I10" s="18">
        <f t="shared" ca="1" si="0"/>
        <v>16397390.729999701</v>
      </c>
      <c r="J10" s="18">
        <f t="shared" ca="1" si="0"/>
        <v>32404632.739999998</v>
      </c>
      <c r="K10" s="18">
        <f t="shared" ca="1" si="0"/>
        <v>997388.63000001095</v>
      </c>
      <c r="L10" s="18">
        <f t="shared" ca="1" si="0"/>
        <v>0</v>
      </c>
      <c r="M10" s="18">
        <f t="shared" ca="1" si="0"/>
        <v>126550618.23999999</v>
      </c>
      <c r="N10" s="18">
        <f t="shared" ca="1" si="0"/>
        <v>1235959.1100000001</v>
      </c>
      <c r="O10" s="18">
        <f t="shared" ca="1" si="0"/>
        <v>0</v>
      </c>
      <c r="P10" s="18">
        <f t="shared" ca="1" si="0"/>
        <v>0</v>
      </c>
      <c r="Q10" s="18">
        <f t="shared" ca="1" si="0"/>
        <v>1291662.6199999999</v>
      </c>
      <c r="R10" s="19">
        <f t="shared" ca="1" si="1"/>
        <v>437178147.69992691</v>
      </c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3637301.0940999999</v>
      </c>
      <c r="E11" s="18">
        <f t="shared" ca="1" si="0"/>
        <v>2502924.7193</v>
      </c>
      <c r="F11" s="18">
        <f t="shared" ca="1" si="0"/>
        <v>8832.52</v>
      </c>
      <c r="G11" s="18">
        <f t="shared" ca="1" si="0"/>
        <v>0</v>
      </c>
      <c r="H11" s="18">
        <f t="shared" ca="1" si="0"/>
        <v>0</v>
      </c>
      <c r="I11" s="18">
        <f t="shared" ca="1" si="0"/>
        <v>145296.84</v>
      </c>
      <c r="J11" s="18">
        <f t="shared" ca="1" si="0"/>
        <v>2229538.94</v>
      </c>
      <c r="K11" s="18">
        <f t="shared" ca="1" si="0"/>
        <v>88480.81</v>
      </c>
      <c r="L11" s="18">
        <f t="shared" ca="1" si="0"/>
        <v>0</v>
      </c>
      <c r="M11" s="18">
        <f t="shared" ca="1" si="0"/>
        <v>2840120.5370999998</v>
      </c>
      <c r="N11" s="18">
        <f t="shared" ca="1" si="0"/>
        <v>0</v>
      </c>
      <c r="O11" s="18">
        <f t="shared" ca="1" si="0"/>
        <v>0</v>
      </c>
      <c r="P11" s="18">
        <f t="shared" ca="1" si="0"/>
        <v>0</v>
      </c>
      <c r="Q11" s="18">
        <f t="shared" ca="1" si="0"/>
        <v>0</v>
      </c>
      <c r="R11" s="19">
        <f t="shared" ca="1" si="1"/>
        <v>11452495.4605</v>
      </c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8">
        <f t="shared" ca="1" si="0"/>
        <v>0</v>
      </c>
      <c r="I12" s="18">
        <f t="shared" ca="1" si="0"/>
        <v>0</v>
      </c>
      <c r="J12" s="18">
        <f t="shared" ca="1" si="0"/>
        <v>0</v>
      </c>
      <c r="K12" s="18">
        <f t="shared" ca="1" si="0"/>
        <v>0</v>
      </c>
      <c r="L12" s="18">
        <f t="shared" ca="1" si="0"/>
        <v>0</v>
      </c>
      <c r="M12" s="18">
        <f t="shared" ca="1" si="0"/>
        <v>0</v>
      </c>
      <c r="N12" s="18">
        <f t="shared" ca="1" si="0"/>
        <v>0</v>
      </c>
      <c r="O12" s="18">
        <f t="shared" ca="1" si="0"/>
        <v>0</v>
      </c>
      <c r="P12" s="18">
        <f t="shared" ca="1" si="0"/>
        <v>0</v>
      </c>
      <c r="Q12" s="18">
        <f t="shared" ca="1" si="0"/>
        <v>0</v>
      </c>
      <c r="R12" s="19">
        <f t="shared" ca="1" si="1"/>
        <v>0</v>
      </c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14753892.6</v>
      </c>
      <c r="E13" s="18">
        <f t="shared" ca="1" si="0"/>
        <v>25916892.560000002</v>
      </c>
      <c r="F13" s="18">
        <f t="shared" ca="1" si="0"/>
        <v>0</v>
      </c>
      <c r="G13" s="18">
        <f t="shared" ca="1" si="0"/>
        <v>0</v>
      </c>
      <c r="H13" s="18">
        <f t="shared" ca="1" si="0"/>
        <v>0</v>
      </c>
      <c r="I13" s="18">
        <f t="shared" ca="1" si="0"/>
        <v>573427.21</v>
      </c>
      <c r="J13" s="18">
        <f t="shared" ca="1" si="0"/>
        <v>828810.61208566185</v>
      </c>
      <c r="K13" s="18">
        <f t="shared" ca="1" si="0"/>
        <v>12384.05</v>
      </c>
      <c r="L13" s="18">
        <f t="shared" ca="1" si="0"/>
        <v>0</v>
      </c>
      <c r="M13" s="18">
        <f t="shared" ca="1" si="0"/>
        <v>9570860.0199999996</v>
      </c>
      <c r="N13" s="18">
        <f t="shared" ca="1" si="0"/>
        <v>164169.34</v>
      </c>
      <c r="O13" s="18">
        <f t="shared" ca="1" si="0"/>
        <v>0</v>
      </c>
      <c r="P13" s="18">
        <f t="shared" ca="1" si="0"/>
        <v>0</v>
      </c>
      <c r="Q13" s="18">
        <f t="shared" ca="1" si="0"/>
        <v>0</v>
      </c>
      <c r="R13" s="19">
        <f t="shared" ca="1" si="1"/>
        <v>51820436.392085671</v>
      </c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73827720.010000005</v>
      </c>
      <c r="E14" s="18">
        <f t="shared" ca="1" si="0"/>
        <v>91532692.820000008</v>
      </c>
      <c r="F14" s="18">
        <f t="shared" ca="1" si="0"/>
        <v>4428.46</v>
      </c>
      <c r="G14" s="18">
        <f t="shared" ca="1" si="0"/>
        <v>0</v>
      </c>
      <c r="H14" s="18">
        <f t="shared" ca="1" si="0"/>
        <v>8600</v>
      </c>
      <c r="I14" s="18">
        <f t="shared" ca="1" si="0"/>
        <v>2589782.34</v>
      </c>
      <c r="J14" s="18">
        <f t="shared" ca="1" si="0"/>
        <v>7499385.75</v>
      </c>
      <c r="K14" s="18">
        <f t="shared" ca="1" si="0"/>
        <v>0</v>
      </c>
      <c r="L14" s="18">
        <f t="shared" ca="1" si="0"/>
        <v>0</v>
      </c>
      <c r="M14" s="18">
        <f t="shared" ca="1" si="0"/>
        <v>10915455.130000001</v>
      </c>
      <c r="N14" s="18">
        <f t="shared" ca="1" si="0"/>
        <v>51664.38</v>
      </c>
      <c r="O14" s="18">
        <f t="shared" ca="1" si="0"/>
        <v>0</v>
      </c>
      <c r="P14" s="18">
        <f t="shared" ca="1" si="0"/>
        <v>0</v>
      </c>
      <c r="Q14" s="18">
        <f t="shared" ca="1" si="0"/>
        <v>120975700.03</v>
      </c>
      <c r="R14" s="19">
        <f t="shared" ca="1" si="1"/>
        <v>307405428.92000002</v>
      </c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205303.30000000002</v>
      </c>
      <c r="F15" s="18">
        <f t="shared" ca="1" si="0"/>
        <v>0</v>
      </c>
      <c r="G15" s="18">
        <f t="shared" ca="1" si="0"/>
        <v>0</v>
      </c>
      <c r="H15" s="18">
        <f t="shared" ca="1" si="0"/>
        <v>0</v>
      </c>
      <c r="I15" s="18">
        <f t="shared" ca="1" si="0"/>
        <v>0</v>
      </c>
      <c r="J15" s="18">
        <f t="shared" ca="1" si="0"/>
        <v>0</v>
      </c>
      <c r="K15" s="18">
        <f t="shared" ca="1" si="0"/>
        <v>0</v>
      </c>
      <c r="L15" s="18">
        <f t="shared" ca="1" si="0"/>
        <v>0</v>
      </c>
      <c r="M15" s="18">
        <f t="shared" ca="1" si="0"/>
        <v>0</v>
      </c>
      <c r="N15" s="18">
        <f t="shared" ca="1" si="0"/>
        <v>0</v>
      </c>
      <c r="O15" s="18">
        <f t="shared" ca="1" si="0"/>
        <v>0</v>
      </c>
      <c r="P15" s="18">
        <f t="shared" ca="1" si="0"/>
        <v>0</v>
      </c>
      <c r="Q15" s="18">
        <f t="shared" ca="1" si="0"/>
        <v>0</v>
      </c>
      <c r="R15" s="19">
        <f t="shared" ca="1" si="1"/>
        <v>205303.30000000002</v>
      </c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8">
        <f t="shared" ca="1" si="0"/>
        <v>0</v>
      </c>
      <c r="I16" s="18">
        <f t="shared" ca="1" si="0"/>
        <v>0</v>
      </c>
      <c r="J16" s="18">
        <f t="shared" ca="1" si="0"/>
        <v>0</v>
      </c>
      <c r="K16" s="18">
        <f t="shared" ca="1" si="0"/>
        <v>0</v>
      </c>
      <c r="L16" s="18">
        <f t="shared" ca="1" si="0"/>
        <v>0</v>
      </c>
      <c r="M16" s="18">
        <f t="shared" ca="1" si="0"/>
        <v>0</v>
      </c>
      <c r="N16" s="18">
        <f t="shared" ca="1" si="0"/>
        <v>0</v>
      </c>
      <c r="O16" s="18">
        <f t="shared" ca="1" si="0"/>
        <v>0</v>
      </c>
      <c r="P16" s="18">
        <f t="shared" ca="1" si="0"/>
        <v>0</v>
      </c>
      <c r="Q16" s="18">
        <f t="shared" ca="1" si="0"/>
        <v>0</v>
      </c>
      <c r="R16" s="19">
        <f t="shared" ca="1" si="1"/>
        <v>0</v>
      </c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24094730.129999995</v>
      </c>
      <c r="E17" s="18">
        <f t="shared" ca="1" si="0"/>
        <v>7160933.5300000003</v>
      </c>
      <c r="F17" s="18">
        <f t="shared" ca="1" si="0"/>
        <v>0</v>
      </c>
      <c r="G17" s="18">
        <f t="shared" ca="1" si="0"/>
        <v>0</v>
      </c>
      <c r="H17" s="18">
        <f t="shared" ca="1" si="0"/>
        <v>0</v>
      </c>
      <c r="I17" s="18">
        <f t="shared" ca="1" si="0"/>
        <v>249018.79</v>
      </c>
      <c r="J17" s="18">
        <f t="shared" ca="1" si="0"/>
        <v>836389.13</v>
      </c>
      <c r="K17" s="18">
        <f t="shared" ca="1" si="0"/>
        <v>3103.39</v>
      </c>
      <c r="L17" s="18">
        <f t="shared" ca="1" si="0"/>
        <v>0</v>
      </c>
      <c r="M17" s="18">
        <f t="shared" ca="1" si="0"/>
        <v>5694817.2200000007</v>
      </c>
      <c r="N17" s="18">
        <f t="shared" ca="1" si="0"/>
        <v>23088.81</v>
      </c>
      <c r="O17" s="18">
        <f t="shared" ca="1" si="0"/>
        <v>0</v>
      </c>
      <c r="P17" s="18">
        <f t="shared" ca="1" si="0"/>
        <v>0</v>
      </c>
      <c r="Q17" s="18">
        <f t="shared" ca="1" si="0"/>
        <v>5436454.7000000002</v>
      </c>
      <c r="R17" s="19">
        <f t="shared" ca="1" si="1"/>
        <v>43498535.700000003</v>
      </c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13603102.91</v>
      </c>
      <c r="E18" s="18">
        <f t="shared" ca="1" si="0"/>
        <v>9898203.4699999988</v>
      </c>
      <c r="F18" s="18">
        <f t="shared" ca="1" si="0"/>
        <v>1367</v>
      </c>
      <c r="G18" s="18">
        <f t="shared" ca="1" si="0"/>
        <v>0</v>
      </c>
      <c r="H18" s="18">
        <f t="shared" ca="1" si="0"/>
        <v>0</v>
      </c>
      <c r="I18" s="18">
        <f t="shared" ca="1" si="0"/>
        <v>2262186.35</v>
      </c>
      <c r="J18" s="18">
        <f t="shared" ca="1" si="0"/>
        <v>827202.27</v>
      </c>
      <c r="K18" s="18">
        <f t="shared" ca="1" si="0"/>
        <v>24534.560000000001</v>
      </c>
      <c r="L18" s="18">
        <f t="shared" ca="1" si="0"/>
        <v>0</v>
      </c>
      <c r="M18" s="18">
        <f t="shared" ca="1" si="0"/>
        <v>9099551.1699999999</v>
      </c>
      <c r="N18" s="18">
        <f t="shared" ca="1" si="0"/>
        <v>23532.41</v>
      </c>
      <c r="O18" s="18">
        <f t="shared" ca="1" si="0"/>
        <v>0</v>
      </c>
      <c r="P18" s="18">
        <f t="shared" ca="1" si="0"/>
        <v>0</v>
      </c>
      <c r="Q18" s="18">
        <f t="shared" ca="1" si="0"/>
        <v>21822124.010000002</v>
      </c>
      <c r="R18" s="19">
        <f t="shared" ca="1" si="1"/>
        <v>57561804.149999991</v>
      </c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8">
        <f t="shared" ca="1" si="0"/>
        <v>0</v>
      </c>
      <c r="G19" s="18">
        <f t="shared" ca="1" si="0"/>
        <v>0</v>
      </c>
      <c r="H19" s="18">
        <f t="shared" ca="1" si="0"/>
        <v>0</v>
      </c>
      <c r="I19" s="18">
        <f t="shared" ca="1" si="0"/>
        <v>0</v>
      </c>
      <c r="J19" s="18">
        <f t="shared" ca="1" si="0"/>
        <v>0</v>
      </c>
      <c r="K19" s="18">
        <f t="shared" ca="1" si="0"/>
        <v>0</v>
      </c>
      <c r="L19" s="18">
        <f t="shared" ca="1" si="0"/>
        <v>0</v>
      </c>
      <c r="M19" s="18">
        <f t="shared" ca="1" si="0"/>
        <v>0</v>
      </c>
      <c r="N19" s="18">
        <f t="shared" ca="1" si="0"/>
        <v>0</v>
      </c>
      <c r="O19" s="18">
        <f t="shared" ca="1" si="0"/>
        <v>0</v>
      </c>
      <c r="P19" s="18">
        <f t="shared" ca="1" si="0"/>
        <v>0</v>
      </c>
      <c r="Q19" s="18">
        <f t="shared" ca="1" si="0"/>
        <v>0</v>
      </c>
      <c r="R19" s="19">
        <f t="shared" ref="R19:R41" ca="1" si="2">+SUM(D19:Q19)</f>
        <v>0</v>
      </c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19238770.049999997</v>
      </c>
      <c r="E20" s="18">
        <f t="shared" ca="1" si="0"/>
        <v>42099247.289999999</v>
      </c>
      <c r="F20" s="18">
        <f t="shared" ca="1" si="0"/>
        <v>0</v>
      </c>
      <c r="G20" s="18">
        <f t="shared" ca="1" si="0"/>
        <v>23809.73</v>
      </c>
      <c r="H20" s="18">
        <f t="shared" ca="1" si="0"/>
        <v>0</v>
      </c>
      <c r="I20" s="18">
        <f t="shared" ca="1" si="0"/>
        <v>619698.33000000007</v>
      </c>
      <c r="J20" s="18">
        <f t="shared" ca="1" si="0"/>
        <v>1154732.74</v>
      </c>
      <c r="K20" s="18">
        <f t="shared" ca="1" si="0"/>
        <v>0</v>
      </c>
      <c r="L20" s="18">
        <f t="shared" ca="1" si="0"/>
        <v>0</v>
      </c>
      <c r="M20" s="18">
        <f t="shared" ca="1" si="0"/>
        <v>881774.11</v>
      </c>
      <c r="N20" s="18">
        <f t="shared" ca="1" si="0"/>
        <v>144005.78</v>
      </c>
      <c r="O20" s="18">
        <f t="shared" ca="1" si="0"/>
        <v>0</v>
      </c>
      <c r="P20" s="18">
        <f t="shared" ca="1" si="0"/>
        <v>0</v>
      </c>
      <c r="Q20" s="18">
        <f t="shared" ca="1" si="0"/>
        <v>0</v>
      </c>
      <c r="R20" s="19">
        <f t="shared" ca="1" si="2"/>
        <v>64162038.029999994</v>
      </c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2275944.81</v>
      </c>
      <c r="E21" s="18">
        <f t="shared" ca="1" si="0"/>
        <v>2836178.85</v>
      </c>
      <c r="F21" s="18">
        <f t="shared" ca="1" si="0"/>
        <v>0</v>
      </c>
      <c r="G21" s="18">
        <f t="shared" ca="1" si="0"/>
        <v>0</v>
      </c>
      <c r="H21" s="18">
        <f t="shared" ca="1" si="0"/>
        <v>0</v>
      </c>
      <c r="I21" s="18">
        <f t="shared" ca="1" si="0"/>
        <v>34365.620000000003</v>
      </c>
      <c r="J21" s="18">
        <f t="shared" ca="1" si="0"/>
        <v>863514.26</v>
      </c>
      <c r="K21" s="18">
        <f t="shared" ca="1" si="0"/>
        <v>11236.25</v>
      </c>
      <c r="L21" s="18">
        <f t="shared" ca="1" si="0"/>
        <v>0</v>
      </c>
      <c r="M21" s="18">
        <f t="shared" ca="1" si="0"/>
        <v>5395.77</v>
      </c>
      <c r="N21" s="18">
        <f t="shared" ca="1" si="0"/>
        <v>0</v>
      </c>
      <c r="O21" s="18">
        <f t="shared" ca="1" si="0"/>
        <v>0</v>
      </c>
      <c r="P21" s="18">
        <f t="shared" ca="1" si="0"/>
        <v>0</v>
      </c>
      <c r="Q21" s="18">
        <f t="shared" ca="1" si="0"/>
        <v>2797504.46</v>
      </c>
      <c r="R21" s="19">
        <f t="shared" ca="1" si="2"/>
        <v>8824140.0199999996</v>
      </c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5063788.5999999996</v>
      </c>
      <c r="E22" s="18">
        <f t="shared" ca="1" si="0"/>
        <v>5551630.3700000001</v>
      </c>
      <c r="F22" s="18">
        <f t="shared" ca="1" si="0"/>
        <v>37401.379999999997</v>
      </c>
      <c r="G22" s="18">
        <f t="shared" ca="1" si="0"/>
        <v>0</v>
      </c>
      <c r="H22" s="18">
        <f t="shared" ca="1" si="0"/>
        <v>65230</v>
      </c>
      <c r="I22" s="18">
        <f t="shared" ca="1" si="0"/>
        <v>825906.91</v>
      </c>
      <c r="J22" s="18">
        <f t="shared" ca="1" si="0"/>
        <v>1559184.7000000002</v>
      </c>
      <c r="K22" s="18">
        <f t="shared" ca="1" si="0"/>
        <v>85108.12</v>
      </c>
      <c r="L22" s="18">
        <f t="shared" ca="1" si="0"/>
        <v>0</v>
      </c>
      <c r="M22" s="18">
        <f t="shared" ca="1" si="0"/>
        <v>245965.35</v>
      </c>
      <c r="N22" s="18">
        <f t="shared" ca="1" si="0"/>
        <v>53000</v>
      </c>
      <c r="O22" s="18">
        <f t="shared" ca="1" si="0"/>
        <v>0</v>
      </c>
      <c r="P22" s="18">
        <f t="shared" ca="1" si="0"/>
        <v>0</v>
      </c>
      <c r="Q22" s="18">
        <f t="shared" ca="1" si="0"/>
        <v>0</v>
      </c>
      <c r="R22" s="19">
        <f t="shared" ca="1" si="2"/>
        <v>13487215.43</v>
      </c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179</v>
      </c>
      <c r="B23" s="17">
        <v>1020</v>
      </c>
      <c r="C23" s="58" t="s">
        <v>146</v>
      </c>
      <c r="D23" s="18">
        <f t="shared" ref="D23:Q38" ca="1" si="3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76709358.260000005</v>
      </c>
      <c r="E23" s="18">
        <f t="shared" ca="1" si="3"/>
        <v>108623325.27</v>
      </c>
      <c r="F23" s="18">
        <f t="shared" ca="1" si="3"/>
        <v>22696.16</v>
      </c>
      <c r="G23" s="18">
        <f t="shared" ca="1" si="3"/>
        <v>1159.02</v>
      </c>
      <c r="H23" s="18">
        <f t="shared" ca="1" si="3"/>
        <v>1676399.99</v>
      </c>
      <c r="I23" s="18">
        <f t="shared" ca="1" si="3"/>
        <v>8355177.1200000001</v>
      </c>
      <c r="J23" s="18">
        <f t="shared" ca="1" si="3"/>
        <v>18003276.719999999</v>
      </c>
      <c r="K23" s="18">
        <f t="shared" ca="1" si="3"/>
        <v>372768.14999999997</v>
      </c>
      <c r="L23" s="18">
        <f t="shared" ca="1" si="3"/>
        <v>0</v>
      </c>
      <c r="M23" s="18">
        <f t="shared" ca="1" si="3"/>
        <v>122699015.45999999</v>
      </c>
      <c r="N23" s="18">
        <f t="shared" ca="1" si="3"/>
        <v>363780.86</v>
      </c>
      <c r="O23" s="18">
        <f t="shared" ca="1" si="3"/>
        <v>0</v>
      </c>
      <c r="P23" s="18">
        <f t="shared" ca="1" si="3"/>
        <v>0</v>
      </c>
      <c r="Q23" s="18">
        <f t="shared" ca="1" si="3"/>
        <v>1630469.83</v>
      </c>
      <c r="R23" s="19">
        <f t="shared" ca="1" si="2"/>
        <v>338457426.84000003</v>
      </c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181</v>
      </c>
      <c r="B24" s="17">
        <v>1022</v>
      </c>
      <c r="C24" s="58" t="s">
        <v>146</v>
      </c>
      <c r="D24" s="18">
        <f t="shared" ca="1" si="3"/>
        <v>58693559.419999994</v>
      </c>
      <c r="E24" s="18">
        <f t="shared" ca="1" si="3"/>
        <v>49369174.119999997</v>
      </c>
      <c r="F24" s="18">
        <f t="shared" ca="1" si="3"/>
        <v>39402.699999999997</v>
      </c>
      <c r="G24" s="18">
        <f t="shared" ca="1" si="3"/>
        <v>0</v>
      </c>
      <c r="H24" s="18">
        <f t="shared" ca="1" si="3"/>
        <v>112828.12</v>
      </c>
      <c r="I24" s="18">
        <f t="shared" ca="1" si="3"/>
        <v>5506015.4900000002</v>
      </c>
      <c r="J24" s="18">
        <f t="shared" ca="1" si="3"/>
        <v>1572226.48</v>
      </c>
      <c r="K24" s="18">
        <f t="shared" ca="1" si="3"/>
        <v>838472.4</v>
      </c>
      <c r="L24" s="18">
        <f t="shared" ca="1" si="3"/>
        <v>0</v>
      </c>
      <c r="M24" s="18">
        <f t="shared" ca="1" si="3"/>
        <v>6735650.3899999997</v>
      </c>
      <c r="N24" s="18">
        <f t="shared" ca="1" si="3"/>
        <v>0</v>
      </c>
      <c r="O24" s="18">
        <f t="shared" ca="1" si="3"/>
        <v>0</v>
      </c>
      <c r="P24" s="18">
        <f t="shared" ca="1" si="3"/>
        <v>38395.269999999997</v>
      </c>
      <c r="Q24" s="18">
        <f t="shared" ca="1" si="3"/>
        <v>10542217.74</v>
      </c>
      <c r="R24" s="19">
        <f t="shared" ca="1" si="2"/>
        <v>133447942.13</v>
      </c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183</v>
      </c>
      <c r="B25" s="17">
        <v>1025</v>
      </c>
      <c r="C25" s="58" t="s">
        <v>146</v>
      </c>
      <c r="D25" s="18">
        <f t="shared" ca="1" si="3"/>
        <v>5593630.1799999988</v>
      </c>
      <c r="E25" s="18">
        <f t="shared" ca="1" si="3"/>
        <v>5813671.7599999616</v>
      </c>
      <c r="F25" s="18">
        <f t="shared" ca="1" si="3"/>
        <v>0</v>
      </c>
      <c r="G25" s="18">
        <f t="shared" ca="1" si="3"/>
        <v>0</v>
      </c>
      <c r="H25" s="18">
        <f t="shared" ca="1" si="3"/>
        <v>0</v>
      </c>
      <c r="I25" s="18">
        <f t="shared" ca="1" si="3"/>
        <v>659830.00999999896</v>
      </c>
      <c r="J25" s="18">
        <f t="shared" ca="1" si="3"/>
        <v>2000318.9300000002</v>
      </c>
      <c r="K25" s="18">
        <f t="shared" ca="1" si="3"/>
        <v>75311.81</v>
      </c>
      <c r="L25" s="18">
        <f t="shared" ca="1" si="3"/>
        <v>0</v>
      </c>
      <c r="M25" s="18">
        <f t="shared" ca="1" si="3"/>
        <v>1025674.67</v>
      </c>
      <c r="N25" s="18">
        <f t="shared" ca="1" si="3"/>
        <v>53354.04</v>
      </c>
      <c r="O25" s="18">
        <f t="shared" ca="1" si="3"/>
        <v>0</v>
      </c>
      <c r="P25" s="18">
        <f t="shared" ca="1" si="3"/>
        <v>0</v>
      </c>
      <c r="Q25" s="18">
        <f t="shared" ca="1" si="3"/>
        <v>0</v>
      </c>
      <c r="R25" s="19">
        <f t="shared" ca="1" si="2"/>
        <v>15221791.399999959</v>
      </c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185</v>
      </c>
      <c r="B26" s="17">
        <v>1027</v>
      </c>
      <c r="C26" s="58" t="s">
        <v>146</v>
      </c>
      <c r="D26" s="18">
        <f t="shared" ca="1" si="3"/>
        <v>317387.37</v>
      </c>
      <c r="E26" s="18">
        <f t="shared" ca="1" si="3"/>
        <v>755651.94</v>
      </c>
      <c r="F26" s="18">
        <f t="shared" ca="1" si="3"/>
        <v>0</v>
      </c>
      <c r="G26" s="18">
        <f t="shared" ca="1" si="3"/>
        <v>0</v>
      </c>
      <c r="H26" s="18">
        <f t="shared" ca="1" si="3"/>
        <v>0</v>
      </c>
      <c r="I26" s="18">
        <f t="shared" ca="1" si="3"/>
        <v>0</v>
      </c>
      <c r="J26" s="18">
        <f t="shared" ca="1" si="3"/>
        <v>1350023.0899999999</v>
      </c>
      <c r="K26" s="18">
        <f t="shared" ca="1" si="3"/>
        <v>6323.53</v>
      </c>
      <c r="L26" s="18">
        <f t="shared" ca="1" si="3"/>
        <v>0</v>
      </c>
      <c r="M26" s="18">
        <f t="shared" ca="1" si="3"/>
        <v>565593.46</v>
      </c>
      <c r="N26" s="18">
        <f t="shared" ca="1" si="3"/>
        <v>0</v>
      </c>
      <c r="O26" s="18">
        <f t="shared" ca="1" si="3"/>
        <v>0</v>
      </c>
      <c r="P26" s="18">
        <f t="shared" ca="1" si="3"/>
        <v>0</v>
      </c>
      <c r="Q26" s="18">
        <f t="shared" ca="1" si="3"/>
        <v>70784.97</v>
      </c>
      <c r="R26" s="19">
        <f t="shared" ca="1" si="2"/>
        <v>3065764.36</v>
      </c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187</v>
      </c>
      <c r="B27" s="17">
        <v>1028</v>
      </c>
      <c r="C27" s="58" t="s">
        <v>146</v>
      </c>
      <c r="D27" s="18">
        <f t="shared" ca="1" si="3"/>
        <v>49657816.969999999</v>
      </c>
      <c r="E27" s="18">
        <f t="shared" ca="1" si="3"/>
        <v>73101784.640000001</v>
      </c>
      <c r="F27" s="18">
        <f t="shared" ca="1" si="3"/>
        <v>0</v>
      </c>
      <c r="G27" s="18">
        <f t="shared" ca="1" si="3"/>
        <v>0</v>
      </c>
      <c r="H27" s="18">
        <f t="shared" ca="1" si="3"/>
        <v>1200</v>
      </c>
      <c r="I27" s="18">
        <f t="shared" ca="1" si="3"/>
        <v>1990007.91</v>
      </c>
      <c r="J27" s="18">
        <f t="shared" ca="1" si="3"/>
        <v>817113.44000000006</v>
      </c>
      <c r="K27" s="18">
        <f t="shared" ca="1" si="3"/>
        <v>50577.4</v>
      </c>
      <c r="L27" s="18">
        <f t="shared" ca="1" si="3"/>
        <v>0</v>
      </c>
      <c r="M27" s="18">
        <f t="shared" ca="1" si="3"/>
        <v>16720458.560000001</v>
      </c>
      <c r="N27" s="18">
        <f t="shared" ca="1" si="3"/>
        <v>78839.820000000007</v>
      </c>
      <c r="O27" s="18">
        <f t="shared" ca="1" si="3"/>
        <v>0</v>
      </c>
      <c r="P27" s="18">
        <f t="shared" ca="1" si="3"/>
        <v>0</v>
      </c>
      <c r="Q27" s="18">
        <f t="shared" ca="1" si="3"/>
        <v>0</v>
      </c>
      <c r="R27" s="19">
        <f t="shared" ca="1" si="2"/>
        <v>142417798.73999998</v>
      </c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189</v>
      </c>
      <c r="B28" s="17">
        <v>1030</v>
      </c>
      <c r="C28" s="58" t="s">
        <v>146</v>
      </c>
      <c r="D28" s="18">
        <f t="shared" ca="1" si="3"/>
        <v>5090101</v>
      </c>
      <c r="E28" s="18">
        <f t="shared" ca="1" si="3"/>
        <v>6011746</v>
      </c>
      <c r="F28" s="18">
        <f t="shared" ca="1" si="3"/>
        <v>0</v>
      </c>
      <c r="G28" s="18">
        <f t="shared" ca="1" si="3"/>
        <v>0</v>
      </c>
      <c r="H28" s="18">
        <f t="shared" ca="1" si="3"/>
        <v>0</v>
      </c>
      <c r="I28" s="18">
        <f t="shared" ca="1" si="3"/>
        <v>2507720</v>
      </c>
      <c r="J28" s="18">
        <f t="shared" ca="1" si="3"/>
        <v>869761</v>
      </c>
      <c r="K28" s="18">
        <f t="shared" ca="1" si="3"/>
        <v>6142</v>
      </c>
      <c r="L28" s="18">
        <f t="shared" ca="1" si="3"/>
        <v>0</v>
      </c>
      <c r="M28" s="18">
        <f t="shared" ca="1" si="3"/>
        <v>2904370</v>
      </c>
      <c r="N28" s="18">
        <f t="shared" ca="1" si="3"/>
        <v>0</v>
      </c>
      <c r="O28" s="18">
        <f t="shared" ca="1" si="3"/>
        <v>0</v>
      </c>
      <c r="P28" s="18">
        <f t="shared" ca="1" si="3"/>
        <v>0</v>
      </c>
      <c r="Q28" s="18">
        <f t="shared" ca="1" si="3"/>
        <v>0</v>
      </c>
      <c r="R28" s="19">
        <f t="shared" ca="1" si="2"/>
        <v>17389840</v>
      </c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191</v>
      </c>
      <c r="B29" s="17">
        <v>1031</v>
      </c>
      <c r="C29" s="58" t="s">
        <v>146</v>
      </c>
      <c r="D29" s="18">
        <f t="shared" ca="1" si="3"/>
        <v>638806.30000000005</v>
      </c>
      <c r="E29" s="18">
        <f t="shared" ca="1" si="3"/>
        <v>1067058.97</v>
      </c>
      <c r="F29" s="18">
        <f t="shared" ca="1" si="3"/>
        <v>0</v>
      </c>
      <c r="G29" s="18">
        <f t="shared" ca="1" si="3"/>
        <v>0</v>
      </c>
      <c r="H29" s="18">
        <f t="shared" ca="1" si="3"/>
        <v>0</v>
      </c>
      <c r="I29" s="18">
        <f t="shared" ca="1" si="3"/>
        <v>-350</v>
      </c>
      <c r="J29" s="18">
        <f t="shared" ca="1" si="3"/>
        <v>0</v>
      </c>
      <c r="K29" s="18">
        <f t="shared" ca="1" si="3"/>
        <v>2365.23</v>
      </c>
      <c r="L29" s="18">
        <f t="shared" ca="1" si="3"/>
        <v>0</v>
      </c>
      <c r="M29" s="18">
        <f t="shared" ca="1" si="3"/>
        <v>600</v>
      </c>
      <c r="N29" s="18">
        <f t="shared" ca="1" si="3"/>
        <v>0</v>
      </c>
      <c r="O29" s="18">
        <f t="shared" ca="1" si="3"/>
        <v>0</v>
      </c>
      <c r="P29" s="18">
        <f t="shared" ca="1" si="3"/>
        <v>0</v>
      </c>
      <c r="Q29" s="18">
        <f t="shared" ca="1" si="3"/>
        <v>0</v>
      </c>
      <c r="R29" s="19">
        <f t="shared" ca="1" si="2"/>
        <v>1708480.5</v>
      </c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193</v>
      </c>
      <c r="B30" s="17">
        <v>1032</v>
      </c>
      <c r="C30" s="58" t="s">
        <v>146</v>
      </c>
      <c r="D30" s="18">
        <f t="shared" ca="1" si="3"/>
        <v>30979698.969500002</v>
      </c>
      <c r="E30" s="18">
        <f t="shared" ca="1" si="3"/>
        <v>91028479.029500008</v>
      </c>
      <c r="F30" s="18">
        <f t="shared" ca="1" si="3"/>
        <v>9380.01</v>
      </c>
      <c r="G30" s="18">
        <f t="shared" ca="1" si="3"/>
        <v>0</v>
      </c>
      <c r="H30" s="18">
        <f t="shared" ca="1" si="3"/>
        <v>5500</v>
      </c>
      <c r="I30" s="18">
        <f t="shared" ca="1" si="3"/>
        <v>5458315.2599999998</v>
      </c>
      <c r="J30" s="18">
        <f t="shared" ca="1" si="3"/>
        <v>1997638.2199999997</v>
      </c>
      <c r="K30" s="18">
        <f t="shared" ca="1" si="3"/>
        <v>214687.28</v>
      </c>
      <c r="L30" s="18">
        <f t="shared" ca="1" si="3"/>
        <v>0</v>
      </c>
      <c r="M30" s="18">
        <f t="shared" ca="1" si="3"/>
        <v>410732.38760000002</v>
      </c>
      <c r="N30" s="18">
        <f t="shared" ca="1" si="3"/>
        <v>575454.02</v>
      </c>
      <c r="O30" s="18">
        <f t="shared" ca="1" si="3"/>
        <v>0</v>
      </c>
      <c r="P30" s="18">
        <f t="shared" ca="1" si="3"/>
        <v>0</v>
      </c>
      <c r="Q30" s="18">
        <f t="shared" ca="1" si="3"/>
        <v>3652612.14</v>
      </c>
      <c r="R30" s="19">
        <f t="shared" ca="1" si="2"/>
        <v>134332497.31660002</v>
      </c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195</v>
      </c>
      <c r="B31" s="17">
        <v>1034</v>
      </c>
      <c r="C31" s="58" t="s">
        <v>146</v>
      </c>
      <c r="D31" s="18">
        <f t="shared" ca="1" si="3"/>
        <v>889066.77999999991</v>
      </c>
      <c r="E31" s="18">
        <f t="shared" ca="1" si="3"/>
        <v>642724.89</v>
      </c>
      <c r="F31" s="18">
        <f t="shared" ca="1" si="3"/>
        <v>0</v>
      </c>
      <c r="G31" s="18">
        <f t="shared" ca="1" si="3"/>
        <v>0</v>
      </c>
      <c r="H31" s="18">
        <f t="shared" ca="1" si="3"/>
        <v>0</v>
      </c>
      <c r="I31" s="18">
        <f t="shared" ca="1" si="3"/>
        <v>164717.85</v>
      </c>
      <c r="J31" s="18">
        <f t="shared" ca="1" si="3"/>
        <v>0</v>
      </c>
      <c r="K31" s="18">
        <f t="shared" ca="1" si="3"/>
        <v>38092.400000000001</v>
      </c>
      <c r="L31" s="18">
        <f t="shared" ca="1" si="3"/>
        <v>0</v>
      </c>
      <c r="M31" s="18">
        <f t="shared" ca="1" si="3"/>
        <v>138262.24</v>
      </c>
      <c r="N31" s="18">
        <f t="shared" ca="1" si="3"/>
        <v>0</v>
      </c>
      <c r="O31" s="18">
        <f t="shared" ca="1" si="3"/>
        <v>0</v>
      </c>
      <c r="P31" s="18">
        <f t="shared" ca="1" si="3"/>
        <v>0</v>
      </c>
      <c r="Q31" s="18">
        <f t="shared" ca="1" si="3"/>
        <v>0</v>
      </c>
      <c r="R31" s="19">
        <f t="shared" ca="1" si="2"/>
        <v>1872864.16</v>
      </c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197</v>
      </c>
      <c r="B32" s="17">
        <v>1035</v>
      </c>
      <c r="C32" s="58" t="s">
        <v>146</v>
      </c>
      <c r="D32" s="18">
        <f t="shared" ca="1" si="3"/>
        <v>28837757.920000002</v>
      </c>
      <c r="E32" s="18">
        <f t="shared" ca="1" si="3"/>
        <v>32431133.93</v>
      </c>
      <c r="F32" s="18">
        <f t="shared" ca="1" si="3"/>
        <v>0</v>
      </c>
      <c r="G32" s="18">
        <f t="shared" ca="1" si="3"/>
        <v>0</v>
      </c>
      <c r="H32" s="18">
        <f t="shared" ca="1" si="3"/>
        <v>0</v>
      </c>
      <c r="I32" s="18">
        <f t="shared" ca="1" si="3"/>
        <v>1423081.98</v>
      </c>
      <c r="J32" s="18">
        <f t="shared" ca="1" si="3"/>
        <v>3921503.7299999995</v>
      </c>
      <c r="K32" s="18">
        <f t="shared" ca="1" si="3"/>
        <v>1797020.51</v>
      </c>
      <c r="L32" s="18">
        <f t="shared" ca="1" si="3"/>
        <v>0</v>
      </c>
      <c r="M32" s="18">
        <f t="shared" ca="1" si="3"/>
        <v>14944676.609999999</v>
      </c>
      <c r="N32" s="18">
        <f t="shared" ca="1" si="3"/>
        <v>145444.53</v>
      </c>
      <c r="O32" s="18">
        <f t="shared" ca="1" si="3"/>
        <v>0</v>
      </c>
      <c r="P32" s="18">
        <f t="shared" ca="1" si="3"/>
        <v>188009.23</v>
      </c>
      <c r="Q32" s="18">
        <f t="shared" ca="1" si="3"/>
        <v>0</v>
      </c>
      <c r="R32" s="19">
        <f t="shared" ca="1" si="2"/>
        <v>83688628.439999998</v>
      </c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199</v>
      </c>
      <c r="B33" s="17">
        <v>1036</v>
      </c>
      <c r="C33" s="58" t="s">
        <v>146</v>
      </c>
      <c r="D33" s="18">
        <f t="shared" ca="1" si="3"/>
        <v>5360733.7099999879</v>
      </c>
      <c r="E33" s="18">
        <f t="shared" ca="1" si="3"/>
        <v>3448838.9199999925</v>
      </c>
      <c r="F33" s="18">
        <f t="shared" ca="1" si="3"/>
        <v>55276.240000000013</v>
      </c>
      <c r="G33" s="18">
        <f t="shared" ca="1" si="3"/>
        <v>0</v>
      </c>
      <c r="H33" s="18">
        <f t="shared" ca="1" si="3"/>
        <v>46500</v>
      </c>
      <c r="I33" s="18">
        <f t="shared" ca="1" si="3"/>
        <v>951431.89</v>
      </c>
      <c r="J33" s="18">
        <f t="shared" ca="1" si="3"/>
        <v>1390481.07</v>
      </c>
      <c r="K33" s="18">
        <f t="shared" ca="1" si="3"/>
        <v>176371.65000000037</v>
      </c>
      <c r="L33" s="18">
        <f t="shared" ca="1" si="3"/>
        <v>0</v>
      </c>
      <c r="M33" s="18">
        <f t="shared" ca="1" si="3"/>
        <v>427615.75</v>
      </c>
      <c r="N33" s="18">
        <f t="shared" ca="1" si="3"/>
        <v>3000</v>
      </c>
      <c r="O33" s="18">
        <f t="shared" ca="1" si="3"/>
        <v>0</v>
      </c>
      <c r="P33" s="18">
        <f t="shared" ca="1" si="3"/>
        <v>0</v>
      </c>
      <c r="Q33" s="18">
        <f t="shared" ca="1" si="3"/>
        <v>0</v>
      </c>
      <c r="R33" s="19">
        <f t="shared" ca="1" si="2"/>
        <v>11860249.229999982</v>
      </c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201</v>
      </c>
      <c r="B34" s="17">
        <v>1037</v>
      </c>
      <c r="C34" s="58" t="s">
        <v>146</v>
      </c>
      <c r="D34" s="18">
        <f t="shared" ca="1" si="3"/>
        <v>853806.81000000017</v>
      </c>
      <c r="E34" s="18">
        <f t="shared" ca="1" si="3"/>
        <v>3874534.3200000003</v>
      </c>
      <c r="F34" s="18">
        <f t="shared" ca="1" si="3"/>
        <v>7961.4</v>
      </c>
      <c r="G34" s="18">
        <f t="shared" ca="1" si="3"/>
        <v>0</v>
      </c>
      <c r="H34" s="18">
        <f t="shared" ca="1" si="3"/>
        <v>0</v>
      </c>
      <c r="I34" s="18">
        <f t="shared" ca="1" si="3"/>
        <v>10084.119999999999</v>
      </c>
      <c r="J34" s="18">
        <f t="shared" ca="1" si="3"/>
        <v>2826143.2699999996</v>
      </c>
      <c r="K34" s="18">
        <f t="shared" ca="1" si="3"/>
        <v>42423.180000000015</v>
      </c>
      <c r="L34" s="18">
        <f t="shared" ca="1" si="3"/>
        <v>0</v>
      </c>
      <c r="M34" s="18">
        <f t="shared" ca="1" si="3"/>
        <v>292760.45999999996</v>
      </c>
      <c r="N34" s="18">
        <f t="shared" ca="1" si="3"/>
        <v>0</v>
      </c>
      <c r="O34" s="18">
        <f t="shared" ca="1" si="3"/>
        <v>0</v>
      </c>
      <c r="P34" s="18">
        <f t="shared" ca="1" si="3"/>
        <v>0</v>
      </c>
      <c r="Q34" s="18">
        <f t="shared" ca="1" si="3"/>
        <v>0</v>
      </c>
      <c r="R34" s="19">
        <f t="shared" ca="1" si="2"/>
        <v>7907713.5600000005</v>
      </c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203</v>
      </c>
      <c r="B35" s="17">
        <v>1038</v>
      </c>
      <c r="C35" s="58" t="s">
        <v>146</v>
      </c>
      <c r="D35" s="18">
        <f t="shared" ca="1" si="3"/>
        <v>38380229.329999991</v>
      </c>
      <c r="E35" s="18">
        <f t="shared" ca="1" si="3"/>
        <v>15854367.18</v>
      </c>
      <c r="F35" s="18">
        <f t="shared" ca="1" si="3"/>
        <v>0</v>
      </c>
      <c r="G35" s="18">
        <f t="shared" ca="1" si="3"/>
        <v>0</v>
      </c>
      <c r="H35" s="18">
        <f t="shared" ca="1" si="3"/>
        <v>0</v>
      </c>
      <c r="I35" s="18">
        <f t="shared" ca="1" si="3"/>
        <v>1122634.06</v>
      </c>
      <c r="J35" s="18">
        <f t="shared" ca="1" si="3"/>
        <v>842711.69</v>
      </c>
      <c r="K35" s="18">
        <f t="shared" ca="1" si="3"/>
        <v>8909.89</v>
      </c>
      <c r="L35" s="18">
        <f t="shared" ca="1" si="3"/>
        <v>0</v>
      </c>
      <c r="M35" s="18">
        <f t="shared" ca="1" si="3"/>
        <v>72962331.700000003</v>
      </c>
      <c r="N35" s="18">
        <f t="shared" ca="1" si="3"/>
        <v>6109816</v>
      </c>
      <c r="O35" s="18">
        <f t="shared" ca="1" si="3"/>
        <v>0</v>
      </c>
      <c r="P35" s="18">
        <f t="shared" ca="1" si="3"/>
        <v>0</v>
      </c>
      <c r="Q35" s="18">
        <f t="shared" ca="1" si="3"/>
        <v>40824891.129999995</v>
      </c>
      <c r="R35" s="19">
        <f t="shared" ca="1" si="2"/>
        <v>176105890.97999999</v>
      </c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205</v>
      </c>
      <c r="B36" s="17">
        <v>1039</v>
      </c>
      <c r="C36" s="58" t="s">
        <v>146</v>
      </c>
      <c r="D36" s="18">
        <f t="shared" ca="1" si="3"/>
        <v>13099052</v>
      </c>
      <c r="E36" s="18">
        <f t="shared" ca="1" si="3"/>
        <v>7590985</v>
      </c>
      <c r="F36" s="18">
        <f t="shared" ca="1" si="3"/>
        <v>0</v>
      </c>
      <c r="G36" s="18">
        <f t="shared" ca="1" si="3"/>
        <v>0</v>
      </c>
      <c r="H36" s="18">
        <f t="shared" ca="1" si="3"/>
        <v>0</v>
      </c>
      <c r="I36" s="18">
        <f t="shared" ca="1" si="3"/>
        <v>130323</v>
      </c>
      <c r="J36" s="18">
        <f t="shared" ca="1" si="3"/>
        <v>2061641.56</v>
      </c>
      <c r="K36" s="18">
        <f t="shared" ca="1" si="3"/>
        <v>212736</v>
      </c>
      <c r="L36" s="18">
        <f t="shared" ca="1" si="3"/>
        <v>0</v>
      </c>
      <c r="M36" s="18">
        <f t="shared" ca="1" si="3"/>
        <v>5116222</v>
      </c>
      <c r="N36" s="18">
        <f t="shared" ca="1" si="3"/>
        <v>0</v>
      </c>
      <c r="O36" s="18">
        <f t="shared" ca="1" si="3"/>
        <v>0</v>
      </c>
      <c r="P36" s="18">
        <f t="shared" ca="1" si="3"/>
        <v>0</v>
      </c>
      <c r="Q36" s="18">
        <f t="shared" ca="1" si="3"/>
        <v>0</v>
      </c>
      <c r="R36" s="19">
        <f t="shared" ca="1" si="2"/>
        <v>28210959.559999999</v>
      </c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207</v>
      </c>
      <c r="B37" s="17">
        <v>1040</v>
      </c>
      <c r="C37" s="58" t="s">
        <v>146</v>
      </c>
      <c r="D37" s="18">
        <f t="shared" ca="1" si="3"/>
        <v>0</v>
      </c>
      <c r="E37" s="18">
        <f t="shared" ca="1" si="3"/>
        <v>0</v>
      </c>
      <c r="F37" s="18">
        <f t="shared" ca="1" si="3"/>
        <v>0</v>
      </c>
      <c r="G37" s="18">
        <f t="shared" ca="1" si="3"/>
        <v>0</v>
      </c>
      <c r="H37" s="18">
        <f t="shared" ca="1" si="3"/>
        <v>0</v>
      </c>
      <c r="I37" s="18">
        <f t="shared" ca="1" si="3"/>
        <v>0</v>
      </c>
      <c r="J37" s="18">
        <f t="shared" ca="1" si="3"/>
        <v>0</v>
      </c>
      <c r="K37" s="18">
        <f t="shared" ca="1" si="3"/>
        <v>0</v>
      </c>
      <c r="L37" s="18">
        <f t="shared" ca="1" si="3"/>
        <v>0</v>
      </c>
      <c r="M37" s="18">
        <f t="shared" ca="1" si="3"/>
        <v>0</v>
      </c>
      <c r="N37" s="18">
        <f t="shared" ca="1" si="3"/>
        <v>0</v>
      </c>
      <c r="O37" s="18">
        <f t="shared" ca="1" si="3"/>
        <v>0</v>
      </c>
      <c r="P37" s="18">
        <f t="shared" ca="1" si="3"/>
        <v>0</v>
      </c>
      <c r="Q37" s="18">
        <f t="shared" ca="1" si="3"/>
        <v>0</v>
      </c>
      <c r="R37" s="19">
        <f t="shared" ca="1" si="2"/>
        <v>0</v>
      </c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209</v>
      </c>
      <c r="B38" s="17">
        <v>1043</v>
      </c>
      <c r="C38" s="58" t="s">
        <v>146</v>
      </c>
      <c r="D38" s="18">
        <f t="shared" ca="1" si="3"/>
        <v>16210123.000000002</v>
      </c>
      <c r="E38" s="18">
        <f t="shared" ca="1" si="3"/>
        <v>38608815.560000002</v>
      </c>
      <c r="F38" s="18">
        <f t="shared" ca="1" si="3"/>
        <v>0</v>
      </c>
      <c r="G38" s="18">
        <f t="shared" ca="1" si="3"/>
        <v>0</v>
      </c>
      <c r="H38" s="18">
        <f t="shared" ca="1" si="3"/>
        <v>1658001</v>
      </c>
      <c r="I38" s="18">
        <f t="shared" ca="1" si="3"/>
        <v>4292661.07</v>
      </c>
      <c r="J38" s="18">
        <f t="shared" ca="1" si="3"/>
        <v>1224145.3999999999</v>
      </c>
      <c r="K38" s="18">
        <f t="shared" ca="1" si="3"/>
        <v>183204.74</v>
      </c>
      <c r="L38" s="18">
        <f t="shared" ca="1" si="3"/>
        <v>0</v>
      </c>
      <c r="M38" s="18">
        <f t="shared" ca="1" si="3"/>
        <v>74189649.74000001</v>
      </c>
      <c r="N38" s="18">
        <f t="shared" ca="1" si="3"/>
        <v>0</v>
      </c>
      <c r="O38" s="18">
        <f t="shared" ca="1" si="3"/>
        <v>0</v>
      </c>
      <c r="P38" s="18">
        <f t="shared" ca="1" si="3"/>
        <v>0</v>
      </c>
      <c r="Q38" s="18">
        <f t="shared" ca="1" si="3"/>
        <v>0</v>
      </c>
      <c r="R38" s="19">
        <f t="shared" ca="1" si="2"/>
        <v>136366600.51000002</v>
      </c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211</v>
      </c>
      <c r="B39" s="17">
        <v>1044</v>
      </c>
      <c r="C39" s="58" t="s">
        <v>146</v>
      </c>
      <c r="D39" s="18">
        <f t="shared" ref="D39:Q54" ca="1" si="4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51783.29</v>
      </c>
      <c r="E39" s="18">
        <f t="shared" ca="1" si="4"/>
        <v>2301484.35</v>
      </c>
      <c r="F39" s="18">
        <f t="shared" ca="1" si="4"/>
        <v>0</v>
      </c>
      <c r="G39" s="18">
        <f t="shared" ca="1" si="4"/>
        <v>0</v>
      </c>
      <c r="H39" s="18">
        <f t="shared" ca="1" si="4"/>
        <v>0</v>
      </c>
      <c r="I39" s="18">
        <f t="shared" ca="1" si="4"/>
        <v>153.22999999999999</v>
      </c>
      <c r="J39" s="18">
        <f t="shared" ca="1" si="4"/>
        <v>837361.31</v>
      </c>
      <c r="K39" s="18">
        <f t="shared" ca="1" si="4"/>
        <v>0</v>
      </c>
      <c r="L39" s="18">
        <f t="shared" ca="1" si="4"/>
        <v>0</v>
      </c>
      <c r="M39" s="18">
        <f t="shared" ca="1" si="4"/>
        <v>0</v>
      </c>
      <c r="N39" s="18">
        <f t="shared" ca="1" si="4"/>
        <v>0</v>
      </c>
      <c r="O39" s="18">
        <f t="shared" ca="1" si="4"/>
        <v>0</v>
      </c>
      <c r="P39" s="18">
        <f t="shared" ca="1" si="4"/>
        <v>0</v>
      </c>
      <c r="Q39" s="18">
        <f t="shared" ca="1" si="4"/>
        <v>0</v>
      </c>
      <c r="R39" s="19">
        <f t="shared" ca="1" si="2"/>
        <v>3190782.18</v>
      </c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213</v>
      </c>
      <c r="B40" s="17">
        <v>1045</v>
      </c>
      <c r="C40" s="58" t="s">
        <v>146</v>
      </c>
      <c r="D40" s="18">
        <f t="shared" ca="1" si="4"/>
        <v>5273466.2181390002</v>
      </c>
      <c r="E40" s="18">
        <f t="shared" ca="1" si="4"/>
        <v>5221561.6087250002</v>
      </c>
      <c r="F40" s="18">
        <f t="shared" ca="1" si="4"/>
        <v>0</v>
      </c>
      <c r="G40" s="18">
        <f t="shared" ca="1" si="4"/>
        <v>0</v>
      </c>
      <c r="H40" s="18">
        <f t="shared" ca="1" si="4"/>
        <v>0</v>
      </c>
      <c r="I40" s="18">
        <f t="shared" ca="1" si="4"/>
        <v>297003.23</v>
      </c>
      <c r="J40" s="18">
        <f t="shared" ca="1" si="4"/>
        <v>5415428.7699999996</v>
      </c>
      <c r="K40" s="18">
        <f t="shared" ca="1" si="4"/>
        <v>19879.41</v>
      </c>
      <c r="L40" s="18">
        <f t="shared" ca="1" si="4"/>
        <v>0</v>
      </c>
      <c r="M40" s="18">
        <f t="shared" ca="1" si="4"/>
        <v>566753.85</v>
      </c>
      <c r="N40" s="18">
        <f t="shared" ca="1" si="4"/>
        <v>47.62</v>
      </c>
      <c r="O40" s="18">
        <f t="shared" ca="1" si="4"/>
        <v>0</v>
      </c>
      <c r="P40" s="18">
        <f t="shared" ca="1" si="4"/>
        <v>0</v>
      </c>
      <c r="Q40" s="18">
        <f t="shared" ca="1" si="4"/>
        <v>0</v>
      </c>
      <c r="R40" s="19">
        <f t="shared" ca="1" si="2"/>
        <v>16794140.706864003</v>
      </c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215</v>
      </c>
      <c r="B41" s="17">
        <v>1046</v>
      </c>
      <c r="C41" s="58" t="s">
        <v>146</v>
      </c>
      <c r="D41" s="18">
        <f t="shared" ca="1" si="4"/>
        <v>0</v>
      </c>
      <c r="E41" s="18">
        <f t="shared" ca="1" si="4"/>
        <v>0</v>
      </c>
      <c r="F41" s="18">
        <f t="shared" ca="1" si="4"/>
        <v>0</v>
      </c>
      <c r="G41" s="18">
        <f t="shared" ca="1" si="4"/>
        <v>0</v>
      </c>
      <c r="H41" s="18">
        <f t="shared" ca="1" si="4"/>
        <v>0</v>
      </c>
      <c r="I41" s="18">
        <f t="shared" ca="1" si="4"/>
        <v>0</v>
      </c>
      <c r="J41" s="18">
        <f t="shared" ca="1" si="4"/>
        <v>0</v>
      </c>
      <c r="K41" s="18">
        <f t="shared" ca="1" si="4"/>
        <v>0</v>
      </c>
      <c r="L41" s="18">
        <f t="shared" ca="1" si="4"/>
        <v>0</v>
      </c>
      <c r="M41" s="18">
        <f t="shared" ca="1" si="4"/>
        <v>0</v>
      </c>
      <c r="N41" s="18">
        <f t="shared" ca="1" si="4"/>
        <v>0</v>
      </c>
      <c r="O41" s="18">
        <f t="shared" ca="1" si="4"/>
        <v>0</v>
      </c>
      <c r="P41" s="18">
        <f t="shared" ca="1" si="4"/>
        <v>0</v>
      </c>
      <c r="Q41" s="18">
        <f t="shared" ca="1" si="4"/>
        <v>0</v>
      </c>
      <c r="R41" s="19">
        <f t="shared" ca="1" si="2"/>
        <v>0</v>
      </c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75" customHeight="1">
      <c r="A42" s="57" t="s">
        <v>217</v>
      </c>
      <c r="B42" s="17">
        <v>1047</v>
      </c>
      <c r="C42" s="58" t="s">
        <v>146</v>
      </c>
      <c r="D42" s="18">
        <f t="shared" ca="1" si="4"/>
        <v>0</v>
      </c>
      <c r="E42" s="18">
        <f t="shared" ca="1" si="4"/>
        <v>0</v>
      </c>
      <c r="F42" s="18">
        <f t="shared" ca="1" si="4"/>
        <v>0</v>
      </c>
      <c r="G42" s="18">
        <f t="shared" ca="1" si="4"/>
        <v>0</v>
      </c>
      <c r="H42" s="18">
        <f t="shared" ca="1" si="4"/>
        <v>0</v>
      </c>
      <c r="I42" s="18">
        <f t="shared" ca="1" si="4"/>
        <v>0</v>
      </c>
      <c r="J42" s="18">
        <f t="shared" ca="1" si="4"/>
        <v>0</v>
      </c>
      <c r="K42" s="18">
        <f t="shared" ca="1" si="4"/>
        <v>0</v>
      </c>
      <c r="L42" s="18">
        <f t="shared" ca="1" si="4"/>
        <v>0</v>
      </c>
      <c r="M42" s="18">
        <f t="shared" ca="1" si="4"/>
        <v>0</v>
      </c>
      <c r="N42" s="18">
        <f t="shared" ca="1" si="4"/>
        <v>0</v>
      </c>
      <c r="O42" s="18">
        <f t="shared" ca="1" si="4"/>
        <v>0</v>
      </c>
      <c r="P42" s="18">
        <f t="shared" ca="1" si="4"/>
        <v>0</v>
      </c>
      <c r="Q42" s="18">
        <f t="shared" ca="1" si="4"/>
        <v>0</v>
      </c>
      <c r="R42" s="19">
        <f t="shared" ref="R42:R43" ca="1" si="5">+SUM(D42:Q42)</f>
        <v>0</v>
      </c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219</v>
      </c>
      <c r="B43" s="17">
        <v>1048</v>
      </c>
      <c r="C43" s="58" t="s">
        <v>146</v>
      </c>
      <c r="D43" s="18">
        <f t="shared" ca="1" si="4"/>
        <v>303369.54000000004</v>
      </c>
      <c r="E43" s="18">
        <f t="shared" ca="1" si="4"/>
        <v>508477.03999987192</v>
      </c>
      <c r="F43" s="18">
        <f t="shared" ca="1" si="4"/>
        <v>0</v>
      </c>
      <c r="G43" s="18">
        <f t="shared" ca="1" si="4"/>
        <v>0</v>
      </c>
      <c r="H43" s="18">
        <f t="shared" ca="1" si="4"/>
        <v>0</v>
      </c>
      <c r="I43" s="18">
        <f t="shared" ca="1" si="4"/>
        <v>0</v>
      </c>
      <c r="J43" s="18">
        <f t="shared" ca="1" si="4"/>
        <v>765429.5</v>
      </c>
      <c r="K43" s="18">
        <f t="shared" ca="1" si="4"/>
        <v>0</v>
      </c>
      <c r="L43" s="18">
        <f t="shared" ca="1" si="4"/>
        <v>0</v>
      </c>
      <c r="M43" s="18">
        <f t="shared" ca="1" si="4"/>
        <v>0</v>
      </c>
      <c r="N43" s="18">
        <f t="shared" ca="1" si="4"/>
        <v>0</v>
      </c>
      <c r="O43" s="18">
        <f t="shared" ca="1" si="4"/>
        <v>0</v>
      </c>
      <c r="P43" s="18">
        <f t="shared" ca="1" si="4"/>
        <v>0</v>
      </c>
      <c r="Q43" s="18">
        <f t="shared" ca="1" si="4"/>
        <v>0</v>
      </c>
      <c r="R43" s="19">
        <f t="shared" ca="1" si="5"/>
        <v>1577276.079999872</v>
      </c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221</v>
      </c>
      <c r="B44" s="17">
        <v>1049</v>
      </c>
      <c r="C44" s="58" t="s">
        <v>146</v>
      </c>
      <c r="D44" s="18">
        <f t="shared" ca="1" si="4"/>
        <v>1030.49</v>
      </c>
      <c r="E44" s="18">
        <f t="shared" ca="1" si="4"/>
        <v>37695.849999999984</v>
      </c>
      <c r="F44" s="18">
        <f t="shared" ca="1" si="4"/>
        <v>0</v>
      </c>
      <c r="G44" s="18">
        <f t="shared" ca="1" si="4"/>
        <v>0</v>
      </c>
      <c r="H44" s="18">
        <f t="shared" ca="1" si="4"/>
        <v>0</v>
      </c>
      <c r="I44" s="18">
        <f t="shared" ca="1" si="4"/>
        <v>0</v>
      </c>
      <c r="J44" s="18">
        <f t="shared" ca="1" si="4"/>
        <v>835818.14000000013</v>
      </c>
      <c r="K44" s="18">
        <f t="shared" ca="1" si="4"/>
        <v>0</v>
      </c>
      <c r="L44" s="18">
        <f t="shared" ca="1" si="4"/>
        <v>0</v>
      </c>
      <c r="M44" s="18">
        <f t="shared" ca="1" si="4"/>
        <v>0</v>
      </c>
      <c r="N44" s="18">
        <f t="shared" ca="1" si="4"/>
        <v>0</v>
      </c>
      <c r="O44" s="18">
        <f t="shared" ca="1" si="4"/>
        <v>0</v>
      </c>
      <c r="P44" s="18">
        <f t="shared" ca="1" si="4"/>
        <v>0</v>
      </c>
      <c r="Q44" s="18">
        <f t="shared" ca="1" si="4"/>
        <v>0</v>
      </c>
      <c r="R44" s="19">
        <f t="shared" ref="R44:R45" ca="1" si="6">+SUM(D44:Q44)</f>
        <v>874544.4800000001</v>
      </c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223</v>
      </c>
      <c r="B45" s="17">
        <v>1050</v>
      </c>
      <c r="C45" s="58" t="s">
        <v>146</v>
      </c>
      <c r="D45" s="18">
        <f t="shared" ca="1" si="4"/>
        <v>53716.72</v>
      </c>
      <c r="E45" s="18">
        <f t="shared" ca="1" si="4"/>
        <v>1279696.3000000196</v>
      </c>
      <c r="F45" s="18">
        <f t="shared" ca="1" si="4"/>
        <v>550</v>
      </c>
      <c r="G45" s="18">
        <f t="shared" ca="1" si="4"/>
        <v>0</v>
      </c>
      <c r="H45" s="18">
        <f t="shared" ca="1" si="4"/>
        <v>0</v>
      </c>
      <c r="I45" s="18">
        <f t="shared" ca="1" si="4"/>
        <v>0</v>
      </c>
      <c r="J45" s="18">
        <f t="shared" ca="1" si="4"/>
        <v>919807</v>
      </c>
      <c r="K45" s="18">
        <f t="shared" ca="1" si="4"/>
        <v>172791.31999999957</v>
      </c>
      <c r="L45" s="18">
        <f t="shared" ca="1" si="4"/>
        <v>0</v>
      </c>
      <c r="M45" s="18">
        <f t="shared" ca="1" si="4"/>
        <v>0</v>
      </c>
      <c r="N45" s="18">
        <f t="shared" ca="1" si="4"/>
        <v>0</v>
      </c>
      <c r="O45" s="18">
        <f t="shared" ca="1" si="4"/>
        <v>0</v>
      </c>
      <c r="P45" s="18">
        <f t="shared" ca="1" si="4"/>
        <v>0</v>
      </c>
      <c r="Q45" s="18">
        <f t="shared" ca="1" si="4"/>
        <v>0</v>
      </c>
      <c r="R45" s="19">
        <f t="shared" ca="1" si="6"/>
        <v>2426561.3400000189</v>
      </c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316</v>
      </c>
      <c r="B46" s="17">
        <v>1051</v>
      </c>
      <c r="C46" s="58" t="s">
        <v>146</v>
      </c>
      <c r="D46" s="18">
        <f t="shared" ca="1" si="4"/>
        <v>264646.46000000002</v>
      </c>
      <c r="E46" s="18">
        <f t="shared" ca="1" si="4"/>
        <v>162433.56</v>
      </c>
      <c r="F46" s="18">
        <f t="shared" ca="1" si="4"/>
        <v>0</v>
      </c>
      <c r="G46" s="18">
        <f t="shared" ca="1" si="4"/>
        <v>0</v>
      </c>
      <c r="H46" s="18">
        <f t="shared" ca="1" si="4"/>
        <v>0</v>
      </c>
      <c r="I46" s="18">
        <f t="shared" ca="1" si="4"/>
        <v>0</v>
      </c>
      <c r="J46" s="18">
        <f t="shared" ca="1" si="4"/>
        <v>0</v>
      </c>
      <c r="K46" s="18">
        <f t="shared" ca="1" si="4"/>
        <v>0</v>
      </c>
      <c r="L46" s="18">
        <f t="shared" ca="1" si="4"/>
        <v>0</v>
      </c>
      <c r="M46" s="18">
        <f t="shared" ca="1" si="4"/>
        <v>10</v>
      </c>
      <c r="N46" s="18">
        <f t="shared" ca="1" si="4"/>
        <v>0</v>
      </c>
      <c r="O46" s="18">
        <f t="shared" ca="1" si="4"/>
        <v>0</v>
      </c>
      <c r="P46" s="18">
        <f t="shared" ca="1" si="4"/>
        <v>0</v>
      </c>
      <c r="Q46" s="18">
        <f t="shared" ca="1" si="4"/>
        <v>0</v>
      </c>
      <c r="R46" s="19">
        <f t="shared" ref="R46" ca="1" si="7">+SUM(D46:Q46)</f>
        <v>427090.02</v>
      </c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225</v>
      </c>
      <c r="B47" s="17">
        <v>2001</v>
      </c>
      <c r="C47" s="58" t="s">
        <v>226</v>
      </c>
      <c r="D47" s="18">
        <f t="shared" ca="1" si="4"/>
        <v>0</v>
      </c>
      <c r="E47" s="18">
        <f t="shared" ca="1" si="4"/>
        <v>0</v>
      </c>
      <c r="F47" s="18">
        <f t="shared" ca="1" si="4"/>
        <v>0</v>
      </c>
      <c r="G47" s="18">
        <f t="shared" ca="1" si="4"/>
        <v>0</v>
      </c>
      <c r="H47" s="18">
        <f t="shared" ca="1" si="4"/>
        <v>0</v>
      </c>
      <c r="I47" s="18">
        <f t="shared" ca="1" si="4"/>
        <v>0</v>
      </c>
      <c r="J47" s="18">
        <f t="shared" ca="1" si="4"/>
        <v>0</v>
      </c>
      <c r="K47" s="18">
        <f t="shared" ca="1" si="4"/>
        <v>0</v>
      </c>
      <c r="L47" s="18">
        <f t="shared" ca="1" si="4"/>
        <v>0</v>
      </c>
      <c r="M47" s="18">
        <f t="shared" ca="1" si="4"/>
        <v>0</v>
      </c>
      <c r="N47" s="18">
        <f t="shared" ca="1" si="4"/>
        <v>0</v>
      </c>
      <c r="O47" s="18">
        <f t="shared" ca="1" si="4"/>
        <v>0</v>
      </c>
      <c r="P47" s="18">
        <f t="shared" ca="1" si="4"/>
        <v>0</v>
      </c>
      <c r="Q47" s="18">
        <f t="shared" ca="1" si="4"/>
        <v>0</v>
      </c>
      <c r="R47" s="19">
        <f t="shared" ref="R47:R70" ca="1" si="8">+SUM(D47:Q47)</f>
        <v>0</v>
      </c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2002</v>
      </c>
      <c r="C48" s="58" t="s">
        <v>226</v>
      </c>
      <c r="D48" s="18">
        <f t="shared" ca="1" si="4"/>
        <v>0</v>
      </c>
      <c r="E48" s="18">
        <f t="shared" ca="1" si="4"/>
        <v>0</v>
      </c>
      <c r="F48" s="18">
        <f t="shared" ca="1" si="4"/>
        <v>0</v>
      </c>
      <c r="G48" s="18">
        <f t="shared" ca="1" si="4"/>
        <v>0</v>
      </c>
      <c r="H48" s="18">
        <f t="shared" ca="1" si="4"/>
        <v>0</v>
      </c>
      <c r="I48" s="18">
        <f t="shared" ca="1" si="4"/>
        <v>0</v>
      </c>
      <c r="J48" s="18">
        <f t="shared" ca="1" si="4"/>
        <v>0</v>
      </c>
      <c r="K48" s="18">
        <f t="shared" ca="1" si="4"/>
        <v>0</v>
      </c>
      <c r="L48" s="18">
        <f t="shared" ca="1" si="4"/>
        <v>0</v>
      </c>
      <c r="M48" s="18">
        <f t="shared" ca="1" si="4"/>
        <v>0</v>
      </c>
      <c r="N48" s="18">
        <f t="shared" ca="1" si="4"/>
        <v>0</v>
      </c>
      <c r="O48" s="18">
        <f t="shared" ca="1" si="4"/>
        <v>0</v>
      </c>
      <c r="P48" s="18">
        <f t="shared" ca="1" si="4"/>
        <v>0</v>
      </c>
      <c r="Q48" s="18">
        <f t="shared" ca="1" si="4"/>
        <v>0</v>
      </c>
      <c r="R48" s="19">
        <f t="shared" ca="1" si="8"/>
        <v>0</v>
      </c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2005</v>
      </c>
      <c r="C49" s="58" t="s">
        <v>226</v>
      </c>
      <c r="D49" s="18">
        <f t="shared" ca="1" si="4"/>
        <v>0</v>
      </c>
      <c r="E49" s="18">
        <f t="shared" ca="1" si="4"/>
        <v>0</v>
      </c>
      <c r="F49" s="18">
        <f t="shared" ca="1" si="4"/>
        <v>0</v>
      </c>
      <c r="G49" s="18">
        <f t="shared" ca="1" si="4"/>
        <v>0</v>
      </c>
      <c r="H49" s="18">
        <f t="shared" ca="1" si="4"/>
        <v>0</v>
      </c>
      <c r="I49" s="18">
        <f t="shared" ca="1" si="4"/>
        <v>0</v>
      </c>
      <c r="J49" s="18">
        <f t="shared" ca="1" si="4"/>
        <v>0</v>
      </c>
      <c r="K49" s="18">
        <f t="shared" ca="1" si="4"/>
        <v>0</v>
      </c>
      <c r="L49" s="18">
        <f t="shared" ca="1" si="4"/>
        <v>0</v>
      </c>
      <c r="M49" s="18">
        <f t="shared" ca="1" si="4"/>
        <v>0</v>
      </c>
      <c r="N49" s="18">
        <f t="shared" ca="1" si="4"/>
        <v>0</v>
      </c>
      <c r="O49" s="18">
        <f t="shared" ca="1" si="4"/>
        <v>0</v>
      </c>
      <c r="P49" s="18">
        <f t="shared" ca="1" si="4"/>
        <v>0</v>
      </c>
      <c r="Q49" s="18">
        <f t="shared" ca="1" si="4"/>
        <v>0</v>
      </c>
      <c r="R49" s="19">
        <f t="shared" ca="1" si="8"/>
        <v>0</v>
      </c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2006</v>
      </c>
      <c r="C50" s="58" t="s">
        <v>226</v>
      </c>
      <c r="D50" s="18">
        <f t="shared" ca="1" si="4"/>
        <v>0</v>
      </c>
      <c r="E50" s="18">
        <f t="shared" ca="1" si="4"/>
        <v>0</v>
      </c>
      <c r="F50" s="18">
        <f t="shared" ca="1" si="4"/>
        <v>0</v>
      </c>
      <c r="G50" s="18">
        <f t="shared" ca="1" si="4"/>
        <v>0</v>
      </c>
      <c r="H50" s="18">
        <f t="shared" ca="1" si="4"/>
        <v>0</v>
      </c>
      <c r="I50" s="18">
        <f t="shared" ca="1" si="4"/>
        <v>0</v>
      </c>
      <c r="J50" s="18">
        <f t="shared" ca="1" si="4"/>
        <v>0</v>
      </c>
      <c r="K50" s="18">
        <f t="shared" ca="1" si="4"/>
        <v>0</v>
      </c>
      <c r="L50" s="18">
        <f t="shared" ca="1" si="4"/>
        <v>0</v>
      </c>
      <c r="M50" s="18">
        <f t="shared" ca="1" si="4"/>
        <v>0</v>
      </c>
      <c r="N50" s="18">
        <f t="shared" ca="1" si="4"/>
        <v>0</v>
      </c>
      <c r="O50" s="18">
        <f t="shared" ca="1" si="4"/>
        <v>0</v>
      </c>
      <c r="P50" s="18">
        <f t="shared" ca="1" si="4"/>
        <v>0</v>
      </c>
      <c r="Q50" s="18">
        <f t="shared" ca="1" si="4"/>
        <v>0</v>
      </c>
      <c r="R50" s="19">
        <f t="shared" ca="1" si="8"/>
        <v>0</v>
      </c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2007</v>
      </c>
      <c r="C51" s="58" t="s">
        <v>226</v>
      </c>
      <c r="D51" s="18">
        <f t="shared" ca="1" si="4"/>
        <v>0</v>
      </c>
      <c r="E51" s="18">
        <f t="shared" ca="1" si="4"/>
        <v>0</v>
      </c>
      <c r="F51" s="18">
        <f t="shared" ca="1" si="4"/>
        <v>0</v>
      </c>
      <c r="G51" s="18">
        <f t="shared" ca="1" si="4"/>
        <v>0</v>
      </c>
      <c r="H51" s="18">
        <f t="shared" ca="1" si="4"/>
        <v>0</v>
      </c>
      <c r="I51" s="18">
        <f t="shared" ca="1" si="4"/>
        <v>0</v>
      </c>
      <c r="J51" s="18">
        <f t="shared" ca="1" si="4"/>
        <v>0</v>
      </c>
      <c r="K51" s="18">
        <f t="shared" ca="1" si="4"/>
        <v>0</v>
      </c>
      <c r="L51" s="18">
        <f t="shared" ca="1" si="4"/>
        <v>0</v>
      </c>
      <c r="M51" s="18">
        <f t="shared" ca="1" si="4"/>
        <v>0</v>
      </c>
      <c r="N51" s="18">
        <f t="shared" ca="1" si="4"/>
        <v>0</v>
      </c>
      <c r="O51" s="18">
        <f t="shared" ca="1" si="4"/>
        <v>0</v>
      </c>
      <c r="P51" s="18">
        <f t="shared" ca="1" si="4"/>
        <v>0</v>
      </c>
      <c r="Q51" s="18">
        <f t="shared" ca="1" si="4"/>
        <v>0</v>
      </c>
      <c r="R51" s="19">
        <f t="shared" ca="1" si="8"/>
        <v>0</v>
      </c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3001</v>
      </c>
      <c r="C52" s="58" t="s">
        <v>237</v>
      </c>
      <c r="D52" s="18">
        <f t="shared" ca="1" si="4"/>
        <v>0</v>
      </c>
      <c r="E52" s="18">
        <f t="shared" ca="1" si="4"/>
        <v>0</v>
      </c>
      <c r="F52" s="18">
        <f t="shared" ca="1" si="4"/>
        <v>0</v>
      </c>
      <c r="G52" s="18">
        <f t="shared" ca="1" si="4"/>
        <v>0</v>
      </c>
      <c r="H52" s="18">
        <f t="shared" ca="1" si="4"/>
        <v>0</v>
      </c>
      <c r="I52" s="18">
        <f t="shared" ca="1" si="4"/>
        <v>0</v>
      </c>
      <c r="J52" s="18">
        <f t="shared" ca="1" si="4"/>
        <v>0</v>
      </c>
      <c r="K52" s="18">
        <f t="shared" ca="1" si="4"/>
        <v>0</v>
      </c>
      <c r="L52" s="18">
        <f t="shared" ca="1" si="4"/>
        <v>0</v>
      </c>
      <c r="M52" s="18">
        <f t="shared" ca="1" si="4"/>
        <v>0</v>
      </c>
      <c r="N52" s="18">
        <f t="shared" ca="1" si="4"/>
        <v>0</v>
      </c>
      <c r="O52" s="18">
        <f t="shared" ca="1" si="4"/>
        <v>0</v>
      </c>
      <c r="P52" s="18">
        <f t="shared" ca="1" si="4"/>
        <v>0</v>
      </c>
      <c r="Q52" s="18">
        <f t="shared" ca="1" si="4"/>
        <v>0</v>
      </c>
      <c r="R52" s="19">
        <f t="shared" ca="1" si="8"/>
        <v>0</v>
      </c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239</v>
      </c>
      <c r="B53" s="17">
        <v>3002</v>
      </c>
      <c r="C53" s="58" t="s">
        <v>237</v>
      </c>
      <c r="D53" s="18">
        <f t="shared" ca="1" si="4"/>
        <v>0</v>
      </c>
      <c r="E53" s="18">
        <f t="shared" ca="1" si="4"/>
        <v>0</v>
      </c>
      <c r="F53" s="18">
        <f t="shared" ca="1" si="4"/>
        <v>0</v>
      </c>
      <c r="G53" s="18">
        <f t="shared" ca="1" si="4"/>
        <v>0</v>
      </c>
      <c r="H53" s="18">
        <f t="shared" ca="1" si="4"/>
        <v>0</v>
      </c>
      <c r="I53" s="18">
        <f t="shared" ca="1" si="4"/>
        <v>0</v>
      </c>
      <c r="J53" s="18">
        <f t="shared" ca="1" si="4"/>
        <v>0</v>
      </c>
      <c r="K53" s="18">
        <f t="shared" ca="1" si="4"/>
        <v>0</v>
      </c>
      <c r="L53" s="18">
        <f t="shared" ca="1" si="4"/>
        <v>0</v>
      </c>
      <c r="M53" s="18">
        <f t="shared" ca="1" si="4"/>
        <v>0</v>
      </c>
      <c r="N53" s="18">
        <f t="shared" ca="1" si="4"/>
        <v>0</v>
      </c>
      <c r="O53" s="18">
        <f t="shared" ca="1" si="4"/>
        <v>0</v>
      </c>
      <c r="P53" s="18">
        <f t="shared" ca="1" si="4"/>
        <v>0</v>
      </c>
      <c r="Q53" s="18">
        <f t="shared" ca="1" si="4"/>
        <v>0</v>
      </c>
      <c r="R53" s="19">
        <f t="shared" ca="1" si="8"/>
        <v>0</v>
      </c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241</v>
      </c>
      <c r="B54" s="17">
        <v>3003</v>
      </c>
      <c r="C54" s="58" t="s">
        <v>237</v>
      </c>
      <c r="D54" s="18">
        <f t="shared" ca="1" si="4"/>
        <v>0</v>
      </c>
      <c r="E54" s="18">
        <f t="shared" ca="1" si="4"/>
        <v>0</v>
      </c>
      <c r="F54" s="18">
        <f t="shared" ca="1" si="4"/>
        <v>0</v>
      </c>
      <c r="G54" s="18">
        <f t="shared" ca="1" si="4"/>
        <v>0</v>
      </c>
      <c r="H54" s="18">
        <f t="shared" ca="1" si="4"/>
        <v>0</v>
      </c>
      <c r="I54" s="18">
        <f t="shared" ca="1" si="4"/>
        <v>0</v>
      </c>
      <c r="J54" s="18">
        <f t="shared" ca="1" si="4"/>
        <v>0</v>
      </c>
      <c r="K54" s="18">
        <f t="shared" ca="1" si="4"/>
        <v>0</v>
      </c>
      <c r="L54" s="18">
        <f t="shared" ca="1" si="4"/>
        <v>0</v>
      </c>
      <c r="M54" s="18">
        <f t="shared" ca="1" si="4"/>
        <v>0</v>
      </c>
      <c r="N54" s="18">
        <f t="shared" ca="1" si="4"/>
        <v>0</v>
      </c>
      <c r="O54" s="18">
        <f t="shared" ca="1" si="4"/>
        <v>0</v>
      </c>
      <c r="P54" s="18">
        <f t="shared" ca="1" si="4"/>
        <v>0</v>
      </c>
      <c r="Q54" s="18">
        <f t="shared" ca="1" si="4"/>
        <v>0</v>
      </c>
      <c r="R54" s="19">
        <f t="shared" ca="1" si="8"/>
        <v>0</v>
      </c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243</v>
      </c>
      <c r="B55" s="17">
        <v>3004</v>
      </c>
      <c r="C55" s="58" t="s">
        <v>237</v>
      </c>
      <c r="D55" s="18">
        <f t="shared" ref="D55:Q67" ca="1" si="9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0</v>
      </c>
      <c r="E55" s="18">
        <f t="shared" ca="1" si="9"/>
        <v>0</v>
      </c>
      <c r="F55" s="18">
        <f t="shared" ca="1" si="9"/>
        <v>0</v>
      </c>
      <c r="G55" s="18">
        <f t="shared" ca="1" si="9"/>
        <v>0</v>
      </c>
      <c r="H55" s="18">
        <f t="shared" ca="1" si="9"/>
        <v>0</v>
      </c>
      <c r="I55" s="18">
        <f t="shared" ca="1" si="9"/>
        <v>0</v>
      </c>
      <c r="J55" s="18">
        <f t="shared" ca="1" si="9"/>
        <v>0</v>
      </c>
      <c r="K55" s="18">
        <f t="shared" ca="1" si="9"/>
        <v>0</v>
      </c>
      <c r="L55" s="18">
        <f t="shared" ca="1" si="9"/>
        <v>0</v>
      </c>
      <c r="M55" s="18">
        <f t="shared" ca="1" si="9"/>
        <v>0</v>
      </c>
      <c r="N55" s="18">
        <f t="shared" ca="1" si="9"/>
        <v>0</v>
      </c>
      <c r="O55" s="18">
        <f t="shared" ca="1" si="9"/>
        <v>0</v>
      </c>
      <c r="P55" s="18">
        <f t="shared" ca="1" si="9"/>
        <v>0</v>
      </c>
      <c r="Q55" s="18">
        <f t="shared" ca="1" si="9"/>
        <v>0</v>
      </c>
      <c r="R55" s="19">
        <f t="shared" ca="1" si="8"/>
        <v>0</v>
      </c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245</v>
      </c>
      <c r="B56" s="17">
        <v>3005</v>
      </c>
      <c r="C56" s="58" t="s">
        <v>237</v>
      </c>
      <c r="D56" s="18">
        <f t="shared" ca="1" si="9"/>
        <v>0</v>
      </c>
      <c r="E56" s="18">
        <f t="shared" ca="1" si="9"/>
        <v>0</v>
      </c>
      <c r="F56" s="18">
        <f t="shared" ca="1" si="9"/>
        <v>0</v>
      </c>
      <c r="G56" s="18">
        <f t="shared" ca="1" si="9"/>
        <v>0</v>
      </c>
      <c r="H56" s="18">
        <f t="shared" ca="1" si="9"/>
        <v>0</v>
      </c>
      <c r="I56" s="18">
        <f t="shared" ca="1" si="9"/>
        <v>0</v>
      </c>
      <c r="J56" s="18">
        <f t="shared" ca="1" si="9"/>
        <v>0</v>
      </c>
      <c r="K56" s="18">
        <f t="shared" ca="1" si="9"/>
        <v>0</v>
      </c>
      <c r="L56" s="18">
        <f t="shared" ca="1" si="9"/>
        <v>0</v>
      </c>
      <c r="M56" s="18">
        <f t="shared" ca="1" si="9"/>
        <v>0</v>
      </c>
      <c r="N56" s="18">
        <f t="shared" ca="1" si="9"/>
        <v>0</v>
      </c>
      <c r="O56" s="18">
        <f t="shared" ca="1" si="9"/>
        <v>0</v>
      </c>
      <c r="P56" s="18">
        <f t="shared" ca="1" si="9"/>
        <v>0</v>
      </c>
      <c r="Q56" s="18">
        <f t="shared" ca="1" si="9"/>
        <v>0</v>
      </c>
      <c r="R56" s="19">
        <f t="shared" ca="1" si="8"/>
        <v>0</v>
      </c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247</v>
      </c>
      <c r="B57" s="17">
        <v>3006</v>
      </c>
      <c r="C57" s="58" t="s">
        <v>237</v>
      </c>
      <c r="D57" s="18">
        <f t="shared" ca="1" si="9"/>
        <v>0</v>
      </c>
      <c r="E57" s="18">
        <f t="shared" ca="1" si="9"/>
        <v>0</v>
      </c>
      <c r="F57" s="18">
        <f t="shared" ca="1" si="9"/>
        <v>0</v>
      </c>
      <c r="G57" s="18">
        <f t="shared" ca="1" si="9"/>
        <v>0</v>
      </c>
      <c r="H57" s="18">
        <f t="shared" ca="1" si="9"/>
        <v>0</v>
      </c>
      <c r="I57" s="18">
        <f t="shared" ca="1" si="9"/>
        <v>0</v>
      </c>
      <c r="J57" s="18">
        <f t="shared" ca="1" si="9"/>
        <v>0</v>
      </c>
      <c r="K57" s="18">
        <f t="shared" ca="1" si="9"/>
        <v>0</v>
      </c>
      <c r="L57" s="18">
        <f t="shared" ca="1" si="9"/>
        <v>0</v>
      </c>
      <c r="M57" s="18">
        <f t="shared" ca="1" si="9"/>
        <v>0</v>
      </c>
      <c r="N57" s="18">
        <f t="shared" ca="1" si="9"/>
        <v>0</v>
      </c>
      <c r="O57" s="18">
        <f t="shared" ca="1" si="9"/>
        <v>0</v>
      </c>
      <c r="P57" s="18">
        <f t="shared" ca="1" si="9"/>
        <v>0</v>
      </c>
      <c r="Q57" s="18">
        <f t="shared" ca="1" si="9"/>
        <v>0</v>
      </c>
      <c r="R57" s="19">
        <f t="shared" ca="1" si="8"/>
        <v>0</v>
      </c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3007</v>
      </c>
      <c r="C58" s="58" t="s">
        <v>237</v>
      </c>
      <c r="D58" s="18">
        <f t="shared" ca="1" si="9"/>
        <v>0</v>
      </c>
      <c r="E58" s="18">
        <f t="shared" ca="1" si="9"/>
        <v>0</v>
      </c>
      <c r="F58" s="18">
        <f t="shared" ca="1" si="9"/>
        <v>0</v>
      </c>
      <c r="G58" s="18">
        <f t="shared" ca="1" si="9"/>
        <v>0</v>
      </c>
      <c r="H58" s="18">
        <f t="shared" ca="1" si="9"/>
        <v>0</v>
      </c>
      <c r="I58" s="18">
        <f t="shared" ca="1" si="9"/>
        <v>0</v>
      </c>
      <c r="J58" s="18">
        <f t="shared" ca="1" si="9"/>
        <v>0</v>
      </c>
      <c r="K58" s="18">
        <f t="shared" ca="1" si="9"/>
        <v>0</v>
      </c>
      <c r="L58" s="18">
        <f t="shared" ca="1" si="9"/>
        <v>0</v>
      </c>
      <c r="M58" s="18">
        <f t="shared" ca="1" si="9"/>
        <v>0</v>
      </c>
      <c r="N58" s="18">
        <f t="shared" ca="1" si="9"/>
        <v>0</v>
      </c>
      <c r="O58" s="18">
        <f t="shared" ca="1" si="9"/>
        <v>0</v>
      </c>
      <c r="P58" s="18">
        <f t="shared" ca="1" si="9"/>
        <v>0</v>
      </c>
      <c r="Q58" s="18">
        <f t="shared" ca="1" si="9"/>
        <v>0</v>
      </c>
      <c r="R58" s="19">
        <f t="shared" ca="1" si="8"/>
        <v>0</v>
      </c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3008</v>
      </c>
      <c r="C59" s="58" t="s">
        <v>237</v>
      </c>
      <c r="D59" s="18">
        <f t="shared" ca="1" si="9"/>
        <v>0</v>
      </c>
      <c r="E59" s="18">
        <f t="shared" ca="1" si="9"/>
        <v>0</v>
      </c>
      <c r="F59" s="18">
        <f t="shared" ca="1" si="9"/>
        <v>0</v>
      </c>
      <c r="G59" s="18">
        <f t="shared" ca="1" si="9"/>
        <v>0</v>
      </c>
      <c r="H59" s="18">
        <f t="shared" ca="1" si="9"/>
        <v>0</v>
      </c>
      <c r="I59" s="18">
        <f t="shared" ca="1" si="9"/>
        <v>0</v>
      </c>
      <c r="J59" s="18">
        <f t="shared" ca="1" si="9"/>
        <v>0</v>
      </c>
      <c r="K59" s="18">
        <f t="shared" ca="1" si="9"/>
        <v>0</v>
      </c>
      <c r="L59" s="18">
        <f t="shared" ca="1" si="9"/>
        <v>0</v>
      </c>
      <c r="M59" s="18">
        <f t="shared" ca="1" si="9"/>
        <v>0</v>
      </c>
      <c r="N59" s="18">
        <f t="shared" ca="1" si="9"/>
        <v>0</v>
      </c>
      <c r="O59" s="18">
        <f t="shared" ca="1" si="9"/>
        <v>0</v>
      </c>
      <c r="P59" s="18">
        <f t="shared" ca="1" si="9"/>
        <v>0</v>
      </c>
      <c r="Q59" s="18">
        <f t="shared" ca="1" si="9"/>
        <v>0</v>
      </c>
      <c r="R59" s="19">
        <f t="shared" ca="1" si="8"/>
        <v>0</v>
      </c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253</v>
      </c>
      <c r="B60" s="17">
        <v>3009</v>
      </c>
      <c r="C60" s="58" t="s">
        <v>237</v>
      </c>
      <c r="D60" s="18">
        <f t="shared" ca="1" si="9"/>
        <v>0</v>
      </c>
      <c r="E60" s="18">
        <f t="shared" ca="1" si="9"/>
        <v>0</v>
      </c>
      <c r="F60" s="18">
        <f t="shared" ca="1" si="9"/>
        <v>0</v>
      </c>
      <c r="G60" s="18">
        <f t="shared" ca="1" si="9"/>
        <v>0</v>
      </c>
      <c r="H60" s="18">
        <f t="shared" ca="1" si="9"/>
        <v>0</v>
      </c>
      <c r="I60" s="18">
        <f t="shared" ca="1" si="9"/>
        <v>0</v>
      </c>
      <c r="J60" s="18">
        <f t="shared" ca="1" si="9"/>
        <v>0</v>
      </c>
      <c r="K60" s="18">
        <f t="shared" ca="1" si="9"/>
        <v>0</v>
      </c>
      <c r="L60" s="18">
        <f t="shared" ca="1" si="9"/>
        <v>0</v>
      </c>
      <c r="M60" s="18">
        <f t="shared" ca="1" si="9"/>
        <v>0</v>
      </c>
      <c r="N60" s="18">
        <f t="shared" ca="1" si="9"/>
        <v>0</v>
      </c>
      <c r="O60" s="18">
        <f t="shared" ca="1" si="9"/>
        <v>0</v>
      </c>
      <c r="P60" s="18">
        <f t="shared" ca="1" si="9"/>
        <v>0</v>
      </c>
      <c r="Q60" s="18">
        <f t="shared" ca="1" si="9"/>
        <v>0</v>
      </c>
      <c r="R60" s="19">
        <f t="shared" ca="1" si="8"/>
        <v>0</v>
      </c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255</v>
      </c>
      <c r="B61" s="17">
        <v>3011</v>
      </c>
      <c r="C61" s="58" t="s">
        <v>237</v>
      </c>
      <c r="D61" s="18">
        <f t="shared" ca="1" si="9"/>
        <v>0</v>
      </c>
      <c r="E61" s="18">
        <f t="shared" ca="1" si="9"/>
        <v>0</v>
      </c>
      <c r="F61" s="18">
        <f t="shared" ca="1" si="9"/>
        <v>0</v>
      </c>
      <c r="G61" s="18">
        <f t="shared" ca="1" si="9"/>
        <v>0</v>
      </c>
      <c r="H61" s="18">
        <f t="shared" ca="1" si="9"/>
        <v>0</v>
      </c>
      <c r="I61" s="18">
        <f t="shared" ca="1" si="9"/>
        <v>0</v>
      </c>
      <c r="J61" s="18">
        <f t="shared" ca="1" si="9"/>
        <v>0</v>
      </c>
      <c r="K61" s="18">
        <f t="shared" ca="1" si="9"/>
        <v>0</v>
      </c>
      <c r="L61" s="18">
        <f t="shared" ca="1" si="9"/>
        <v>0</v>
      </c>
      <c r="M61" s="18">
        <f t="shared" ca="1" si="9"/>
        <v>0</v>
      </c>
      <c r="N61" s="18">
        <f t="shared" ca="1" si="9"/>
        <v>0</v>
      </c>
      <c r="O61" s="18">
        <f t="shared" ca="1" si="9"/>
        <v>0</v>
      </c>
      <c r="P61" s="18">
        <f t="shared" ca="1" si="9"/>
        <v>0</v>
      </c>
      <c r="Q61" s="18">
        <f t="shared" ca="1" si="9"/>
        <v>0</v>
      </c>
      <c r="R61" s="19">
        <f t="shared" ca="1" si="8"/>
        <v>0</v>
      </c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257</v>
      </c>
      <c r="B62" s="17">
        <v>3012</v>
      </c>
      <c r="C62" s="58" t="s">
        <v>237</v>
      </c>
      <c r="D62" s="18">
        <f t="shared" ca="1" si="9"/>
        <v>0</v>
      </c>
      <c r="E62" s="18">
        <f t="shared" ca="1" si="9"/>
        <v>0</v>
      </c>
      <c r="F62" s="18">
        <f t="shared" ca="1" si="9"/>
        <v>0</v>
      </c>
      <c r="G62" s="18">
        <f t="shared" ca="1" si="9"/>
        <v>0</v>
      </c>
      <c r="H62" s="18">
        <f t="shared" ca="1" si="9"/>
        <v>0</v>
      </c>
      <c r="I62" s="18">
        <f t="shared" ca="1" si="9"/>
        <v>0</v>
      </c>
      <c r="J62" s="18">
        <f t="shared" ca="1" si="9"/>
        <v>0</v>
      </c>
      <c r="K62" s="18">
        <f t="shared" ca="1" si="9"/>
        <v>0</v>
      </c>
      <c r="L62" s="18">
        <f t="shared" ca="1" si="9"/>
        <v>0</v>
      </c>
      <c r="M62" s="18">
        <f t="shared" ca="1" si="9"/>
        <v>0</v>
      </c>
      <c r="N62" s="18">
        <f t="shared" ca="1" si="9"/>
        <v>0</v>
      </c>
      <c r="O62" s="18">
        <f t="shared" ca="1" si="9"/>
        <v>0</v>
      </c>
      <c r="P62" s="18">
        <f t="shared" ca="1" si="9"/>
        <v>0</v>
      </c>
      <c r="Q62" s="18">
        <f t="shared" ca="1" si="9"/>
        <v>0</v>
      </c>
      <c r="R62" s="19">
        <f t="shared" ca="1" si="8"/>
        <v>0</v>
      </c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259</v>
      </c>
      <c r="B63" s="17">
        <v>3013</v>
      </c>
      <c r="C63" s="58" t="s">
        <v>226</v>
      </c>
      <c r="D63" s="18">
        <f t="shared" ca="1" si="9"/>
        <v>0</v>
      </c>
      <c r="E63" s="18">
        <f t="shared" ca="1" si="9"/>
        <v>0</v>
      </c>
      <c r="F63" s="18">
        <f t="shared" ca="1" si="9"/>
        <v>0</v>
      </c>
      <c r="G63" s="18">
        <f t="shared" ca="1" si="9"/>
        <v>0</v>
      </c>
      <c r="H63" s="18">
        <f t="shared" ca="1" si="9"/>
        <v>0</v>
      </c>
      <c r="I63" s="18">
        <f t="shared" ca="1" si="9"/>
        <v>0</v>
      </c>
      <c r="J63" s="18">
        <f t="shared" ca="1" si="9"/>
        <v>0</v>
      </c>
      <c r="K63" s="18">
        <f t="shared" ca="1" si="9"/>
        <v>0</v>
      </c>
      <c r="L63" s="18">
        <f t="shared" ca="1" si="9"/>
        <v>0</v>
      </c>
      <c r="M63" s="18">
        <f t="shared" ca="1" si="9"/>
        <v>0</v>
      </c>
      <c r="N63" s="18">
        <f t="shared" ca="1" si="9"/>
        <v>0</v>
      </c>
      <c r="O63" s="18">
        <f t="shared" ca="1" si="9"/>
        <v>0</v>
      </c>
      <c r="P63" s="18">
        <f t="shared" ca="1" si="9"/>
        <v>0</v>
      </c>
      <c r="Q63" s="18">
        <f t="shared" ca="1" si="9"/>
        <v>0</v>
      </c>
      <c r="R63" s="19">
        <f t="shared" ca="1" si="8"/>
        <v>0</v>
      </c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263</v>
      </c>
      <c r="B64" s="17">
        <v>3015</v>
      </c>
      <c r="C64" s="58" t="s">
        <v>237</v>
      </c>
      <c r="D64" s="18">
        <f t="shared" ca="1" si="9"/>
        <v>0</v>
      </c>
      <c r="E64" s="18">
        <f t="shared" ca="1" si="9"/>
        <v>0</v>
      </c>
      <c r="F64" s="18">
        <f t="shared" ca="1" si="9"/>
        <v>0</v>
      </c>
      <c r="G64" s="18">
        <f t="shared" ca="1" si="9"/>
        <v>0</v>
      </c>
      <c r="H64" s="18">
        <f t="shared" ca="1" si="9"/>
        <v>0</v>
      </c>
      <c r="I64" s="18">
        <f t="shared" ca="1" si="9"/>
        <v>0</v>
      </c>
      <c r="J64" s="18">
        <f t="shared" ca="1" si="9"/>
        <v>0</v>
      </c>
      <c r="K64" s="18">
        <f t="shared" ca="1" si="9"/>
        <v>0</v>
      </c>
      <c r="L64" s="18">
        <f t="shared" ca="1" si="9"/>
        <v>0</v>
      </c>
      <c r="M64" s="18">
        <f t="shared" ca="1" si="9"/>
        <v>0</v>
      </c>
      <c r="N64" s="18">
        <f t="shared" ca="1" si="9"/>
        <v>0</v>
      </c>
      <c r="O64" s="18">
        <f t="shared" ca="1" si="9"/>
        <v>0</v>
      </c>
      <c r="P64" s="18">
        <f t="shared" ca="1" si="9"/>
        <v>0</v>
      </c>
      <c r="Q64" s="18">
        <f t="shared" ca="1" si="9"/>
        <v>0</v>
      </c>
      <c r="R64" s="19">
        <f t="shared" ca="1" si="8"/>
        <v>0</v>
      </c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159" ht="12.75" customHeight="1">
      <c r="A65" s="57" t="s">
        <v>265</v>
      </c>
      <c r="B65" s="17">
        <v>3016</v>
      </c>
      <c r="C65" s="58" t="s">
        <v>237</v>
      </c>
      <c r="D65" s="18">
        <f t="shared" ca="1" si="9"/>
        <v>0</v>
      </c>
      <c r="E65" s="18">
        <f t="shared" ca="1" si="9"/>
        <v>0</v>
      </c>
      <c r="F65" s="18">
        <f t="shared" ca="1" si="9"/>
        <v>0</v>
      </c>
      <c r="G65" s="18">
        <f t="shared" ca="1" si="9"/>
        <v>0</v>
      </c>
      <c r="H65" s="18">
        <f t="shared" ca="1" si="9"/>
        <v>0</v>
      </c>
      <c r="I65" s="18">
        <f t="shared" ca="1" si="9"/>
        <v>0</v>
      </c>
      <c r="J65" s="18">
        <f t="shared" ca="1" si="9"/>
        <v>0</v>
      </c>
      <c r="K65" s="18">
        <f t="shared" ca="1" si="9"/>
        <v>0</v>
      </c>
      <c r="L65" s="18">
        <f t="shared" ca="1" si="9"/>
        <v>0</v>
      </c>
      <c r="M65" s="18">
        <f t="shared" ca="1" si="9"/>
        <v>0</v>
      </c>
      <c r="N65" s="18">
        <f t="shared" ca="1" si="9"/>
        <v>0</v>
      </c>
      <c r="O65" s="18">
        <f t="shared" ca="1" si="9"/>
        <v>0</v>
      </c>
      <c r="P65" s="18">
        <f t="shared" ca="1" si="9"/>
        <v>0</v>
      </c>
      <c r="Q65" s="18">
        <f t="shared" ca="1" si="9"/>
        <v>0</v>
      </c>
      <c r="R65" s="19">
        <f t="shared" ca="1" si="8"/>
        <v>0</v>
      </c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159" ht="12.75" customHeight="1">
      <c r="A66" s="57" t="s">
        <v>267</v>
      </c>
      <c r="B66" s="17">
        <v>3017</v>
      </c>
      <c r="C66" s="58" t="s">
        <v>237</v>
      </c>
      <c r="D66" s="18">
        <f t="shared" ca="1" si="9"/>
        <v>0</v>
      </c>
      <c r="E66" s="18">
        <f t="shared" ca="1" si="9"/>
        <v>0</v>
      </c>
      <c r="F66" s="18">
        <f t="shared" ca="1" si="9"/>
        <v>0</v>
      </c>
      <c r="G66" s="18">
        <f t="shared" ca="1" si="9"/>
        <v>0</v>
      </c>
      <c r="H66" s="18">
        <f t="shared" ca="1" si="9"/>
        <v>0</v>
      </c>
      <c r="I66" s="18">
        <f t="shared" ca="1" si="9"/>
        <v>0</v>
      </c>
      <c r="J66" s="18">
        <f t="shared" ca="1" si="9"/>
        <v>0</v>
      </c>
      <c r="K66" s="18">
        <f t="shared" ca="1" si="9"/>
        <v>0</v>
      </c>
      <c r="L66" s="18">
        <f t="shared" ca="1" si="9"/>
        <v>0</v>
      </c>
      <c r="M66" s="18">
        <f t="shared" ca="1" si="9"/>
        <v>0</v>
      </c>
      <c r="N66" s="18">
        <f t="shared" ca="1" si="9"/>
        <v>0</v>
      </c>
      <c r="O66" s="18">
        <f t="shared" ca="1" si="9"/>
        <v>0</v>
      </c>
      <c r="P66" s="18">
        <f t="shared" ca="1" si="9"/>
        <v>0</v>
      </c>
      <c r="Q66" s="18">
        <f t="shared" ca="1" si="9"/>
        <v>0</v>
      </c>
      <c r="R66" s="19">
        <f t="shared" ca="1" si="8"/>
        <v>0</v>
      </c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159" ht="12.75" customHeight="1">
      <c r="A67" s="57" t="s">
        <v>269</v>
      </c>
      <c r="B67" s="17">
        <v>3018</v>
      </c>
      <c r="C67" s="58" t="s">
        <v>237</v>
      </c>
      <c r="D67" s="18">
        <f t="shared" ca="1" si="9"/>
        <v>0</v>
      </c>
      <c r="E67" s="18">
        <f t="shared" ca="1" si="9"/>
        <v>0</v>
      </c>
      <c r="F67" s="18">
        <f t="shared" ca="1" si="9"/>
        <v>0</v>
      </c>
      <c r="G67" s="18">
        <f t="shared" ca="1" si="9"/>
        <v>0</v>
      </c>
      <c r="H67" s="18">
        <f t="shared" ca="1" si="9"/>
        <v>0</v>
      </c>
      <c r="I67" s="18">
        <f t="shared" ca="1" si="9"/>
        <v>0</v>
      </c>
      <c r="J67" s="18">
        <f t="shared" ca="1" si="9"/>
        <v>0</v>
      </c>
      <c r="K67" s="18">
        <f t="shared" ca="1" si="9"/>
        <v>0</v>
      </c>
      <c r="L67" s="18">
        <f t="shared" ca="1" si="9"/>
        <v>0</v>
      </c>
      <c r="M67" s="18">
        <f t="shared" ca="1" si="9"/>
        <v>0</v>
      </c>
      <c r="N67" s="18">
        <f t="shared" ca="1" si="9"/>
        <v>0</v>
      </c>
      <c r="O67" s="18">
        <f t="shared" ca="1" si="9"/>
        <v>0</v>
      </c>
      <c r="P67" s="18">
        <f t="shared" ca="1" si="9"/>
        <v>0</v>
      </c>
      <c r="Q67" s="18">
        <f t="shared" ca="1" si="9"/>
        <v>0</v>
      </c>
      <c r="R67" s="19">
        <f t="shared" ca="1" si="8"/>
        <v>0</v>
      </c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159" ht="12.75" customHeight="1">
      <c r="A68" s="59" t="s">
        <v>273</v>
      </c>
      <c r="B68" s="48">
        <v>9000</v>
      </c>
      <c r="C68" s="58" t="s">
        <v>274</v>
      </c>
      <c r="D68" s="49">
        <f t="shared" ref="D68:Q68" ca="1" si="10">SUMIF($C$7:$C$67,"HD",D$7:D$67)</f>
        <v>702652929.85173917</v>
      </c>
      <c r="E68" s="49">
        <f t="shared" ca="1" si="10"/>
        <v>1151806984.7474518</v>
      </c>
      <c r="F68" s="49">
        <f t="shared" ca="1" si="10"/>
        <v>491577.85000000003</v>
      </c>
      <c r="G68" s="49">
        <f t="shared" ca="1" si="10"/>
        <v>3316343.1700000004</v>
      </c>
      <c r="H68" s="49">
        <f t="shared" ca="1" si="10"/>
        <v>6367592.4800000004</v>
      </c>
      <c r="I68" s="49">
        <f t="shared" ca="1" si="10"/>
        <v>83646504.889999717</v>
      </c>
      <c r="J68" s="49">
        <f t="shared" ca="1" si="10"/>
        <v>119996857.78208567</v>
      </c>
      <c r="K68" s="49">
        <f t="shared" ca="1" si="10"/>
        <v>5663592.7300000098</v>
      </c>
      <c r="L68" s="49">
        <f t="shared" ca="1" si="10"/>
        <v>0</v>
      </c>
      <c r="M68" s="49">
        <f t="shared" ca="1" si="10"/>
        <v>850168191.33470011</v>
      </c>
      <c r="N68" s="49">
        <f t="shared" ca="1" si="10"/>
        <v>9366857.959999999</v>
      </c>
      <c r="O68" s="49">
        <f t="shared" ca="1" si="10"/>
        <v>0</v>
      </c>
      <c r="P68" s="49">
        <f t="shared" ca="1" si="10"/>
        <v>226404.5</v>
      </c>
      <c r="Q68" s="49">
        <f t="shared" ca="1" si="10"/>
        <v>279350234.99000001</v>
      </c>
      <c r="R68" s="49">
        <f t="shared" ca="1" si="8"/>
        <v>3213054072.2859764</v>
      </c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159" ht="12.75" customHeight="1">
      <c r="A69" s="59" t="s">
        <v>276</v>
      </c>
      <c r="B69" s="48">
        <v>9001</v>
      </c>
      <c r="C69" s="58" t="s">
        <v>277</v>
      </c>
      <c r="D69" s="49">
        <f t="shared" ref="D69:Q69" ca="1" si="11">SUMIF($C$7:$C$67,"H",D$7:D$67)+SUMIF($C$7:$C$67,"E",D$7:D$67)</f>
        <v>0</v>
      </c>
      <c r="E69" s="49">
        <f t="shared" ca="1" si="11"/>
        <v>0</v>
      </c>
      <c r="F69" s="49">
        <f t="shared" ca="1" si="11"/>
        <v>0</v>
      </c>
      <c r="G69" s="49">
        <f t="shared" ca="1" si="11"/>
        <v>0</v>
      </c>
      <c r="H69" s="49">
        <f t="shared" ca="1" si="11"/>
        <v>0</v>
      </c>
      <c r="I69" s="49">
        <f t="shared" ca="1" si="11"/>
        <v>0</v>
      </c>
      <c r="J69" s="49">
        <f t="shared" ca="1" si="11"/>
        <v>0</v>
      </c>
      <c r="K69" s="49">
        <f t="shared" ca="1" si="11"/>
        <v>0</v>
      </c>
      <c r="L69" s="49">
        <f t="shared" ca="1" si="11"/>
        <v>0</v>
      </c>
      <c r="M69" s="49">
        <f t="shared" ca="1" si="11"/>
        <v>0</v>
      </c>
      <c r="N69" s="49">
        <f t="shared" ca="1" si="11"/>
        <v>0</v>
      </c>
      <c r="O69" s="49">
        <f t="shared" ca="1" si="11"/>
        <v>0</v>
      </c>
      <c r="P69" s="49">
        <f t="shared" ca="1" si="11"/>
        <v>0</v>
      </c>
      <c r="Q69" s="49">
        <f t="shared" ca="1" si="11"/>
        <v>0</v>
      </c>
      <c r="R69" s="49">
        <f t="shared" ca="1" si="8"/>
        <v>0</v>
      </c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159" ht="12.75" customHeight="1">
      <c r="A70" s="59" t="s">
        <v>279</v>
      </c>
      <c r="B70" s="48">
        <v>9003</v>
      </c>
      <c r="C70" s="58" t="s">
        <v>280</v>
      </c>
      <c r="D70" s="49">
        <f t="shared" ref="D70:P70" ca="1" si="12">D68+D69</f>
        <v>702652929.85173917</v>
      </c>
      <c r="E70" s="49">
        <f t="shared" ca="1" si="12"/>
        <v>1151806984.7474518</v>
      </c>
      <c r="F70" s="49">
        <f t="shared" ca="1" si="12"/>
        <v>491577.85000000003</v>
      </c>
      <c r="G70" s="49">
        <f t="shared" ca="1" si="12"/>
        <v>3316343.1700000004</v>
      </c>
      <c r="H70" s="49">
        <f t="shared" ca="1" si="12"/>
        <v>6367592.4800000004</v>
      </c>
      <c r="I70" s="49">
        <f t="shared" ca="1" si="12"/>
        <v>83646504.889999717</v>
      </c>
      <c r="J70" s="49">
        <f t="shared" ca="1" si="12"/>
        <v>119996857.78208567</v>
      </c>
      <c r="K70" s="49">
        <f t="shared" ca="1" si="12"/>
        <v>5663592.7300000098</v>
      </c>
      <c r="L70" s="49">
        <f t="shared" ca="1" si="12"/>
        <v>0</v>
      </c>
      <c r="M70" s="49">
        <f t="shared" ca="1" si="12"/>
        <v>850168191.33470011</v>
      </c>
      <c r="N70" s="49">
        <f t="shared" ca="1" si="12"/>
        <v>9366857.959999999</v>
      </c>
      <c r="O70" s="49">
        <f t="shared" ca="1" si="12"/>
        <v>0</v>
      </c>
      <c r="P70" s="49">
        <f t="shared" ca="1" si="12"/>
        <v>226404.5</v>
      </c>
      <c r="Q70" s="49">
        <f ca="1">Q68+Q69</f>
        <v>279350234.99000001</v>
      </c>
      <c r="R70" s="49">
        <f t="shared" ca="1" si="8"/>
        <v>3213054072.2859764</v>
      </c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159" ht="12.75" customHeight="1"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</row>
    <row r="72" spans="1:159"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</row>
    <row r="73" spans="1:159" s="35" customFormat="1">
      <c r="A73" s="53"/>
      <c r="B73" s="53"/>
      <c r="C73" s="53"/>
    </row>
    <row r="74" spans="1:159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159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</row>
  </sheetData>
  <mergeCells count="1">
    <mergeCell ref="E2:G2"/>
  </mergeCells>
  <dataValidations count="2">
    <dataValidation type="list" allowBlank="1" showInputMessage="1" showErrorMessage="1" sqref="B2">
      <formula1>"Toplam,Direkt,Endirekt"</formula1>
    </dataValidation>
    <dataValidation type="list" allowBlank="1" showInputMessage="1" showErrorMessage="1" sqref="C2">
      <formula1>"Toplam,Yurtiçi,Yurtdışı"</formula1>
    </dataValidation>
  </dataValidation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HS72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1" width="15.5703125" style="3" customWidth="1"/>
    <col min="232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99</v>
      </c>
      <c r="B2" s="4" t="s">
        <v>6</v>
      </c>
      <c r="C2" s="4" t="s">
        <v>6</v>
      </c>
      <c r="E2" s="91" t="s">
        <v>137</v>
      </c>
      <c r="F2" s="92"/>
      <c r="G2" s="93"/>
      <c r="H2" s="6"/>
    </row>
    <row r="3" spans="1:159" ht="15" customHeight="1">
      <c r="A3" s="5" t="s">
        <v>357</v>
      </c>
      <c r="B3" s="2"/>
      <c r="C3" s="2"/>
    </row>
    <row r="4" spans="1:159" ht="22.5" customHeight="1"/>
    <row r="5" spans="1:159" ht="22.5" customHeight="1">
      <c r="D5" s="78">
        <v>707</v>
      </c>
      <c r="E5" s="78">
        <v>745</v>
      </c>
      <c r="F5" s="78">
        <v>746</v>
      </c>
      <c r="G5" s="78">
        <v>747</v>
      </c>
      <c r="H5" s="78">
        <v>755</v>
      </c>
      <c r="I5" s="78">
        <v>756</v>
      </c>
      <c r="J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95</v>
      </c>
      <c r="E6" s="56" t="s">
        <v>96</v>
      </c>
      <c r="F6" s="56" t="s">
        <v>97</v>
      </c>
      <c r="G6" s="56" t="s">
        <v>98</v>
      </c>
      <c r="H6" s="56" t="s">
        <v>99</v>
      </c>
      <c r="I6" s="56" t="s">
        <v>100</v>
      </c>
      <c r="J6" s="79" t="s">
        <v>343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8">
        <f t="shared" ref="D7:I23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8">
        <f t="shared" ca="1" si="0"/>
        <v>0</v>
      </c>
      <c r="F7" s="18">
        <f t="shared" ca="1" si="0"/>
        <v>0</v>
      </c>
      <c r="G7" s="18">
        <f t="shared" ca="1" si="0"/>
        <v>0</v>
      </c>
      <c r="H7" s="18">
        <f t="shared" ca="1" si="0"/>
        <v>0</v>
      </c>
      <c r="I7" s="18">
        <f t="shared" ca="1" si="0"/>
        <v>0</v>
      </c>
      <c r="J7" s="19">
        <f ca="1">+SUM(D7:I7)</f>
        <v>0</v>
      </c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8">
        <f t="shared" ca="1" si="0"/>
        <v>1736793.55</v>
      </c>
      <c r="E8" s="18">
        <f t="shared" ca="1" si="0"/>
        <v>0</v>
      </c>
      <c r="F8" s="18">
        <f t="shared" ca="1" si="0"/>
        <v>0</v>
      </c>
      <c r="G8" s="18">
        <f t="shared" ca="1" si="0"/>
        <v>0</v>
      </c>
      <c r="H8" s="18">
        <f t="shared" ca="1" si="0"/>
        <v>2422680.96</v>
      </c>
      <c r="I8" s="18">
        <f t="shared" ca="1" si="0"/>
        <v>0</v>
      </c>
      <c r="J8" s="19">
        <f t="shared" ref="J8:J23" ca="1" si="1">+SUM(D8:I8)</f>
        <v>4159474.51</v>
      </c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8">
        <f t="shared" ca="1" si="0"/>
        <v>392123.9</v>
      </c>
      <c r="E9" s="18">
        <f t="shared" ca="1" si="0"/>
        <v>0</v>
      </c>
      <c r="F9" s="18">
        <f t="shared" ca="1" si="0"/>
        <v>0</v>
      </c>
      <c r="G9" s="18">
        <f t="shared" ca="1" si="0"/>
        <v>0</v>
      </c>
      <c r="H9" s="18">
        <f t="shared" ca="1" si="0"/>
        <v>0</v>
      </c>
      <c r="I9" s="18">
        <f t="shared" ca="1" si="0"/>
        <v>0</v>
      </c>
      <c r="J9" s="19">
        <f t="shared" ca="1" si="1"/>
        <v>392123.9</v>
      </c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796544.38</v>
      </c>
      <c r="E10" s="18">
        <f t="shared" ca="1" si="0"/>
        <v>0</v>
      </c>
      <c r="F10" s="18">
        <f t="shared" ca="1" si="0"/>
        <v>0</v>
      </c>
      <c r="G10" s="18">
        <f t="shared" ca="1" si="0"/>
        <v>0</v>
      </c>
      <c r="H10" s="18">
        <f t="shared" ca="1" si="0"/>
        <v>6476936.4799999995</v>
      </c>
      <c r="I10" s="18">
        <f t="shared" ca="1" si="0"/>
        <v>1847643.22</v>
      </c>
      <c r="J10" s="19">
        <f t="shared" ca="1" si="1"/>
        <v>9121124.0800000001</v>
      </c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E11" s="18">
        <f t="shared" ca="1" si="0"/>
        <v>0</v>
      </c>
      <c r="F11" s="18">
        <f t="shared" ca="1" si="0"/>
        <v>0</v>
      </c>
      <c r="G11" s="18">
        <f t="shared" ca="1" si="0"/>
        <v>0</v>
      </c>
      <c r="H11" s="18">
        <f t="shared" ca="1" si="0"/>
        <v>0</v>
      </c>
      <c r="I11" s="18">
        <f t="shared" ca="1" si="0"/>
        <v>0</v>
      </c>
      <c r="J11" s="19">
        <f t="shared" ca="1" si="1"/>
        <v>0</v>
      </c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8">
        <f t="shared" ca="1" si="0"/>
        <v>108852095.15225755</v>
      </c>
      <c r="I12" s="18">
        <f t="shared" ca="1" si="0"/>
        <v>0</v>
      </c>
      <c r="J12" s="19">
        <f t="shared" ca="1" si="1"/>
        <v>108852095.15225755</v>
      </c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E13" s="18">
        <f t="shared" ca="1" si="0"/>
        <v>0</v>
      </c>
      <c r="F13" s="18">
        <f t="shared" ca="1" si="0"/>
        <v>0</v>
      </c>
      <c r="G13" s="18">
        <f t="shared" ca="1" si="0"/>
        <v>0</v>
      </c>
      <c r="H13" s="18">
        <f t="shared" ca="1" si="0"/>
        <v>-1224505.45</v>
      </c>
      <c r="I13" s="18">
        <f t="shared" ca="1" si="0"/>
        <v>0</v>
      </c>
      <c r="J13" s="19">
        <f t="shared" ca="1" si="1"/>
        <v>-1224505.45</v>
      </c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3191041.43</v>
      </c>
      <c r="E14" s="18">
        <f t="shared" ca="1" si="0"/>
        <v>0</v>
      </c>
      <c r="F14" s="18">
        <f t="shared" ca="1" si="0"/>
        <v>0</v>
      </c>
      <c r="G14" s="18">
        <f t="shared" ca="1" si="0"/>
        <v>0</v>
      </c>
      <c r="H14" s="18">
        <f t="shared" ca="1" si="0"/>
        <v>0</v>
      </c>
      <c r="I14" s="18">
        <f t="shared" ca="1" si="0"/>
        <v>0</v>
      </c>
      <c r="J14" s="19">
        <f t="shared" ca="1" si="1"/>
        <v>3191041.43</v>
      </c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8">
        <f t="shared" ca="1" si="0"/>
        <v>0</v>
      </c>
      <c r="G15" s="18">
        <f t="shared" ca="1" si="0"/>
        <v>0</v>
      </c>
      <c r="H15" s="18">
        <f t="shared" ca="1" si="0"/>
        <v>0</v>
      </c>
      <c r="I15" s="18">
        <f t="shared" ca="1" si="0"/>
        <v>0</v>
      </c>
      <c r="J15" s="19">
        <f t="shared" ca="1" si="1"/>
        <v>0</v>
      </c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8">
        <f t="shared" ca="1" si="0"/>
        <v>126596371.33293715</v>
      </c>
      <c r="I16" s="18">
        <f t="shared" ca="1" si="0"/>
        <v>80728578.547923416</v>
      </c>
      <c r="J16" s="19">
        <f t="shared" ca="1" si="1"/>
        <v>207324949.88086057</v>
      </c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0</v>
      </c>
      <c r="E17" s="18">
        <f t="shared" ca="1" si="0"/>
        <v>0</v>
      </c>
      <c r="F17" s="18">
        <f t="shared" ca="1" si="0"/>
        <v>0</v>
      </c>
      <c r="G17" s="18">
        <f t="shared" ca="1" si="0"/>
        <v>0</v>
      </c>
      <c r="H17" s="18">
        <f t="shared" ca="1" si="0"/>
        <v>0</v>
      </c>
      <c r="I17" s="18">
        <f t="shared" ca="1" si="0"/>
        <v>0</v>
      </c>
      <c r="J17" s="19">
        <f t="shared" ca="1" si="1"/>
        <v>0</v>
      </c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0</v>
      </c>
      <c r="E18" s="18">
        <f t="shared" ca="1" si="0"/>
        <v>0</v>
      </c>
      <c r="F18" s="18">
        <f t="shared" ca="1" si="0"/>
        <v>0</v>
      </c>
      <c r="G18" s="18">
        <f t="shared" ca="1" si="0"/>
        <v>0</v>
      </c>
      <c r="H18" s="18">
        <f t="shared" ca="1" si="0"/>
        <v>0</v>
      </c>
      <c r="I18" s="18">
        <f t="shared" ca="1" si="0"/>
        <v>10866696.48</v>
      </c>
      <c r="J18" s="19">
        <f t="shared" ca="1" si="1"/>
        <v>10866696.48</v>
      </c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8">
        <f t="shared" ca="1" si="0"/>
        <v>0</v>
      </c>
      <c r="G19" s="18">
        <f t="shared" ca="1" si="0"/>
        <v>0</v>
      </c>
      <c r="H19" s="18">
        <f t="shared" ca="1" si="0"/>
        <v>111616832.04084715</v>
      </c>
      <c r="I19" s="18">
        <f t="shared" ca="1" si="0"/>
        <v>31764397.571114615</v>
      </c>
      <c r="J19" s="19">
        <f t="shared" ca="1" si="1"/>
        <v>143381229.61196178</v>
      </c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0</v>
      </c>
      <c r="E20" s="18">
        <f t="shared" ca="1" si="0"/>
        <v>0</v>
      </c>
      <c r="F20" s="18">
        <f t="shared" ca="1" si="0"/>
        <v>0</v>
      </c>
      <c r="G20" s="18">
        <f t="shared" ca="1" si="0"/>
        <v>0</v>
      </c>
      <c r="H20" s="18">
        <f t="shared" ca="1" si="0"/>
        <v>2052569.1600000001</v>
      </c>
      <c r="I20" s="18">
        <f t="shared" ca="1" si="0"/>
        <v>0</v>
      </c>
      <c r="J20" s="19">
        <f t="shared" ca="1" si="1"/>
        <v>2052569.1600000001</v>
      </c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0</v>
      </c>
      <c r="E21" s="18">
        <f t="shared" ca="1" si="0"/>
        <v>0</v>
      </c>
      <c r="F21" s="18">
        <f t="shared" ca="1" si="0"/>
        <v>0</v>
      </c>
      <c r="G21" s="18">
        <f t="shared" ca="1" si="0"/>
        <v>0</v>
      </c>
      <c r="H21" s="18">
        <f t="shared" ca="1" si="0"/>
        <v>0</v>
      </c>
      <c r="I21" s="18">
        <f t="shared" ca="1" si="0"/>
        <v>0</v>
      </c>
      <c r="J21" s="19">
        <f t="shared" ca="1" si="1"/>
        <v>0</v>
      </c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0</v>
      </c>
      <c r="E22" s="18">
        <f t="shared" ca="1" si="0"/>
        <v>0</v>
      </c>
      <c r="F22" s="18">
        <f t="shared" ca="1" si="0"/>
        <v>0</v>
      </c>
      <c r="G22" s="18">
        <f t="shared" ca="1" si="0"/>
        <v>0</v>
      </c>
      <c r="H22" s="18">
        <f t="shared" ca="1" si="0"/>
        <v>0</v>
      </c>
      <c r="I22" s="18">
        <f t="shared" ca="1" si="0"/>
        <v>0</v>
      </c>
      <c r="J22" s="19">
        <f t="shared" ca="1" si="1"/>
        <v>0</v>
      </c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179</v>
      </c>
      <c r="B23" s="17">
        <v>1020</v>
      </c>
      <c r="C23" s="58" t="s">
        <v>146</v>
      </c>
      <c r="D23" s="18">
        <f t="shared" ca="1" si="0"/>
        <v>28182280.91</v>
      </c>
      <c r="E23" s="18">
        <f t="shared" ca="1" si="0"/>
        <v>0</v>
      </c>
      <c r="F23" s="18">
        <f t="shared" ca="1" si="0"/>
        <v>0</v>
      </c>
      <c r="G23" s="18">
        <f t="shared" ca="1" si="0"/>
        <v>0</v>
      </c>
      <c r="H23" s="18">
        <f t="shared" ca="1" si="0"/>
        <v>7695075.2400000002</v>
      </c>
      <c r="I23" s="18">
        <f t="shared" ca="1" si="0"/>
        <v>2171377.65</v>
      </c>
      <c r="J23" s="19">
        <f t="shared" ca="1" si="1"/>
        <v>38048733.799999997</v>
      </c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181</v>
      </c>
      <c r="B24" s="17">
        <v>1022</v>
      </c>
      <c r="C24" s="58" t="s">
        <v>146</v>
      </c>
      <c r="D24" s="18">
        <f t="shared" ref="D24:I39" ca="1" si="2">IFERROR(IF($C$2="Yurtiçi",INDIRECT("'"&amp;$B$2&amp;"'!"&amp;ADDRESS(MATCH($B24,INDIRECT("'"&amp;$B$2&amp;"'!$B$1:$B$1095"),0),MATCH(D$5,INDIRECT("'"&amp;$B$2&amp;"'!5:5"),0))),IF($C$2="Yurtdışı",INDIRECT("'"&amp;$B$2&amp;"'!"&amp;ADDRESS(MATCH($B24,INDIRECT("'"&amp;$B$2&amp;"'!$B$1:$B$1095"),0),MATCH(D$5,INDIRECT("'"&amp;$B$2&amp;"'!5:5"),0)+1)),INDIRECT("'"&amp;$B$2&amp;"'!"&amp;ADDRESS(MATCH($B24,INDIRECT("'"&amp;$B$2&amp;"'!$B$1:$B$1095"),0),MATCH(D$5,INDIRECT("'"&amp;$B$2&amp;"'!5:5"),0)))+INDIRECT("'"&amp;$B$2&amp;"'!"&amp;ADDRESS(MATCH($B24,INDIRECT("'"&amp;$B$2&amp;"'!$B$1:$B$1095"),0),MATCH(D$5,INDIRECT("'"&amp;$B$2&amp;"'!5:5"),0)+1)))),0)</f>
        <v>0</v>
      </c>
      <c r="E24" s="18">
        <f t="shared" ca="1" si="2"/>
        <v>0</v>
      </c>
      <c r="F24" s="18">
        <f t="shared" ca="1" si="2"/>
        <v>0</v>
      </c>
      <c r="G24" s="18">
        <f t="shared" ca="1" si="2"/>
        <v>0</v>
      </c>
      <c r="H24" s="18">
        <f t="shared" ca="1" si="2"/>
        <v>0</v>
      </c>
      <c r="I24" s="18">
        <f t="shared" ca="1" si="2"/>
        <v>0</v>
      </c>
      <c r="J24" s="19">
        <f t="shared" ref="J24:J48" ca="1" si="3">+SUM(D24:I24)</f>
        <v>0</v>
      </c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183</v>
      </c>
      <c r="B25" s="17">
        <v>1025</v>
      </c>
      <c r="C25" s="58" t="s">
        <v>146</v>
      </c>
      <c r="D25" s="18">
        <f t="shared" ca="1" si="2"/>
        <v>372341.3</v>
      </c>
      <c r="E25" s="18">
        <f t="shared" ca="1" si="2"/>
        <v>0</v>
      </c>
      <c r="F25" s="18">
        <f t="shared" ca="1" si="2"/>
        <v>0</v>
      </c>
      <c r="G25" s="18">
        <f t="shared" ca="1" si="2"/>
        <v>0</v>
      </c>
      <c r="H25" s="18">
        <f t="shared" ca="1" si="2"/>
        <v>0</v>
      </c>
      <c r="I25" s="18">
        <f t="shared" ca="1" si="2"/>
        <v>0</v>
      </c>
      <c r="J25" s="19">
        <f t="shared" ca="1" si="3"/>
        <v>372341.3</v>
      </c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185</v>
      </c>
      <c r="B26" s="17">
        <v>1027</v>
      </c>
      <c r="C26" s="58" t="s">
        <v>146</v>
      </c>
      <c r="D26" s="18">
        <f t="shared" ca="1" si="2"/>
        <v>0</v>
      </c>
      <c r="E26" s="18">
        <f t="shared" ca="1" si="2"/>
        <v>0</v>
      </c>
      <c r="F26" s="18">
        <f t="shared" ca="1" si="2"/>
        <v>0</v>
      </c>
      <c r="G26" s="18">
        <f t="shared" ca="1" si="2"/>
        <v>0</v>
      </c>
      <c r="H26" s="18">
        <f t="shared" ca="1" si="2"/>
        <v>0</v>
      </c>
      <c r="I26" s="18">
        <f t="shared" ca="1" si="2"/>
        <v>0</v>
      </c>
      <c r="J26" s="19">
        <f t="shared" ca="1" si="3"/>
        <v>0</v>
      </c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187</v>
      </c>
      <c r="B27" s="17">
        <v>1028</v>
      </c>
      <c r="C27" s="58" t="s">
        <v>146</v>
      </c>
      <c r="D27" s="18">
        <f t="shared" ca="1" si="2"/>
        <v>0</v>
      </c>
      <c r="E27" s="18">
        <f t="shared" ca="1" si="2"/>
        <v>0</v>
      </c>
      <c r="F27" s="18">
        <f t="shared" ca="1" si="2"/>
        <v>0</v>
      </c>
      <c r="G27" s="18">
        <f t="shared" ca="1" si="2"/>
        <v>0</v>
      </c>
      <c r="H27" s="18">
        <f t="shared" ca="1" si="2"/>
        <v>0</v>
      </c>
      <c r="I27" s="18">
        <f t="shared" ca="1" si="2"/>
        <v>0</v>
      </c>
      <c r="J27" s="19">
        <f t="shared" ca="1" si="3"/>
        <v>0</v>
      </c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189</v>
      </c>
      <c r="B28" s="17">
        <v>1030</v>
      </c>
      <c r="C28" s="58" t="s">
        <v>146</v>
      </c>
      <c r="D28" s="18">
        <f t="shared" ca="1" si="2"/>
        <v>0</v>
      </c>
      <c r="E28" s="18">
        <f t="shared" ca="1" si="2"/>
        <v>0</v>
      </c>
      <c r="F28" s="18">
        <f t="shared" ca="1" si="2"/>
        <v>0</v>
      </c>
      <c r="G28" s="18">
        <f t="shared" ca="1" si="2"/>
        <v>0</v>
      </c>
      <c r="H28" s="18">
        <f t="shared" ca="1" si="2"/>
        <v>0</v>
      </c>
      <c r="I28" s="18">
        <f t="shared" ca="1" si="2"/>
        <v>0</v>
      </c>
      <c r="J28" s="19">
        <f t="shared" ca="1" si="3"/>
        <v>0</v>
      </c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191</v>
      </c>
      <c r="B29" s="17">
        <v>1031</v>
      </c>
      <c r="C29" s="58" t="s">
        <v>146</v>
      </c>
      <c r="D29" s="18">
        <f t="shared" ca="1" si="2"/>
        <v>0</v>
      </c>
      <c r="E29" s="18">
        <f t="shared" ca="1" si="2"/>
        <v>0</v>
      </c>
      <c r="F29" s="18">
        <f t="shared" ca="1" si="2"/>
        <v>0</v>
      </c>
      <c r="G29" s="18">
        <f t="shared" ca="1" si="2"/>
        <v>0</v>
      </c>
      <c r="H29" s="18">
        <f t="shared" ca="1" si="2"/>
        <v>0</v>
      </c>
      <c r="I29" s="18">
        <f t="shared" ca="1" si="2"/>
        <v>0</v>
      </c>
      <c r="J29" s="19">
        <f t="shared" ca="1" si="3"/>
        <v>0</v>
      </c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193</v>
      </c>
      <c r="B30" s="17">
        <v>1032</v>
      </c>
      <c r="C30" s="58" t="s">
        <v>146</v>
      </c>
      <c r="D30" s="18">
        <f t="shared" ca="1" si="2"/>
        <v>0</v>
      </c>
      <c r="E30" s="18">
        <f t="shared" ca="1" si="2"/>
        <v>0</v>
      </c>
      <c r="F30" s="18">
        <f t="shared" ca="1" si="2"/>
        <v>0</v>
      </c>
      <c r="G30" s="18">
        <f t="shared" ca="1" si="2"/>
        <v>0</v>
      </c>
      <c r="H30" s="18">
        <f t="shared" ca="1" si="2"/>
        <v>912669.8</v>
      </c>
      <c r="I30" s="18">
        <f t="shared" ca="1" si="2"/>
        <v>0</v>
      </c>
      <c r="J30" s="19">
        <f t="shared" ca="1" si="3"/>
        <v>912669.8</v>
      </c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195</v>
      </c>
      <c r="B31" s="17">
        <v>1034</v>
      </c>
      <c r="C31" s="58" t="s">
        <v>146</v>
      </c>
      <c r="D31" s="18">
        <f t="shared" ca="1" si="2"/>
        <v>0</v>
      </c>
      <c r="E31" s="18">
        <f t="shared" ca="1" si="2"/>
        <v>0</v>
      </c>
      <c r="F31" s="18">
        <f t="shared" ca="1" si="2"/>
        <v>0</v>
      </c>
      <c r="G31" s="18">
        <f t="shared" ca="1" si="2"/>
        <v>0</v>
      </c>
      <c r="H31" s="18">
        <f t="shared" ca="1" si="2"/>
        <v>32200</v>
      </c>
      <c r="I31" s="18">
        <f t="shared" ca="1" si="2"/>
        <v>0</v>
      </c>
      <c r="J31" s="19">
        <f t="shared" ca="1" si="3"/>
        <v>32200</v>
      </c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197</v>
      </c>
      <c r="B32" s="17">
        <v>1035</v>
      </c>
      <c r="C32" s="58" t="s">
        <v>146</v>
      </c>
      <c r="D32" s="18">
        <f t="shared" ca="1" si="2"/>
        <v>0</v>
      </c>
      <c r="E32" s="18">
        <f t="shared" ca="1" si="2"/>
        <v>0</v>
      </c>
      <c r="F32" s="18">
        <f t="shared" ca="1" si="2"/>
        <v>0</v>
      </c>
      <c r="G32" s="18">
        <f t="shared" ca="1" si="2"/>
        <v>0</v>
      </c>
      <c r="H32" s="18">
        <f t="shared" ca="1" si="2"/>
        <v>0</v>
      </c>
      <c r="I32" s="18">
        <f t="shared" ca="1" si="2"/>
        <v>0</v>
      </c>
      <c r="J32" s="19">
        <f t="shared" ca="1" si="3"/>
        <v>0</v>
      </c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199</v>
      </c>
      <c r="B33" s="17">
        <v>1036</v>
      </c>
      <c r="C33" s="58" t="s">
        <v>146</v>
      </c>
      <c r="D33" s="18">
        <f t="shared" ca="1" si="2"/>
        <v>0</v>
      </c>
      <c r="E33" s="18">
        <f t="shared" ca="1" si="2"/>
        <v>0</v>
      </c>
      <c r="F33" s="18">
        <f t="shared" ca="1" si="2"/>
        <v>0</v>
      </c>
      <c r="G33" s="18">
        <f t="shared" ca="1" si="2"/>
        <v>0</v>
      </c>
      <c r="H33" s="18">
        <f t="shared" ca="1" si="2"/>
        <v>0</v>
      </c>
      <c r="I33" s="18">
        <f t="shared" ca="1" si="2"/>
        <v>0</v>
      </c>
      <c r="J33" s="19">
        <f t="shared" ca="1" si="3"/>
        <v>0</v>
      </c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201</v>
      </c>
      <c r="B34" s="17">
        <v>1037</v>
      </c>
      <c r="C34" s="58" t="s">
        <v>146</v>
      </c>
      <c r="D34" s="18">
        <f t="shared" ca="1" si="2"/>
        <v>0</v>
      </c>
      <c r="E34" s="18">
        <f t="shared" ca="1" si="2"/>
        <v>0</v>
      </c>
      <c r="F34" s="18">
        <f t="shared" ca="1" si="2"/>
        <v>0</v>
      </c>
      <c r="G34" s="18">
        <f t="shared" ca="1" si="2"/>
        <v>0</v>
      </c>
      <c r="H34" s="18">
        <f t="shared" ca="1" si="2"/>
        <v>0</v>
      </c>
      <c r="I34" s="18">
        <f t="shared" ca="1" si="2"/>
        <v>0</v>
      </c>
      <c r="J34" s="19">
        <f t="shared" ca="1" si="3"/>
        <v>0</v>
      </c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203</v>
      </c>
      <c r="B35" s="17">
        <v>1038</v>
      </c>
      <c r="C35" s="58" t="s">
        <v>146</v>
      </c>
      <c r="D35" s="18">
        <f t="shared" ca="1" si="2"/>
        <v>0</v>
      </c>
      <c r="E35" s="18">
        <f t="shared" ca="1" si="2"/>
        <v>0</v>
      </c>
      <c r="F35" s="18">
        <f t="shared" ca="1" si="2"/>
        <v>0</v>
      </c>
      <c r="G35" s="18">
        <f t="shared" ca="1" si="2"/>
        <v>0</v>
      </c>
      <c r="H35" s="18">
        <f t="shared" ca="1" si="2"/>
        <v>824057.82</v>
      </c>
      <c r="I35" s="18">
        <f t="shared" ca="1" si="2"/>
        <v>0</v>
      </c>
      <c r="J35" s="19">
        <f t="shared" ca="1" si="3"/>
        <v>824057.82</v>
      </c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205</v>
      </c>
      <c r="B36" s="17">
        <v>1039</v>
      </c>
      <c r="C36" s="58" t="s">
        <v>146</v>
      </c>
      <c r="D36" s="18">
        <f t="shared" ca="1" si="2"/>
        <v>0</v>
      </c>
      <c r="E36" s="18">
        <f t="shared" ca="1" si="2"/>
        <v>0</v>
      </c>
      <c r="F36" s="18">
        <f t="shared" ca="1" si="2"/>
        <v>0</v>
      </c>
      <c r="G36" s="18">
        <f t="shared" ca="1" si="2"/>
        <v>0</v>
      </c>
      <c r="H36" s="18">
        <f t="shared" ca="1" si="2"/>
        <v>0</v>
      </c>
      <c r="I36" s="18">
        <f t="shared" ca="1" si="2"/>
        <v>0</v>
      </c>
      <c r="J36" s="19">
        <f t="shared" ca="1" si="3"/>
        <v>0</v>
      </c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207</v>
      </c>
      <c r="B37" s="17">
        <v>1040</v>
      </c>
      <c r="C37" s="58" t="s">
        <v>146</v>
      </c>
      <c r="D37" s="18">
        <f t="shared" ca="1" si="2"/>
        <v>0</v>
      </c>
      <c r="E37" s="18">
        <f t="shared" ca="1" si="2"/>
        <v>0</v>
      </c>
      <c r="F37" s="18">
        <f t="shared" ca="1" si="2"/>
        <v>0</v>
      </c>
      <c r="G37" s="18">
        <f t="shared" ca="1" si="2"/>
        <v>0</v>
      </c>
      <c r="H37" s="18">
        <f t="shared" ca="1" si="2"/>
        <v>0</v>
      </c>
      <c r="I37" s="18">
        <f t="shared" ca="1" si="2"/>
        <v>0</v>
      </c>
      <c r="J37" s="19">
        <f t="shared" ca="1" si="3"/>
        <v>0</v>
      </c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209</v>
      </c>
      <c r="B38" s="17">
        <v>1043</v>
      </c>
      <c r="C38" s="58" t="s">
        <v>146</v>
      </c>
      <c r="D38" s="18">
        <f t="shared" ca="1" si="2"/>
        <v>0</v>
      </c>
      <c r="E38" s="18">
        <f t="shared" ca="1" si="2"/>
        <v>0</v>
      </c>
      <c r="F38" s="18">
        <f t="shared" ca="1" si="2"/>
        <v>0</v>
      </c>
      <c r="G38" s="18">
        <f t="shared" ca="1" si="2"/>
        <v>0</v>
      </c>
      <c r="H38" s="18">
        <f t="shared" ca="1" si="2"/>
        <v>0</v>
      </c>
      <c r="I38" s="18">
        <f t="shared" ca="1" si="2"/>
        <v>0</v>
      </c>
      <c r="J38" s="19">
        <f t="shared" ca="1" si="3"/>
        <v>0</v>
      </c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211</v>
      </c>
      <c r="B39" s="17">
        <v>1044</v>
      </c>
      <c r="C39" s="58" t="s">
        <v>146</v>
      </c>
      <c r="D39" s="18">
        <f t="shared" ca="1" si="2"/>
        <v>0</v>
      </c>
      <c r="E39" s="18">
        <f t="shared" ca="1" si="2"/>
        <v>0</v>
      </c>
      <c r="F39" s="18">
        <f t="shared" ca="1" si="2"/>
        <v>0</v>
      </c>
      <c r="G39" s="18">
        <f t="shared" ca="1" si="2"/>
        <v>0</v>
      </c>
      <c r="H39" s="18">
        <f t="shared" ca="1" si="2"/>
        <v>0</v>
      </c>
      <c r="I39" s="18">
        <f t="shared" ca="1" si="2"/>
        <v>0</v>
      </c>
      <c r="J39" s="19">
        <f t="shared" ca="1" si="3"/>
        <v>0</v>
      </c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213</v>
      </c>
      <c r="B40" s="17">
        <v>1045</v>
      </c>
      <c r="C40" s="58" t="s">
        <v>146</v>
      </c>
      <c r="D40" s="18">
        <f t="shared" ref="D40:I55" ca="1" si="4">IFERROR(IF($C$2="Yurtiçi",INDIRECT("'"&amp;$B$2&amp;"'!"&amp;ADDRESS(MATCH($B40,INDIRECT("'"&amp;$B$2&amp;"'!$B$1:$B$1095"),0),MATCH(D$5,INDIRECT("'"&amp;$B$2&amp;"'!5:5"),0))),IF($C$2="Yurtdışı",INDIRECT("'"&amp;$B$2&amp;"'!"&amp;ADDRESS(MATCH($B40,INDIRECT("'"&amp;$B$2&amp;"'!$B$1:$B$1095"),0),MATCH(D$5,INDIRECT("'"&amp;$B$2&amp;"'!5:5"),0)+1)),INDIRECT("'"&amp;$B$2&amp;"'!"&amp;ADDRESS(MATCH($B40,INDIRECT("'"&amp;$B$2&amp;"'!$B$1:$B$1095"),0),MATCH(D$5,INDIRECT("'"&amp;$B$2&amp;"'!5:5"),0)))+INDIRECT("'"&amp;$B$2&amp;"'!"&amp;ADDRESS(MATCH($B40,INDIRECT("'"&amp;$B$2&amp;"'!$B$1:$B$1095"),0),MATCH(D$5,INDIRECT("'"&amp;$B$2&amp;"'!5:5"),0)+1)))),0)</f>
        <v>0</v>
      </c>
      <c r="E40" s="18">
        <f t="shared" ca="1" si="4"/>
        <v>0</v>
      </c>
      <c r="F40" s="18">
        <f t="shared" ca="1" si="4"/>
        <v>0</v>
      </c>
      <c r="G40" s="18">
        <f t="shared" ca="1" si="4"/>
        <v>0</v>
      </c>
      <c r="H40" s="18">
        <f t="shared" ca="1" si="4"/>
        <v>21000</v>
      </c>
      <c r="I40" s="18">
        <f t="shared" ca="1" si="4"/>
        <v>0</v>
      </c>
      <c r="J40" s="19">
        <f t="shared" ca="1" si="3"/>
        <v>21000</v>
      </c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215</v>
      </c>
      <c r="B41" s="17">
        <v>1046</v>
      </c>
      <c r="C41" s="58" t="s">
        <v>146</v>
      </c>
      <c r="D41" s="18">
        <f t="shared" ca="1" si="4"/>
        <v>0</v>
      </c>
      <c r="E41" s="18">
        <f t="shared" ca="1" si="4"/>
        <v>0</v>
      </c>
      <c r="F41" s="18">
        <f t="shared" ca="1" si="4"/>
        <v>0</v>
      </c>
      <c r="G41" s="18">
        <f t="shared" ca="1" si="4"/>
        <v>0</v>
      </c>
      <c r="H41" s="18">
        <f t="shared" ca="1" si="4"/>
        <v>0</v>
      </c>
      <c r="I41" s="18">
        <f t="shared" ca="1" si="4"/>
        <v>0</v>
      </c>
      <c r="J41" s="19">
        <f t="shared" ca="1" si="3"/>
        <v>0</v>
      </c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75" customHeight="1">
      <c r="A42" s="57" t="s">
        <v>217</v>
      </c>
      <c r="B42" s="17">
        <v>1047</v>
      </c>
      <c r="C42" s="58" t="s">
        <v>146</v>
      </c>
      <c r="D42" s="18">
        <f t="shared" ca="1" si="4"/>
        <v>0</v>
      </c>
      <c r="E42" s="18">
        <f t="shared" ca="1" si="4"/>
        <v>0</v>
      </c>
      <c r="F42" s="18">
        <f t="shared" ca="1" si="4"/>
        <v>0</v>
      </c>
      <c r="G42" s="18">
        <f t="shared" ca="1" si="4"/>
        <v>0</v>
      </c>
      <c r="H42" s="18">
        <f t="shared" ca="1" si="4"/>
        <v>0</v>
      </c>
      <c r="I42" s="18">
        <f t="shared" ca="1" si="4"/>
        <v>0</v>
      </c>
      <c r="J42" s="19">
        <f t="shared" ca="1" si="3"/>
        <v>0</v>
      </c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219</v>
      </c>
      <c r="B43" s="17">
        <v>1048</v>
      </c>
      <c r="C43" s="58" t="s">
        <v>146</v>
      </c>
      <c r="D43" s="18">
        <f t="shared" ca="1" si="4"/>
        <v>0</v>
      </c>
      <c r="E43" s="18">
        <f t="shared" ca="1" si="4"/>
        <v>0</v>
      </c>
      <c r="F43" s="18">
        <f t="shared" ca="1" si="4"/>
        <v>0</v>
      </c>
      <c r="G43" s="18">
        <f t="shared" ca="1" si="4"/>
        <v>0</v>
      </c>
      <c r="H43" s="18">
        <f t="shared" ca="1" si="4"/>
        <v>0</v>
      </c>
      <c r="I43" s="18">
        <f t="shared" ca="1" si="4"/>
        <v>0</v>
      </c>
      <c r="J43" s="19">
        <f t="shared" ca="1" si="3"/>
        <v>0</v>
      </c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221</v>
      </c>
      <c r="B44" s="17">
        <v>1049</v>
      </c>
      <c r="C44" s="58" t="s">
        <v>146</v>
      </c>
      <c r="D44" s="18">
        <f t="shared" ca="1" si="4"/>
        <v>0</v>
      </c>
      <c r="E44" s="18">
        <f t="shared" ca="1" si="4"/>
        <v>0</v>
      </c>
      <c r="F44" s="18">
        <f t="shared" ca="1" si="4"/>
        <v>0</v>
      </c>
      <c r="G44" s="18">
        <f t="shared" ca="1" si="4"/>
        <v>0</v>
      </c>
      <c r="H44" s="18">
        <f t="shared" ca="1" si="4"/>
        <v>0</v>
      </c>
      <c r="I44" s="18">
        <f t="shared" ca="1" si="4"/>
        <v>0</v>
      </c>
      <c r="J44" s="19">
        <f t="shared" ca="1" si="3"/>
        <v>0</v>
      </c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223</v>
      </c>
      <c r="B45" s="17">
        <v>1050</v>
      </c>
      <c r="C45" s="58" t="s">
        <v>146</v>
      </c>
      <c r="D45" s="18">
        <f t="shared" ca="1" si="4"/>
        <v>0</v>
      </c>
      <c r="E45" s="18">
        <f t="shared" ca="1" si="4"/>
        <v>0</v>
      </c>
      <c r="F45" s="18">
        <f t="shared" ca="1" si="4"/>
        <v>0</v>
      </c>
      <c r="G45" s="18">
        <f t="shared" ca="1" si="4"/>
        <v>0</v>
      </c>
      <c r="H45" s="18">
        <f t="shared" ca="1" si="4"/>
        <v>0</v>
      </c>
      <c r="I45" s="18">
        <f t="shared" ca="1" si="4"/>
        <v>0</v>
      </c>
      <c r="J45" s="19">
        <f t="shared" ca="1" si="3"/>
        <v>0</v>
      </c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316</v>
      </c>
      <c r="B46" s="17">
        <v>1051</v>
      </c>
      <c r="C46" s="58" t="s">
        <v>146</v>
      </c>
      <c r="D46" s="18">
        <f t="shared" ca="1" si="4"/>
        <v>0</v>
      </c>
      <c r="E46" s="18">
        <f t="shared" ca="1" si="4"/>
        <v>0</v>
      </c>
      <c r="F46" s="18">
        <f t="shared" ca="1" si="4"/>
        <v>0</v>
      </c>
      <c r="G46" s="18">
        <f t="shared" ca="1" si="4"/>
        <v>0</v>
      </c>
      <c r="H46" s="18">
        <f t="shared" ca="1" si="4"/>
        <v>0</v>
      </c>
      <c r="I46" s="18">
        <f t="shared" ca="1" si="4"/>
        <v>0</v>
      </c>
      <c r="J46" s="19">
        <f t="shared" ca="1" si="3"/>
        <v>0</v>
      </c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225</v>
      </c>
      <c r="B47" s="17">
        <v>2001</v>
      </c>
      <c r="C47" s="58" t="s">
        <v>226</v>
      </c>
      <c r="D47" s="18">
        <f t="shared" ca="1" si="4"/>
        <v>0</v>
      </c>
      <c r="E47" s="18">
        <f t="shared" ca="1" si="4"/>
        <v>0</v>
      </c>
      <c r="F47" s="18">
        <f t="shared" ca="1" si="4"/>
        <v>0</v>
      </c>
      <c r="G47" s="18">
        <f t="shared" ca="1" si="4"/>
        <v>0</v>
      </c>
      <c r="H47" s="18">
        <f t="shared" ca="1" si="4"/>
        <v>0</v>
      </c>
      <c r="I47" s="18">
        <f t="shared" ca="1" si="4"/>
        <v>0</v>
      </c>
      <c r="J47" s="19">
        <f t="shared" ca="1" si="3"/>
        <v>0</v>
      </c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2002</v>
      </c>
      <c r="C48" s="58" t="s">
        <v>226</v>
      </c>
      <c r="D48" s="18">
        <f t="shared" ca="1" si="4"/>
        <v>0</v>
      </c>
      <c r="E48" s="18">
        <f t="shared" ca="1" si="4"/>
        <v>0</v>
      </c>
      <c r="F48" s="18">
        <f t="shared" ca="1" si="4"/>
        <v>0</v>
      </c>
      <c r="G48" s="18">
        <f t="shared" ca="1" si="4"/>
        <v>0</v>
      </c>
      <c r="H48" s="18">
        <f t="shared" ca="1" si="4"/>
        <v>0</v>
      </c>
      <c r="I48" s="18">
        <f t="shared" ca="1" si="4"/>
        <v>0</v>
      </c>
      <c r="J48" s="19">
        <f t="shared" ca="1" si="3"/>
        <v>0</v>
      </c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2005</v>
      </c>
      <c r="C49" s="58" t="s">
        <v>226</v>
      </c>
      <c r="D49" s="18">
        <f t="shared" ca="1" si="4"/>
        <v>0</v>
      </c>
      <c r="E49" s="18">
        <f t="shared" ca="1" si="4"/>
        <v>0</v>
      </c>
      <c r="F49" s="18">
        <f t="shared" ca="1" si="4"/>
        <v>0</v>
      </c>
      <c r="G49" s="18">
        <f t="shared" ca="1" si="4"/>
        <v>0</v>
      </c>
      <c r="H49" s="18">
        <f t="shared" ca="1" si="4"/>
        <v>0</v>
      </c>
      <c r="I49" s="18">
        <f t="shared" ca="1" si="4"/>
        <v>0</v>
      </c>
      <c r="J49" s="19">
        <f t="shared" ref="J49:J67" ca="1" si="5">+SUM(D49:I49)</f>
        <v>0</v>
      </c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2006</v>
      </c>
      <c r="C50" s="58" t="s">
        <v>226</v>
      </c>
      <c r="D50" s="18">
        <f t="shared" ca="1" si="4"/>
        <v>0</v>
      </c>
      <c r="E50" s="18">
        <f t="shared" ca="1" si="4"/>
        <v>0</v>
      </c>
      <c r="F50" s="18">
        <f t="shared" ca="1" si="4"/>
        <v>0</v>
      </c>
      <c r="G50" s="18">
        <f t="shared" ca="1" si="4"/>
        <v>0</v>
      </c>
      <c r="H50" s="18">
        <f t="shared" ca="1" si="4"/>
        <v>0</v>
      </c>
      <c r="I50" s="18">
        <f t="shared" ca="1" si="4"/>
        <v>0</v>
      </c>
      <c r="J50" s="19">
        <f t="shared" ca="1" si="5"/>
        <v>0</v>
      </c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2007</v>
      </c>
      <c r="C51" s="58" t="s">
        <v>226</v>
      </c>
      <c r="D51" s="18">
        <f t="shared" ca="1" si="4"/>
        <v>0</v>
      </c>
      <c r="E51" s="18">
        <f t="shared" ca="1" si="4"/>
        <v>0</v>
      </c>
      <c r="F51" s="18">
        <f t="shared" ca="1" si="4"/>
        <v>0</v>
      </c>
      <c r="G51" s="18">
        <f t="shared" ca="1" si="4"/>
        <v>0</v>
      </c>
      <c r="H51" s="18">
        <f t="shared" ca="1" si="4"/>
        <v>0</v>
      </c>
      <c r="I51" s="18">
        <f t="shared" ca="1" si="4"/>
        <v>0</v>
      </c>
      <c r="J51" s="19">
        <f t="shared" ca="1" si="5"/>
        <v>0</v>
      </c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3001</v>
      </c>
      <c r="C52" s="58" t="s">
        <v>237</v>
      </c>
      <c r="D52" s="18">
        <f t="shared" ca="1" si="4"/>
        <v>0</v>
      </c>
      <c r="E52" s="18">
        <f t="shared" ca="1" si="4"/>
        <v>0</v>
      </c>
      <c r="F52" s="18">
        <f t="shared" ca="1" si="4"/>
        <v>0</v>
      </c>
      <c r="G52" s="18">
        <f t="shared" ca="1" si="4"/>
        <v>0</v>
      </c>
      <c r="H52" s="18">
        <f t="shared" ca="1" si="4"/>
        <v>0</v>
      </c>
      <c r="I52" s="18">
        <f t="shared" ca="1" si="4"/>
        <v>0</v>
      </c>
      <c r="J52" s="19">
        <f t="shared" ca="1" si="5"/>
        <v>0</v>
      </c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239</v>
      </c>
      <c r="B53" s="17">
        <v>3002</v>
      </c>
      <c r="C53" s="58" t="s">
        <v>237</v>
      </c>
      <c r="D53" s="18">
        <f t="shared" ca="1" si="4"/>
        <v>0</v>
      </c>
      <c r="E53" s="18">
        <f t="shared" ca="1" si="4"/>
        <v>0</v>
      </c>
      <c r="F53" s="18">
        <f t="shared" ca="1" si="4"/>
        <v>0</v>
      </c>
      <c r="G53" s="18">
        <f t="shared" ca="1" si="4"/>
        <v>0</v>
      </c>
      <c r="H53" s="18">
        <f t="shared" ca="1" si="4"/>
        <v>0</v>
      </c>
      <c r="I53" s="18">
        <f t="shared" ca="1" si="4"/>
        <v>0</v>
      </c>
      <c r="J53" s="19">
        <f t="shared" ca="1" si="5"/>
        <v>0</v>
      </c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241</v>
      </c>
      <c r="B54" s="17">
        <v>3003</v>
      </c>
      <c r="C54" s="58" t="s">
        <v>237</v>
      </c>
      <c r="D54" s="18">
        <f t="shared" ca="1" si="4"/>
        <v>0</v>
      </c>
      <c r="E54" s="18">
        <f t="shared" ca="1" si="4"/>
        <v>0</v>
      </c>
      <c r="F54" s="18">
        <f t="shared" ca="1" si="4"/>
        <v>0</v>
      </c>
      <c r="G54" s="18">
        <f t="shared" ca="1" si="4"/>
        <v>0</v>
      </c>
      <c r="H54" s="18">
        <f t="shared" ca="1" si="4"/>
        <v>0</v>
      </c>
      <c r="I54" s="18">
        <f t="shared" ca="1" si="4"/>
        <v>0</v>
      </c>
      <c r="J54" s="19">
        <f t="shared" ca="1" si="5"/>
        <v>0</v>
      </c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243</v>
      </c>
      <c r="B55" s="17">
        <v>3004</v>
      </c>
      <c r="C55" s="58" t="s">
        <v>237</v>
      </c>
      <c r="D55" s="18">
        <f t="shared" ca="1" si="4"/>
        <v>0</v>
      </c>
      <c r="E55" s="18">
        <f t="shared" ca="1" si="4"/>
        <v>0</v>
      </c>
      <c r="F55" s="18">
        <f t="shared" ca="1" si="4"/>
        <v>0</v>
      </c>
      <c r="G55" s="18">
        <f t="shared" ca="1" si="4"/>
        <v>0</v>
      </c>
      <c r="H55" s="18">
        <f t="shared" ca="1" si="4"/>
        <v>0</v>
      </c>
      <c r="I55" s="18">
        <f t="shared" ca="1" si="4"/>
        <v>0</v>
      </c>
      <c r="J55" s="19">
        <f t="shared" ca="1" si="5"/>
        <v>0</v>
      </c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245</v>
      </c>
      <c r="B56" s="17">
        <v>3005</v>
      </c>
      <c r="C56" s="58" t="s">
        <v>237</v>
      </c>
      <c r="D56" s="18">
        <f t="shared" ref="D56:I67" ca="1" si="6">IFERROR(IF($C$2="Yurtiçi",INDIRECT("'"&amp;$B$2&amp;"'!"&amp;ADDRESS(MATCH($B56,INDIRECT("'"&amp;$B$2&amp;"'!$B$1:$B$1095"),0),MATCH(D$5,INDIRECT("'"&amp;$B$2&amp;"'!5:5"),0))),IF($C$2="Yurtdışı",INDIRECT("'"&amp;$B$2&amp;"'!"&amp;ADDRESS(MATCH($B56,INDIRECT("'"&amp;$B$2&amp;"'!$B$1:$B$1095"),0),MATCH(D$5,INDIRECT("'"&amp;$B$2&amp;"'!5:5"),0)+1)),INDIRECT("'"&amp;$B$2&amp;"'!"&amp;ADDRESS(MATCH($B56,INDIRECT("'"&amp;$B$2&amp;"'!$B$1:$B$1095"),0),MATCH(D$5,INDIRECT("'"&amp;$B$2&amp;"'!5:5"),0)))+INDIRECT("'"&amp;$B$2&amp;"'!"&amp;ADDRESS(MATCH($B56,INDIRECT("'"&amp;$B$2&amp;"'!$B$1:$B$1095"),0),MATCH(D$5,INDIRECT("'"&amp;$B$2&amp;"'!5:5"),0)+1)))),0)</f>
        <v>0</v>
      </c>
      <c r="E56" s="18">
        <f t="shared" ca="1" si="6"/>
        <v>0</v>
      </c>
      <c r="F56" s="18">
        <f t="shared" ca="1" si="6"/>
        <v>0</v>
      </c>
      <c r="G56" s="18">
        <f t="shared" ca="1" si="6"/>
        <v>0</v>
      </c>
      <c r="H56" s="18">
        <f t="shared" ca="1" si="6"/>
        <v>0</v>
      </c>
      <c r="I56" s="18">
        <f t="shared" ca="1" si="6"/>
        <v>0</v>
      </c>
      <c r="J56" s="19">
        <f t="shared" ca="1" si="5"/>
        <v>0</v>
      </c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247</v>
      </c>
      <c r="B57" s="17">
        <v>3006</v>
      </c>
      <c r="C57" s="58" t="s">
        <v>237</v>
      </c>
      <c r="D57" s="18">
        <f t="shared" ca="1" si="6"/>
        <v>0</v>
      </c>
      <c r="E57" s="18">
        <f t="shared" ca="1" si="6"/>
        <v>0</v>
      </c>
      <c r="F57" s="18">
        <f t="shared" ca="1" si="6"/>
        <v>0</v>
      </c>
      <c r="G57" s="18">
        <f t="shared" ca="1" si="6"/>
        <v>0</v>
      </c>
      <c r="H57" s="18">
        <f t="shared" ca="1" si="6"/>
        <v>0</v>
      </c>
      <c r="I57" s="18">
        <f t="shared" ca="1" si="6"/>
        <v>0</v>
      </c>
      <c r="J57" s="19">
        <f t="shared" ca="1" si="5"/>
        <v>0</v>
      </c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3007</v>
      </c>
      <c r="C58" s="58" t="s">
        <v>237</v>
      </c>
      <c r="D58" s="18">
        <f t="shared" ca="1" si="6"/>
        <v>0</v>
      </c>
      <c r="E58" s="18">
        <f t="shared" ca="1" si="6"/>
        <v>0</v>
      </c>
      <c r="F58" s="18">
        <f t="shared" ca="1" si="6"/>
        <v>0</v>
      </c>
      <c r="G58" s="18">
        <f t="shared" ca="1" si="6"/>
        <v>0</v>
      </c>
      <c r="H58" s="18">
        <f t="shared" ca="1" si="6"/>
        <v>0</v>
      </c>
      <c r="I58" s="18">
        <f t="shared" ca="1" si="6"/>
        <v>0</v>
      </c>
      <c r="J58" s="19">
        <f t="shared" ca="1" si="5"/>
        <v>0</v>
      </c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3008</v>
      </c>
      <c r="C59" s="58" t="s">
        <v>237</v>
      </c>
      <c r="D59" s="18">
        <f t="shared" ca="1" si="6"/>
        <v>0</v>
      </c>
      <c r="E59" s="18">
        <f t="shared" ca="1" si="6"/>
        <v>0</v>
      </c>
      <c r="F59" s="18">
        <f t="shared" ca="1" si="6"/>
        <v>0</v>
      </c>
      <c r="G59" s="18">
        <f t="shared" ca="1" si="6"/>
        <v>0</v>
      </c>
      <c r="H59" s="18">
        <f t="shared" ca="1" si="6"/>
        <v>0</v>
      </c>
      <c r="I59" s="18">
        <f t="shared" ca="1" si="6"/>
        <v>0</v>
      </c>
      <c r="J59" s="19">
        <f t="shared" ca="1" si="5"/>
        <v>0</v>
      </c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253</v>
      </c>
      <c r="B60" s="17">
        <v>3009</v>
      </c>
      <c r="C60" s="58" t="s">
        <v>237</v>
      </c>
      <c r="D60" s="18">
        <f t="shared" ca="1" si="6"/>
        <v>0</v>
      </c>
      <c r="E60" s="18">
        <f t="shared" ca="1" si="6"/>
        <v>0</v>
      </c>
      <c r="F60" s="18">
        <f t="shared" ca="1" si="6"/>
        <v>0</v>
      </c>
      <c r="G60" s="18">
        <f t="shared" ca="1" si="6"/>
        <v>0</v>
      </c>
      <c r="H60" s="18">
        <f t="shared" ca="1" si="6"/>
        <v>0</v>
      </c>
      <c r="I60" s="18">
        <f t="shared" ca="1" si="6"/>
        <v>0</v>
      </c>
      <c r="J60" s="19">
        <f t="shared" ca="1" si="5"/>
        <v>0</v>
      </c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255</v>
      </c>
      <c r="B61" s="17">
        <v>3011</v>
      </c>
      <c r="C61" s="58" t="s">
        <v>237</v>
      </c>
      <c r="D61" s="18">
        <f t="shared" ca="1" si="6"/>
        <v>0</v>
      </c>
      <c r="E61" s="18">
        <f t="shared" ca="1" si="6"/>
        <v>0</v>
      </c>
      <c r="F61" s="18">
        <f t="shared" ca="1" si="6"/>
        <v>0</v>
      </c>
      <c r="G61" s="18">
        <f t="shared" ca="1" si="6"/>
        <v>0</v>
      </c>
      <c r="H61" s="18">
        <f t="shared" ca="1" si="6"/>
        <v>0</v>
      </c>
      <c r="I61" s="18">
        <f t="shared" ca="1" si="6"/>
        <v>0</v>
      </c>
      <c r="J61" s="19">
        <f t="shared" ca="1" si="5"/>
        <v>0</v>
      </c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257</v>
      </c>
      <c r="B62" s="17">
        <v>3012</v>
      </c>
      <c r="C62" s="58" t="s">
        <v>237</v>
      </c>
      <c r="D62" s="18">
        <f t="shared" ca="1" si="6"/>
        <v>0</v>
      </c>
      <c r="E62" s="18">
        <f t="shared" ca="1" si="6"/>
        <v>0</v>
      </c>
      <c r="F62" s="18">
        <f t="shared" ca="1" si="6"/>
        <v>0</v>
      </c>
      <c r="G62" s="18">
        <f t="shared" ca="1" si="6"/>
        <v>0</v>
      </c>
      <c r="H62" s="18">
        <f t="shared" ca="1" si="6"/>
        <v>0</v>
      </c>
      <c r="I62" s="18">
        <f t="shared" ca="1" si="6"/>
        <v>0</v>
      </c>
      <c r="J62" s="19">
        <f t="shared" ca="1" si="5"/>
        <v>0</v>
      </c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259</v>
      </c>
      <c r="B63" s="17">
        <v>3013</v>
      </c>
      <c r="C63" s="58" t="s">
        <v>226</v>
      </c>
      <c r="D63" s="18">
        <f t="shared" ca="1" si="6"/>
        <v>0</v>
      </c>
      <c r="E63" s="18">
        <f t="shared" ca="1" si="6"/>
        <v>0</v>
      </c>
      <c r="F63" s="18">
        <f t="shared" ca="1" si="6"/>
        <v>0</v>
      </c>
      <c r="G63" s="18">
        <f t="shared" ca="1" si="6"/>
        <v>0</v>
      </c>
      <c r="H63" s="18">
        <f t="shared" ca="1" si="6"/>
        <v>0</v>
      </c>
      <c r="I63" s="18">
        <f t="shared" ca="1" si="6"/>
        <v>0</v>
      </c>
      <c r="J63" s="19">
        <f t="shared" ca="1" si="5"/>
        <v>0</v>
      </c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263</v>
      </c>
      <c r="B64" s="17">
        <v>3015</v>
      </c>
      <c r="C64" s="58" t="s">
        <v>237</v>
      </c>
      <c r="D64" s="18">
        <f t="shared" ca="1" si="6"/>
        <v>0</v>
      </c>
      <c r="E64" s="18">
        <f t="shared" ca="1" si="6"/>
        <v>0</v>
      </c>
      <c r="F64" s="18">
        <f t="shared" ca="1" si="6"/>
        <v>0</v>
      </c>
      <c r="G64" s="18">
        <f t="shared" ca="1" si="6"/>
        <v>0</v>
      </c>
      <c r="H64" s="18">
        <f t="shared" ca="1" si="6"/>
        <v>0</v>
      </c>
      <c r="I64" s="18">
        <f t="shared" ca="1" si="6"/>
        <v>0</v>
      </c>
      <c r="J64" s="19">
        <f t="shared" ca="1" si="5"/>
        <v>0</v>
      </c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227" ht="12.75" customHeight="1">
      <c r="A65" s="57" t="s">
        <v>265</v>
      </c>
      <c r="B65" s="17">
        <v>3016</v>
      </c>
      <c r="C65" s="58" t="s">
        <v>237</v>
      </c>
      <c r="D65" s="18">
        <f t="shared" ca="1" si="6"/>
        <v>0</v>
      </c>
      <c r="E65" s="18">
        <f t="shared" ca="1" si="6"/>
        <v>0</v>
      </c>
      <c r="F65" s="18">
        <f t="shared" ca="1" si="6"/>
        <v>0</v>
      </c>
      <c r="G65" s="18">
        <f t="shared" ca="1" si="6"/>
        <v>0</v>
      </c>
      <c r="H65" s="18">
        <f t="shared" ca="1" si="6"/>
        <v>0</v>
      </c>
      <c r="I65" s="18">
        <f t="shared" ca="1" si="6"/>
        <v>0</v>
      </c>
      <c r="J65" s="19">
        <f t="shared" ca="1" si="5"/>
        <v>0</v>
      </c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227" ht="12.75" customHeight="1">
      <c r="A66" s="57" t="s">
        <v>267</v>
      </c>
      <c r="B66" s="17">
        <v>3017</v>
      </c>
      <c r="C66" s="58" t="s">
        <v>237</v>
      </c>
      <c r="D66" s="18">
        <f t="shared" ca="1" si="6"/>
        <v>0</v>
      </c>
      <c r="E66" s="18">
        <f t="shared" ca="1" si="6"/>
        <v>0</v>
      </c>
      <c r="F66" s="18">
        <f t="shared" ca="1" si="6"/>
        <v>0</v>
      </c>
      <c r="G66" s="18">
        <f t="shared" ca="1" si="6"/>
        <v>0</v>
      </c>
      <c r="H66" s="18">
        <f t="shared" ca="1" si="6"/>
        <v>0</v>
      </c>
      <c r="I66" s="18">
        <f t="shared" ca="1" si="6"/>
        <v>0</v>
      </c>
      <c r="J66" s="19">
        <f t="shared" ca="1" si="5"/>
        <v>0</v>
      </c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227" ht="12.75" customHeight="1">
      <c r="A67" s="57" t="s">
        <v>269</v>
      </c>
      <c r="B67" s="17">
        <v>3018</v>
      </c>
      <c r="C67" s="58" t="s">
        <v>237</v>
      </c>
      <c r="D67" s="18">
        <f t="shared" ca="1" si="6"/>
        <v>0</v>
      </c>
      <c r="E67" s="18">
        <f t="shared" ca="1" si="6"/>
        <v>0</v>
      </c>
      <c r="F67" s="18">
        <f t="shared" ca="1" si="6"/>
        <v>0</v>
      </c>
      <c r="G67" s="18">
        <f t="shared" ca="1" si="6"/>
        <v>0</v>
      </c>
      <c r="H67" s="18">
        <f t="shared" ca="1" si="6"/>
        <v>0</v>
      </c>
      <c r="I67" s="18">
        <f t="shared" ca="1" si="6"/>
        <v>0</v>
      </c>
      <c r="J67" s="19">
        <f t="shared" ca="1" si="5"/>
        <v>0</v>
      </c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227" ht="12.75" customHeight="1">
      <c r="A68" s="59" t="s">
        <v>273</v>
      </c>
      <c r="B68" s="48">
        <v>9000</v>
      </c>
      <c r="C68" s="58" t="s">
        <v>274</v>
      </c>
      <c r="D68" s="49">
        <f t="shared" ref="D68:J68" ca="1" si="7">SUMIF($C$7:$C$67,"HD",D$7:D$67)</f>
        <v>34671125.469999999</v>
      </c>
      <c r="E68" s="49">
        <f t="shared" ca="1" si="7"/>
        <v>0</v>
      </c>
      <c r="F68" s="49">
        <f t="shared" ca="1" si="7"/>
        <v>0</v>
      </c>
      <c r="G68" s="49">
        <f t="shared" ca="1" si="7"/>
        <v>0</v>
      </c>
      <c r="H68" s="49">
        <f t="shared" ca="1" si="7"/>
        <v>366277982.53604192</v>
      </c>
      <c r="I68" s="49">
        <f t="shared" ca="1" si="7"/>
        <v>127378693.46903804</v>
      </c>
      <c r="J68" s="49">
        <f t="shared" ca="1" si="7"/>
        <v>528327801.47507995</v>
      </c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227" ht="12.75" customHeight="1">
      <c r="A69" s="59" t="s">
        <v>276</v>
      </c>
      <c r="B69" s="48">
        <v>9001</v>
      </c>
      <c r="C69" s="58" t="s">
        <v>277</v>
      </c>
      <c r="D69" s="49">
        <f t="shared" ref="D69:J69" ca="1" si="8">SUMIF($C$7:$C$67,"H",D$7:D$67)+SUMIF($C$7:$C$67,"E",D$7:D$67)</f>
        <v>0</v>
      </c>
      <c r="E69" s="49">
        <f t="shared" ca="1" si="8"/>
        <v>0</v>
      </c>
      <c r="F69" s="49">
        <f t="shared" ca="1" si="8"/>
        <v>0</v>
      </c>
      <c r="G69" s="49">
        <f t="shared" ca="1" si="8"/>
        <v>0</v>
      </c>
      <c r="H69" s="49">
        <f t="shared" ca="1" si="8"/>
        <v>0</v>
      </c>
      <c r="I69" s="49">
        <f t="shared" ca="1" si="8"/>
        <v>0</v>
      </c>
      <c r="J69" s="49">
        <f t="shared" ca="1" si="8"/>
        <v>0</v>
      </c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227" ht="12.75" customHeight="1">
      <c r="A70" s="59" t="s">
        <v>279</v>
      </c>
      <c r="B70" s="48">
        <v>9003</v>
      </c>
      <c r="C70" s="58" t="s">
        <v>280</v>
      </c>
      <c r="D70" s="49">
        <f ca="1">D68+D69</f>
        <v>34671125.469999999</v>
      </c>
      <c r="E70" s="49">
        <f t="shared" ref="E70:J70" ca="1" si="9">E68+E69</f>
        <v>0</v>
      </c>
      <c r="F70" s="49">
        <f t="shared" ca="1" si="9"/>
        <v>0</v>
      </c>
      <c r="G70" s="49">
        <f t="shared" ca="1" si="9"/>
        <v>0</v>
      </c>
      <c r="H70" s="49">
        <f t="shared" ca="1" si="9"/>
        <v>366277982.53604192</v>
      </c>
      <c r="I70" s="49">
        <f t="shared" ca="1" si="9"/>
        <v>127378693.46903804</v>
      </c>
      <c r="J70" s="49">
        <f t="shared" ca="1" si="9"/>
        <v>528327801.47507995</v>
      </c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227" s="35" customFormat="1">
      <c r="A71" s="53"/>
      <c r="B71" s="53"/>
      <c r="C71" s="5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</row>
    <row r="72" spans="1:227" s="35" customFormat="1">
      <c r="A72" s="53"/>
      <c r="B72" s="53"/>
      <c r="C72" s="5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</sheetData>
  <mergeCells count="1">
    <mergeCell ref="E2:G2"/>
  </mergeCells>
  <dataValidations count="2">
    <dataValidation type="list" allowBlank="1" showInputMessage="1" showErrorMessage="1" sqref="B2">
      <formula1>"Toplam,Direkt,Endirekt"</formula1>
    </dataValidation>
    <dataValidation type="list" allowBlank="1" showInputMessage="1" showErrorMessage="1" sqref="C2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E75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61" ht="15" customHeight="1">
      <c r="A1" s="1" t="s">
        <v>0</v>
      </c>
      <c r="B1" s="2"/>
      <c r="C1" s="2"/>
    </row>
    <row r="2" spans="1:161" ht="15" customHeight="1">
      <c r="A2" s="1" t="s">
        <v>344</v>
      </c>
      <c r="B2" s="4" t="s">
        <v>6</v>
      </c>
      <c r="C2" s="4" t="s">
        <v>6</v>
      </c>
      <c r="E2" s="91" t="s">
        <v>137</v>
      </c>
      <c r="F2" s="92"/>
      <c r="G2" s="93"/>
      <c r="H2" s="6"/>
    </row>
    <row r="3" spans="1:161" ht="15" customHeight="1">
      <c r="A3" s="5" t="s">
        <v>357</v>
      </c>
      <c r="B3" s="2"/>
      <c r="C3" s="2"/>
    </row>
    <row r="4" spans="1:161" ht="22.5" customHeight="1"/>
    <row r="5" spans="1:161" ht="22.5" customHeight="1">
      <c r="D5" s="78">
        <v>705</v>
      </c>
      <c r="E5" s="78">
        <v>706</v>
      </c>
      <c r="F5" s="78">
        <v>708</v>
      </c>
      <c r="G5" s="78">
        <v>736</v>
      </c>
      <c r="H5" s="78"/>
    </row>
    <row r="6" spans="1:161" ht="79.5" customHeight="1">
      <c r="A6" s="55" t="s">
        <v>140</v>
      </c>
      <c r="B6" s="55" t="s">
        <v>141</v>
      </c>
      <c r="C6" s="55" t="s">
        <v>142</v>
      </c>
      <c r="D6" s="56" t="s">
        <v>102</v>
      </c>
      <c r="E6" s="56" t="s">
        <v>103</v>
      </c>
      <c r="F6" s="56" t="s">
        <v>104</v>
      </c>
      <c r="G6" s="56" t="s">
        <v>105</v>
      </c>
      <c r="H6" s="79" t="s">
        <v>345</v>
      </c>
    </row>
    <row r="7" spans="1:161" ht="12.75" customHeight="1">
      <c r="A7" s="57" t="s">
        <v>145</v>
      </c>
      <c r="B7" s="17">
        <v>1001</v>
      </c>
      <c r="C7" s="58" t="s">
        <v>146</v>
      </c>
      <c r="D7" s="18">
        <f t="shared" ref="D7:G23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8">
        <f t="shared" ca="1" si="0"/>
        <v>0</v>
      </c>
      <c r="F7" s="18">
        <f t="shared" ca="1" si="0"/>
        <v>0</v>
      </c>
      <c r="G7" s="18">
        <f t="shared" ca="1" si="0"/>
        <v>17872767.07</v>
      </c>
      <c r="H7" s="19">
        <f ca="1">+SUM(D7:G7)</f>
        <v>17872767.07</v>
      </c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</row>
    <row r="8" spans="1:161" ht="12.75" customHeight="1">
      <c r="A8" s="57" t="s">
        <v>148</v>
      </c>
      <c r="B8" s="17">
        <v>1003</v>
      </c>
      <c r="C8" s="58" t="s">
        <v>146</v>
      </c>
      <c r="D8" s="18">
        <f t="shared" ca="1" si="0"/>
        <v>0</v>
      </c>
      <c r="E8" s="18">
        <f t="shared" ca="1" si="0"/>
        <v>0</v>
      </c>
      <c r="F8" s="18">
        <f t="shared" ca="1" si="0"/>
        <v>0</v>
      </c>
      <c r="G8" s="18">
        <f t="shared" ca="1" si="0"/>
        <v>16003321.300000001</v>
      </c>
      <c r="H8" s="19">
        <f t="shared" ref="H8:H23" ca="1" si="1">+SUM(D8:G8)</f>
        <v>16003321.300000001</v>
      </c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</row>
    <row r="9" spans="1:161" ht="12.75" customHeight="1">
      <c r="A9" s="57" t="s">
        <v>150</v>
      </c>
      <c r="B9" s="17">
        <v>1004</v>
      </c>
      <c r="C9" s="58" t="s">
        <v>146</v>
      </c>
      <c r="D9" s="18">
        <f t="shared" ca="1" si="0"/>
        <v>0</v>
      </c>
      <c r="E9" s="18">
        <f t="shared" ca="1" si="0"/>
        <v>0</v>
      </c>
      <c r="F9" s="18">
        <f t="shared" ca="1" si="0"/>
        <v>0</v>
      </c>
      <c r="G9" s="18">
        <f t="shared" ca="1" si="0"/>
        <v>0</v>
      </c>
      <c r="H9" s="19">
        <f t="shared" ca="1" si="1"/>
        <v>0</v>
      </c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</row>
    <row r="10" spans="1:161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39759071.75</v>
      </c>
      <c r="E10" s="18">
        <f t="shared" ca="1" si="0"/>
        <v>0</v>
      </c>
      <c r="F10" s="18">
        <f t="shared" ca="1" si="0"/>
        <v>60000</v>
      </c>
      <c r="G10" s="18">
        <f t="shared" ca="1" si="0"/>
        <v>3271060.32</v>
      </c>
      <c r="H10" s="19">
        <f t="shared" ca="1" si="1"/>
        <v>43090132.07</v>
      </c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</row>
    <row r="11" spans="1:161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21759.72</v>
      </c>
      <c r="E11" s="18">
        <f t="shared" ca="1" si="0"/>
        <v>0</v>
      </c>
      <c r="F11" s="18">
        <f t="shared" ca="1" si="0"/>
        <v>0</v>
      </c>
      <c r="G11" s="18">
        <f t="shared" ca="1" si="0"/>
        <v>390813.01150000002</v>
      </c>
      <c r="H11" s="19">
        <f t="shared" ca="1" si="1"/>
        <v>412572.73149999999</v>
      </c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</row>
    <row r="12" spans="1:161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9">
        <f t="shared" ca="1" si="1"/>
        <v>0</v>
      </c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</row>
    <row r="13" spans="1:161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474584.85</v>
      </c>
      <c r="E13" s="18">
        <f t="shared" ca="1" si="0"/>
        <v>0</v>
      </c>
      <c r="F13" s="18">
        <f t="shared" ca="1" si="0"/>
        <v>0</v>
      </c>
      <c r="G13" s="18">
        <f t="shared" ca="1" si="0"/>
        <v>539700.21</v>
      </c>
      <c r="H13" s="19">
        <f t="shared" ca="1" si="1"/>
        <v>1014285.0599999999</v>
      </c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</row>
    <row r="14" spans="1:161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0</v>
      </c>
      <c r="E14" s="18">
        <f t="shared" ca="1" si="0"/>
        <v>0</v>
      </c>
      <c r="F14" s="18">
        <f t="shared" ca="1" si="0"/>
        <v>0</v>
      </c>
      <c r="G14" s="18">
        <f t="shared" ca="1" si="0"/>
        <v>3912251.4</v>
      </c>
      <c r="H14" s="19">
        <f t="shared" ca="1" si="1"/>
        <v>3912251.4</v>
      </c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</row>
    <row r="15" spans="1:161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8">
        <f t="shared" ca="1" si="0"/>
        <v>0</v>
      </c>
      <c r="G15" s="18">
        <f t="shared" ca="1" si="0"/>
        <v>0</v>
      </c>
      <c r="H15" s="19">
        <f t="shared" ca="1" si="1"/>
        <v>0</v>
      </c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</row>
    <row r="16" spans="1:161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9">
        <f t="shared" ca="1" si="1"/>
        <v>0</v>
      </c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</row>
    <row r="17" spans="1:161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0</v>
      </c>
      <c r="E17" s="18">
        <f t="shared" ca="1" si="0"/>
        <v>0</v>
      </c>
      <c r="F17" s="18">
        <f t="shared" ca="1" si="0"/>
        <v>0</v>
      </c>
      <c r="G17" s="18">
        <f t="shared" ca="1" si="0"/>
        <v>166996.57</v>
      </c>
      <c r="H17" s="19">
        <f t="shared" ca="1" si="1"/>
        <v>166996.57</v>
      </c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</row>
    <row r="18" spans="1:161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0</v>
      </c>
      <c r="E18" s="18">
        <f t="shared" ca="1" si="0"/>
        <v>0</v>
      </c>
      <c r="F18" s="18">
        <f t="shared" ca="1" si="0"/>
        <v>0</v>
      </c>
      <c r="G18" s="18">
        <f t="shared" ca="1" si="0"/>
        <v>131912.57999999999</v>
      </c>
      <c r="H18" s="19">
        <f t="shared" ca="1" si="1"/>
        <v>131912.57999999999</v>
      </c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</row>
    <row r="19" spans="1:161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173.03999999999996</v>
      </c>
      <c r="E19" s="18">
        <f t="shared" ca="1" si="0"/>
        <v>15718309.404796325</v>
      </c>
      <c r="F19" s="18">
        <f t="shared" ca="1" si="0"/>
        <v>0</v>
      </c>
      <c r="G19" s="18">
        <f t="shared" ca="1" si="0"/>
        <v>0</v>
      </c>
      <c r="H19" s="19">
        <f t="shared" ca="1" si="1"/>
        <v>15718482.444796324</v>
      </c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</row>
    <row r="20" spans="1:161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0</v>
      </c>
      <c r="E20" s="18">
        <f t="shared" ca="1" si="0"/>
        <v>1238.1099999999999</v>
      </c>
      <c r="F20" s="18">
        <f t="shared" ca="1" si="0"/>
        <v>0</v>
      </c>
      <c r="G20" s="18">
        <f t="shared" ca="1" si="0"/>
        <v>0</v>
      </c>
      <c r="H20" s="19">
        <f t="shared" ca="1" si="1"/>
        <v>1238.1099999999999</v>
      </c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</row>
    <row r="21" spans="1:161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0</v>
      </c>
      <c r="E21" s="18">
        <f t="shared" ca="1" si="0"/>
        <v>0</v>
      </c>
      <c r="F21" s="18">
        <f t="shared" ca="1" si="0"/>
        <v>0</v>
      </c>
      <c r="G21" s="18">
        <f t="shared" ca="1" si="0"/>
        <v>161488.92000000001</v>
      </c>
      <c r="H21" s="19">
        <f t="shared" ca="1" si="1"/>
        <v>161488.92000000001</v>
      </c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0</v>
      </c>
      <c r="E22" s="18">
        <f t="shared" ca="1" si="0"/>
        <v>0</v>
      </c>
      <c r="F22" s="18">
        <f t="shared" ca="1" si="0"/>
        <v>0</v>
      </c>
      <c r="G22" s="18">
        <f t="shared" ca="1" si="0"/>
        <v>296808.66000000003</v>
      </c>
      <c r="H22" s="19">
        <f t="shared" ca="1" si="1"/>
        <v>296808.66000000003</v>
      </c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ht="12.75" customHeight="1">
      <c r="A23" s="57" t="s">
        <v>179</v>
      </c>
      <c r="B23" s="17">
        <v>1020</v>
      </c>
      <c r="C23" s="58" t="s">
        <v>146</v>
      </c>
      <c r="D23" s="18">
        <f t="shared" ca="1" si="0"/>
        <v>6053232.4400000004</v>
      </c>
      <c r="E23" s="18">
        <f t="shared" ca="1" si="0"/>
        <v>0</v>
      </c>
      <c r="F23" s="18">
        <f t="shared" ca="1" si="0"/>
        <v>0</v>
      </c>
      <c r="G23" s="18">
        <f t="shared" ca="1" si="0"/>
        <v>12994812.510000002</v>
      </c>
      <c r="H23" s="19">
        <f t="shared" ca="1" si="1"/>
        <v>19048044.950000003</v>
      </c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</row>
    <row r="24" spans="1:161" ht="12.75" customHeight="1">
      <c r="A24" s="57" t="s">
        <v>181</v>
      </c>
      <c r="B24" s="17">
        <v>1022</v>
      </c>
      <c r="C24" s="58" t="s">
        <v>146</v>
      </c>
      <c r="D24" s="18">
        <f t="shared" ref="D24:G44" ca="1" si="2">IFERROR(IF($C$2="Yurtiçi",INDIRECT("'"&amp;$B$2&amp;"'!"&amp;ADDRESS(MATCH($B24,INDIRECT("'"&amp;$B$2&amp;"'!$B$1:$B$1095"),0),MATCH(D$5,INDIRECT("'"&amp;$B$2&amp;"'!5:5"),0))),IF($C$2="Yurtdışı",INDIRECT("'"&amp;$B$2&amp;"'!"&amp;ADDRESS(MATCH($B24,INDIRECT("'"&amp;$B$2&amp;"'!$B$1:$B$1095"),0),MATCH(D$5,INDIRECT("'"&amp;$B$2&amp;"'!5:5"),0)+1)),INDIRECT("'"&amp;$B$2&amp;"'!"&amp;ADDRESS(MATCH($B24,INDIRECT("'"&amp;$B$2&amp;"'!$B$1:$B$1095"),0),MATCH(D$5,INDIRECT("'"&amp;$B$2&amp;"'!5:5"),0)))+INDIRECT("'"&amp;$B$2&amp;"'!"&amp;ADDRESS(MATCH($B24,INDIRECT("'"&amp;$B$2&amp;"'!$B$1:$B$1095"),0),MATCH(D$5,INDIRECT("'"&amp;$B$2&amp;"'!5:5"),0)+1)))),0)</f>
        <v>0</v>
      </c>
      <c r="E24" s="18">
        <f t="shared" ca="1" si="2"/>
        <v>0</v>
      </c>
      <c r="F24" s="18">
        <f t="shared" ca="1" si="2"/>
        <v>0</v>
      </c>
      <c r="G24" s="18">
        <f t="shared" ca="1" si="2"/>
        <v>3399960.8000000003</v>
      </c>
      <c r="H24" s="19">
        <f t="shared" ref="H24:H43" ca="1" si="3">+SUM(D24:G24)</f>
        <v>3399960.8000000003</v>
      </c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ht="12.75" customHeight="1">
      <c r="A25" s="57" t="s">
        <v>183</v>
      </c>
      <c r="B25" s="17">
        <v>1025</v>
      </c>
      <c r="C25" s="58" t="s">
        <v>146</v>
      </c>
      <c r="D25" s="18">
        <f t="shared" ca="1" si="2"/>
        <v>5524204.2799999695</v>
      </c>
      <c r="E25" s="18">
        <f t="shared" ca="1" si="2"/>
        <v>-15.48</v>
      </c>
      <c r="F25" s="18">
        <f t="shared" ca="1" si="2"/>
        <v>0</v>
      </c>
      <c r="G25" s="18">
        <f t="shared" ca="1" si="2"/>
        <v>225140.07</v>
      </c>
      <c r="H25" s="19">
        <f t="shared" ca="1" si="3"/>
        <v>5749328.8699999694</v>
      </c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ht="12.75" customHeight="1">
      <c r="A26" s="57" t="s">
        <v>185</v>
      </c>
      <c r="B26" s="17">
        <v>1027</v>
      </c>
      <c r="C26" s="58" t="s">
        <v>146</v>
      </c>
      <c r="D26" s="18">
        <f t="shared" ca="1" si="2"/>
        <v>0</v>
      </c>
      <c r="E26" s="18">
        <f t="shared" ca="1" si="2"/>
        <v>0</v>
      </c>
      <c r="F26" s="18">
        <f t="shared" ca="1" si="2"/>
        <v>0</v>
      </c>
      <c r="G26" s="18">
        <f t="shared" ca="1" si="2"/>
        <v>19870.599999999999</v>
      </c>
      <c r="H26" s="19">
        <f t="shared" ca="1" si="3"/>
        <v>19870.599999999999</v>
      </c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ht="12.75" customHeight="1">
      <c r="A27" s="57" t="s">
        <v>187</v>
      </c>
      <c r="B27" s="17">
        <v>1028</v>
      </c>
      <c r="C27" s="58" t="s">
        <v>146</v>
      </c>
      <c r="D27" s="18">
        <f t="shared" ca="1" si="2"/>
        <v>0</v>
      </c>
      <c r="E27" s="18">
        <f t="shared" ca="1" si="2"/>
        <v>0</v>
      </c>
      <c r="F27" s="18">
        <f t="shared" ca="1" si="2"/>
        <v>0</v>
      </c>
      <c r="G27" s="18">
        <f t="shared" ca="1" si="2"/>
        <v>2349428.9700000007</v>
      </c>
      <c r="H27" s="19">
        <f t="shared" ca="1" si="3"/>
        <v>2349428.9700000007</v>
      </c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ht="12.75" customHeight="1">
      <c r="A28" s="57" t="s">
        <v>189</v>
      </c>
      <c r="B28" s="17">
        <v>1030</v>
      </c>
      <c r="C28" s="58" t="s">
        <v>146</v>
      </c>
      <c r="D28" s="18">
        <f t="shared" ca="1" si="2"/>
        <v>0</v>
      </c>
      <c r="E28" s="18">
        <f t="shared" ca="1" si="2"/>
        <v>0</v>
      </c>
      <c r="F28" s="18">
        <f t="shared" ca="1" si="2"/>
        <v>0</v>
      </c>
      <c r="G28" s="18">
        <f t="shared" ca="1" si="2"/>
        <v>1405139</v>
      </c>
      <c r="H28" s="19">
        <f t="shared" ca="1" si="3"/>
        <v>1405139</v>
      </c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ht="12.75" customHeight="1">
      <c r="A29" s="57" t="s">
        <v>191</v>
      </c>
      <c r="B29" s="17">
        <v>1031</v>
      </c>
      <c r="C29" s="58" t="s">
        <v>146</v>
      </c>
      <c r="D29" s="18">
        <f t="shared" ca="1" si="2"/>
        <v>0</v>
      </c>
      <c r="E29" s="18">
        <f t="shared" ca="1" si="2"/>
        <v>0</v>
      </c>
      <c r="F29" s="18">
        <f t="shared" ca="1" si="2"/>
        <v>0</v>
      </c>
      <c r="G29" s="18">
        <f t="shared" ca="1" si="2"/>
        <v>48897.380000000005</v>
      </c>
      <c r="H29" s="19">
        <f t="shared" ca="1" si="3"/>
        <v>48897.380000000005</v>
      </c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ht="12.75" customHeight="1">
      <c r="A30" s="57" t="s">
        <v>193</v>
      </c>
      <c r="B30" s="17">
        <v>1032</v>
      </c>
      <c r="C30" s="58" t="s">
        <v>146</v>
      </c>
      <c r="D30" s="18">
        <f t="shared" ca="1" si="2"/>
        <v>0</v>
      </c>
      <c r="E30" s="18">
        <f t="shared" ca="1" si="2"/>
        <v>0</v>
      </c>
      <c r="F30" s="18">
        <f t="shared" ca="1" si="2"/>
        <v>0</v>
      </c>
      <c r="G30" s="18">
        <f t="shared" ca="1" si="2"/>
        <v>2325263.5099999998</v>
      </c>
      <c r="H30" s="19">
        <f t="shared" ca="1" si="3"/>
        <v>2325263.5099999998</v>
      </c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</row>
    <row r="31" spans="1:161" ht="12.75" customHeight="1">
      <c r="A31" s="57" t="s">
        <v>195</v>
      </c>
      <c r="B31" s="17">
        <v>1034</v>
      </c>
      <c r="C31" s="58" t="s">
        <v>146</v>
      </c>
      <c r="D31" s="18">
        <f t="shared" ca="1" si="2"/>
        <v>0</v>
      </c>
      <c r="E31" s="18">
        <f t="shared" ca="1" si="2"/>
        <v>0</v>
      </c>
      <c r="F31" s="18">
        <f t="shared" ca="1" si="2"/>
        <v>0</v>
      </c>
      <c r="G31" s="18">
        <f t="shared" ca="1" si="2"/>
        <v>0</v>
      </c>
      <c r="H31" s="19">
        <f t="shared" ca="1" si="3"/>
        <v>0</v>
      </c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</row>
    <row r="32" spans="1:161" ht="12.75" customHeight="1">
      <c r="A32" s="57" t="s">
        <v>197</v>
      </c>
      <c r="B32" s="17">
        <v>1035</v>
      </c>
      <c r="C32" s="58" t="s">
        <v>146</v>
      </c>
      <c r="D32" s="18">
        <f t="shared" ca="1" si="2"/>
        <v>0</v>
      </c>
      <c r="E32" s="18">
        <f t="shared" ca="1" si="2"/>
        <v>0</v>
      </c>
      <c r="F32" s="18">
        <f t="shared" ca="1" si="2"/>
        <v>0</v>
      </c>
      <c r="G32" s="18">
        <f t="shared" ca="1" si="2"/>
        <v>17761521.300000001</v>
      </c>
      <c r="H32" s="19">
        <f t="shared" ca="1" si="3"/>
        <v>17761521.300000001</v>
      </c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</row>
    <row r="33" spans="1:161" ht="12.75" customHeight="1">
      <c r="A33" s="57" t="s">
        <v>199</v>
      </c>
      <c r="B33" s="17">
        <v>1036</v>
      </c>
      <c r="C33" s="58" t="s">
        <v>146</v>
      </c>
      <c r="D33" s="18">
        <f t="shared" ca="1" si="2"/>
        <v>1149619.31</v>
      </c>
      <c r="E33" s="18">
        <f t="shared" ca="1" si="2"/>
        <v>0</v>
      </c>
      <c r="F33" s="18">
        <f t="shared" ca="1" si="2"/>
        <v>0</v>
      </c>
      <c r="G33" s="18">
        <f t="shared" ca="1" si="2"/>
        <v>351921.55000000005</v>
      </c>
      <c r="H33" s="19">
        <f t="shared" ca="1" si="3"/>
        <v>1501540.86</v>
      </c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</row>
    <row r="34" spans="1:161" ht="12.75" customHeight="1">
      <c r="A34" s="57" t="s">
        <v>201</v>
      </c>
      <c r="B34" s="17">
        <v>1037</v>
      </c>
      <c r="C34" s="58" t="s">
        <v>146</v>
      </c>
      <c r="D34" s="18">
        <f t="shared" ca="1" si="2"/>
        <v>1693283.1499999932</v>
      </c>
      <c r="E34" s="18">
        <f t="shared" ca="1" si="2"/>
        <v>0</v>
      </c>
      <c r="F34" s="18">
        <f t="shared" ca="1" si="2"/>
        <v>0</v>
      </c>
      <c r="G34" s="18">
        <f t="shared" ca="1" si="2"/>
        <v>8663.4599999999991</v>
      </c>
      <c r="H34" s="19">
        <f t="shared" ca="1" si="3"/>
        <v>1701946.6099999931</v>
      </c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</row>
    <row r="35" spans="1:161" ht="12.75" customHeight="1">
      <c r="A35" s="57" t="s">
        <v>203</v>
      </c>
      <c r="B35" s="17">
        <v>1038</v>
      </c>
      <c r="C35" s="58" t="s">
        <v>146</v>
      </c>
      <c r="D35" s="18">
        <f t="shared" ca="1" si="2"/>
        <v>0</v>
      </c>
      <c r="E35" s="18">
        <f t="shared" ca="1" si="2"/>
        <v>0</v>
      </c>
      <c r="F35" s="18">
        <f t="shared" ca="1" si="2"/>
        <v>0</v>
      </c>
      <c r="G35" s="18">
        <f t="shared" ca="1" si="2"/>
        <v>7446591.8600000003</v>
      </c>
      <c r="H35" s="19">
        <f t="shared" ca="1" si="3"/>
        <v>7446591.8600000003</v>
      </c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</row>
    <row r="36" spans="1:161" ht="12.75" customHeight="1">
      <c r="A36" s="57" t="s">
        <v>205</v>
      </c>
      <c r="B36" s="17">
        <v>1039</v>
      </c>
      <c r="C36" s="58" t="s">
        <v>146</v>
      </c>
      <c r="D36" s="18">
        <f t="shared" ca="1" si="2"/>
        <v>0</v>
      </c>
      <c r="E36" s="18">
        <f t="shared" ca="1" si="2"/>
        <v>0</v>
      </c>
      <c r="F36" s="18">
        <f t="shared" ca="1" si="2"/>
        <v>0</v>
      </c>
      <c r="G36" s="18">
        <f t="shared" ca="1" si="2"/>
        <v>104572</v>
      </c>
      <c r="H36" s="19">
        <f t="shared" ca="1" si="3"/>
        <v>104572</v>
      </c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</row>
    <row r="37" spans="1:161" ht="12.75" customHeight="1">
      <c r="A37" s="57" t="s">
        <v>207</v>
      </c>
      <c r="B37" s="17">
        <v>1040</v>
      </c>
      <c r="C37" s="58" t="s">
        <v>146</v>
      </c>
      <c r="D37" s="18">
        <f t="shared" ca="1" si="2"/>
        <v>0</v>
      </c>
      <c r="E37" s="18">
        <f t="shared" ca="1" si="2"/>
        <v>0</v>
      </c>
      <c r="F37" s="18">
        <f t="shared" ca="1" si="2"/>
        <v>0</v>
      </c>
      <c r="G37" s="18">
        <f t="shared" ca="1" si="2"/>
        <v>0</v>
      </c>
      <c r="H37" s="19">
        <f t="shared" ca="1" si="3"/>
        <v>0</v>
      </c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</row>
    <row r="38" spans="1:161" ht="12.75" customHeight="1">
      <c r="A38" s="57" t="s">
        <v>209</v>
      </c>
      <c r="B38" s="17">
        <v>1043</v>
      </c>
      <c r="C38" s="58" t="s">
        <v>146</v>
      </c>
      <c r="D38" s="18">
        <f t="shared" ca="1" si="2"/>
        <v>0</v>
      </c>
      <c r="E38" s="18">
        <f t="shared" ca="1" si="2"/>
        <v>0</v>
      </c>
      <c r="F38" s="18">
        <f t="shared" ca="1" si="2"/>
        <v>0</v>
      </c>
      <c r="G38" s="18">
        <f t="shared" ca="1" si="2"/>
        <v>3247303.66</v>
      </c>
      <c r="H38" s="19">
        <f t="shared" ca="1" si="3"/>
        <v>3247303.66</v>
      </c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</row>
    <row r="39" spans="1:161" ht="12.75" customHeight="1">
      <c r="A39" s="57" t="s">
        <v>211</v>
      </c>
      <c r="B39" s="17">
        <v>1044</v>
      </c>
      <c r="C39" s="58" t="s">
        <v>146</v>
      </c>
      <c r="D39" s="18">
        <f t="shared" ca="1" si="2"/>
        <v>0</v>
      </c>
      <c r="E39" s="18">
        <f t="shared" ca="1" si="2"/>
        <v>0</v>
      </c>
      <c r="F39" s="18">
        <f t="shared" ca="1" si="2"/>
        <v>0</v>
      </c>
      <c r="G39" s="18">
        <f t="shared" ca="1" si="2"/>
        <v>115527.52</v>
      </c>
      <c r="H39" s="19">
        <f t="shared" ca="1" si="3"/>
        <v>115527.52</v>
      </c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</row>
    <row r="40" spans="1:161" ht="12.75" customHeight="1">
      <c r="A40" s="57" t="s">
        <v>213</v>
      </c>
      <c r="B40" s="17">
        <v>1045</v>
      </c>
      <c r="C40" s="58" t="s">
        <v>146</v>
      </c>
      <c r="D40" s="18">
        <f t="shared" ca="1" si="2"/>
        <v>45780585.210000001</v>
      </c>
      <c r="E40" s="18">
        <f t="shared" ca="1" si="2"/>
        <v>0</v>
      </c>
      <c r="F40" s="18">
        <f t="shared" ca="1" si="2"/>
        <v>276609.75</v>
      </c>
      <c r="G40" s="18">
        <f t="shared" ca="1" si="2"/>
        <v>205780.82</v>
      </c>
      <c r="H40" s="19">
        <f t="shared" ca="1" si="3"/>
        <v>46262975.780000001</v>
      </c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</row>
    <row r="41" spans="1:161" ht="12.75" customHeight="1">
      <c r="A41" s="57" t="s">
        <v>215</v>
      </c>
      <c r="B41" s="17">
        <v>1046</v>
      </c>
      <c r="C41" s="58" t="s">
        <v>146</v>
      </c>
      <c r="D41" s="18">
        <f t="shared" ca="1" si="2"/>
        <v>1902412.75</v>
      </c>
      <c r="E41" s="18">
        <f t="shared" ca="1" si="2"/>
        <v>0</v>
      </c>
      <c r="F41" s="18">
        <f t="shared" ca="1" si="2"/>
        <v>0</v>
      </c>
      <c r="G41" s="18">
        <f t="shared" ca="1" si="2"/>
        <v>0</v>
      </c>
      <c r="H41" s="19">
        <f t="shared" ca="1" si="3"/>
        <v>1902412.75</v>
      </c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</row>
    <row r="42" spans="1:161" ht="12.75" customHeight="1">
      <c r="A42" s="57" t="s">
        <v>217</v>
      </c>
      <c r="B42" s="17">
        <v>1047</v>
      </c>
      <c r="C42" s="58" t="s">
        <v>146</v>
      </c>
      <c r="D42" s="18">
        <f t="shared" ca="1" si="2"/>
        <v>0</v>
      </c>
      <c r="E42" s="18">
        <f t="shared" ca="1" si="2"/>
        <v>0</v>
      </c>
      <c r="F42" s="18">
        <f t="shared" ca="1" si="2"/>
        <v>0</v>
      </c>
      <c r="G42" s="18">
        <f t="shared" ca="1" si="2"/>
        <v>0</v>
      </c>
      <c r="H42" s="19">
        <f t="shared" ca="1" si="3"/>
        <v>0</v>
      </c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</row>
    <row r="43" spans="1:161" ht="12.75" customHeight="1">
      <c r="A43" s="57" t="s">
        <v>219</v>
      </c>
      <c r="B43" s="17">
        <v>1048</v>
      </c>
      <c r="C43" s="58" t="s">
        <v>146</v>
      </c>
      <c r="D43" s="18">
        <f t="shared" ca="1" si="2"/>
        <v>0</v>
      </c>
      <c r="E43" s="18">
        <f t="shared" ca="1" si="2"/>
        <v>0</v>
      </c>
      <c r="F43" s="18">
        <f t="shared" ca="1" si="2"/>
        <v>0</v>
      </c>
      <c r="G43" s="18">
        <f t="shared" ca="1" si="2"/>
        <v>9578.7799999999988</v>
      </c>
      <c r="H43" s="19">
        <f t="shared" ca="1" si="3"/>
        <v>9578.7799999999988</v>
      </c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</row>
    <row r="44" spans="1:161" ht="12.75" customHeight="1">
      <c r="A44" s="57" t="s">
        <v>221</v>
      </c>
      <c r="B44" s="17">
        <v>1049</v>
      </c>
      <c r="C44" s="58" t="s">
        <v>146</v>
      </c>
      <c r="D44" s="18">
        <f t="shared" ca="1" si="2"/>
        <v>0</v>
      </c>
      <c r="E44" s="18">
        <f t="shared" ca="1" si="2"/>
        <v>0</v>
      </c>
      <c r="F44" s="18">
        <f t="shared" ca="1" si="2"/>
        <v>0</v>
      </c>
      <c r="G44" s="18">
        <f t="shared" ca="1" si="2"/>
        <v>697</v>
      </c>
      <c r="H44" s="19">
        <f t="shared" ref="H44:H45" ca="1" si="4">+SUM(D44:G44)</f>
        <v>697</v>
      </c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</row>
    <row r="45" spans="1:161" ht="12.75" customHeight="1">
      <c r="A45" s="57" t="s">
        <v>223</v>
      </c>
      <c r="B45" s="17">
        <v>1050</v>
      </c>
      <c r="C45" s="58" t="s">
        <v>146</v>
      </c>
      <c r="D45" s="18">
        <f t="shared" ref="D45:G60" ca="1" si="5">IFERROR(IF($C$2="Yurtiçi",INDIRECT("'"&amp;$B$2&amp;"'!"&amp;ADDRESS(MATCH($B45,INDIRECT("'"&amp;$B$2&amp;"'!$B$1:$B$1095"),0),MATCH(D$5,INDIRECT("'"&amp;$B$2&amp;"'!5:5"),0))),IF($C$2="Yurtdışı",INDIRECT("'"&amp;$B$2&amp;"'!"&amp;ADDRESS(MATCH($B45,INDIRECT("'"&amp;$B$2&amp;"'!$B$1:$B$1095"),0),MATCH(D$5,INDIRECT("'"&amp;$B$2&amp;"'!5:5"),0)+1)),INDIRECT("'"&amp;$B$2&amp;"'!"&amp;ADDRESS(MATCH($B45,INDIRECT("'"&amp;$B$2&amp;"'!$B$1:$B$1095"),0),MATCH(D$5,INDIRECT("'"&amp;$B$2&amp;"'!5:5"),0)))+INDIRECT("'"&amp;$B$2&amp;"'!"&amp;ADDRESS(MATCH($B45,INDIRECT("'"&amp;$B$2&amp;"'!$B$1:$B$1095"),0),MATCH(D$5,INDIRECT("'"&amp;$B$2&amp;"'!5:5"),0)+1)))),0)</f>
        <v>0</v>
      </c>
      <c r="E45" s="18">
        <f t="shared" ca="1" si="5"/>
        <v>0</v>
      </c>
      <c r="F45" s="18">
        <f t="shared" ca="1" si="5"/>
        <v>0</v>
      </c>
      <c r="G45" s="18">
        <f t="shared" ca="1" si="5"/>
        <v>0</v>
      </c>
      <c r="H45" s="19">
        <f t="shared" ca="1" si="4"/>
        <v>0</v>
      </c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</row>
    <row r="46" spans="1:161" ht="12.75" customHeight="1">
      <c r="A46" s="57" t="s">
        <v>316</v>
      </c>
      <c r="B46" s="17">
        <v>1051</v>
      </c>
      <c r="C46" s="58" t="s">
        <v>146</v>
      </c>
      <c r="D46" s="18">
        <f t="shared" ca="1" si="5"/>
        <v>8308775.1600000001</v>
      </c>
      <c r="E46" s="18">
        <f t="shared" ca="1" si="5"/>
        <v>0</v>
      </c>
      <c r="F46" s="18">
        <f t="shared" ca="1" si="5"/>
        <v>0</v>
      </c>
      <c r="G46" s="18">
        <f t="shared" ca="1" si="5"/>
        <v>1447.95</v>
      </c>
      <c r="H46" s="19">
        <f t="shared" ref="H46:H67" ca="1" si="6">+SUM(D46:G46)</f>
        <v>8310223.1100000003</v>
      </c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</row>
    <row r="47" spans="1:161" ht="12.75" customHeight="1">
      <c r="A47" s="57" t="s">
        <v>225</v>
      </c>
      <c r="B47" s="17">
        <v>2001</v>
      </c>
      <c r="C47" s="58" t="s">
        <v>226</v>
      </c>
      <c r="D47" s="18">
        <f t="shared" ca="1" si="5"/>
        <v>0</v>
      </c>
      <c r="E47" s="18">
        <f t="shared" ca="1" si="5"/>
        <v>0</v>
      </c>
      <c r="F47" s="18">
        <f t="shared" ca="1" si="5"/>
        <v>0</v>
      </c>
      <c r="G47" s="18">
        <f t="shared" ca="1" si="5"/>
        <v>0</v>
      </c>
      <c r="H47" s="19">
        <f t="shared" ca="1" si="6"/>
        <v>0</v>
      </c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</row>
    <row r="48" spans="1:161" ht="12.75" customHeight="1">
      <c r="A48" s="57" t="s">
        <v>228</v>
      </c>
      <c r="B48" s="17">
        <v>2002</v>
      </c>
      <c r="C48" s="58" t="s">
        <v>226</v>
      </c>
      <c r="D48" s="18">
        <f t="shared" ca="1" si="5"/>
        <v>0</v>
      </c>
      <c r="E48" s="18">
        <f t="shared" ca="1" si="5"/>
        <v>0</v>
      </c>
      <c r="F48" s="18">
        <f t="shared" ca="1" si="5"/>
        <v>0</v>
      </c>
      <c r="G48" s="18">
        <f t="shared" ca="1" si="5"/>
        <v>0</v>
      </c>
      <c r="H48" s="19">
        <f t="shared" ca="1" si="6"/>
        <v>0</v>
      </c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</row>
    <row r="49" spans="1:161" ht="12.75" customHeight="1">
      <c r="A49" s="57" t="s">
        <v>230</v>
      </c>
      <c r="B49" s="17">
        <v>2005</v>
      </c>
      <c r="C49" s="58" t="s">
        <v>226</v>
      </c>
      <c r="D49" s="18">
        <f t="shared" ca="1" si="5"/>
        <v>0</v>
      </c>
      <c r="E49" s="18">
        <f t="shared" ca="1" si="5"/>
        <v>0</v>
      </c>
      <c r="F49" s="18">
        <f t="shared" ca="1" si="5"/>
        <v>0</v>
      </c>
      <c r="G49" s="18">
        <f t="shared" ca="1" si="5"/>
        <v>0</v>
      </c>
      <c r="H49" s="19">
        <f t="shared" ca="1" si="6"/>
        <v>0</v>
      </c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</row>
    <row r="50" spans="1:161" ht="12.75" customHeight="1">
      <c r="A50" s="57" t="s">
        <v>232</v>
      </c>
      <c r="B50" s="17">
        <v>2006</v>
      </c>
      <c r="C50" s="58" t="s">
        <v>226</v>
      </c>
      <c r="D50" s="18">
        <f t="shared" ca="1" si="5"/>
        <v>0</v>
      </c>
      <c r="E50" s="18">
        <f t="shared" ca="1" si="5"/>
        <v>0</v>
      </c>
      <c r="F50" s="18">
        <f t="shared" ca="1" si="5"/>
        <v>0</v>
      </c>
      <c r="G50" s="18">
        <f t="shared" ca="1" si="5"/>
        <v>0</v>
      </c>
      <c r="H50" s="19">
        <f t="shared" ca="1" si="6"/>
        <v>0</v>
      </c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</row>
    <row r="51" spans="1:161" ht="12.75" customHeight="1">
      <c r="A51" s="57" t="s">
        <v>234</v>
      </c>
      <c r="B51" s="17">
        <v>2007</v>
      </c>
      <c r="C51" s="58" t="s">
        <v>226</v>
      </c>
      <c r="D51" s="18">
        <f t="shared" ca="1" si="5"/>
        <v>0</v>
      </c>
      <c r="E51" s="18">
        <f t="shared" ca="1" si="5"/>
        <v>0</v>
      </c>
      <c r="F51" s="18">
        <f t="shared" ca="1" si="5"/>
        <v>0</v>
      </c>
      <c r="G51" s="18">
        <f t="shared" ca="1" si="5"/>
        <v>0</v>
      </c>
      <c r="H51" s="19">
        <f t="shared" ca="1" si="6"/>
        <v>0</v>
      </c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</row>
    <row r="52" spans="1:161" ht="12.75" customHeight="1">
      <c r="A52" s="57" t="s">
        <v>236</v>
      </c>
      <c r="B52" s="17">
        <v>3001</v>
      </c>
      <c r="C52" s="58" t="s">
        <v>237</v>
      </c>
      <c r="D52" s="18">
        <f t="shared" ca="1" si="5"/>
        <v>0</v>
      </c>
      <c r="E52" s="18">
        <f t="shared" ca="1" si="5"/>
        <v>0</v>
      </c>
      <c r="F52" s="18">
        <f t="shared" ca="1" si="5"/>
        <v>0</v>
      </c>
      <c r="G52" s="18">
        <f t="shared" ca="1" si="5"/>
        <v>0</v>
      </c>
      <c r="H52" s="19">
        <f t="shared" ca="1" si="6"/>
        <v>0</v>
      </c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</row>
    <row r="53" spans="1:161" ht="12.75" customHeight="1">
      <c r="A53" s="57" t="s">
        <v>239</v>
      </c>
      <c r="B53" s="17">
        <v>3002</v>
      </c>
      <c r="C53" s="58" t="s">
        <v>237</v>
      </c>
      <c r="D53" s="18">
        <f t="shared" ca="1" si="5"/>
        <v>0</v>
      </c>
      <c r="E53" s="18">
        <f t="shared" ca="1" si="5"/>
        <v>0</v>
      </c>
      <c r="F53" s="18">
        <f t="shared" ca="1" si="5"/>
        <v>0</v>
      </c>
      <c r="G53" s="18">
        <f t="shared" ca="1" si="5"/>
        <v>0</v>
      </c>
      <c r="H53" s="19">
        <f t="shared" ca="1" si="6"/>
        <v>0</v>
      </c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</row>
    <row r="54" spans="1:161" ht="12.75" customHeight="1">
      <c r="A54" s="57" t="s">
        <v>241</v>
      </c>
      <c r="B54" s="17">
        <v>3003</v>
      </c>
      <c r="C54" s="58" t="s">
        <v>237</v>
      </c>
      <c r="D54" s="18">
        <f t="shared" ca="1" si="5"/>
        <v>0</v>
      </c>
      <c r="E54" s="18">
        <f t="shared" ca="1" si="5"/>
        <v>0</v>
      </c>
      <c r="F54" s="18">
        <f t="shared" ca="1" si="5"/>
        <v>0</v>
      </c>
      <c r="G54" s="18">
        <f t="shared" ca="1" si="5"/>
        <v>0</v>
      </c>
      <c r="H54" s="19">
        <f t="shared" ca="1" si="6"/>
        <v>0</v>
      </c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</row>
    <row r="55" spans="1:161" ht="12.75" customHeight="1">
      <c r="A55" s="57" t="s">
        <v>243</v>
      </c>
      <c r="B55" s="17">
        <v>3004</v>
      </c>
      <c r="C55" s="58" t="s">
        <v>237</v>
      </c>
      <c r="D55" s="18">
        <f t="shared" ca="1" si="5"/>
        <v>0</v>
      </c>
      <c r="E55" s="18">
        <f t="shared" ca="1" si="5"/>
        <v>0</v>
      </c>
      <c r="F55" s="18">
        <f t="shared" ca="1" si="5"/>
        <v>0</v>
      </c>
      <c r="G55" s="18">
        <f t="shared" ca="1" si="5"/>
        <v>0</v>
      </c>
      <c r="H55" s="19">
        <f t="shared" ca="1" si="6"/>
        <v>0</v>
      </c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</row>
    <row r="56" spans="1:161" ht="12.75" customHeight="1">
      <c r="A56" s="57" t="s">
        <v>245</v>
      </c>
      <c r="B56" s="17">
        <v>3005</v>
      </c>
      <c r="C56" s="58" t="s">
        <v>237</v>
      </c>
      <c r="D56" s="18">
        <f t="shared" ca="1" si="5"/>
        <v>0</v>
      </c>
      <c r="E56" s="18">
        <f t="shared" ca="1" si="5"/>
        <v>0</v>
      </c>
      <c r="F56" s="18">
        <f t="shared" ca="1" si="5"/>
        <v>0</v>
      </c>
      <c r="G56" s="18">
        <f t="shared" ca="1" si="5"/>
        <v>0</v>
      </c>
      <c r="H56" s="19">
        <f t="shared" ca="1" si="6"/>
        <v>0</v>
      </c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</row>
    <row r="57" spans="1:161" ht="12.75" customHeight="1">
      <c r="A57" s="57" t="s">
        <v>247</v>
      </c>
      <c r="B57" s="17">
        <v>3006</v>
      </c>
      <c r="C57" s="58" t="s">
        <v>237</v>
      </c>
      <c r="D57" s="18">
        <f t="shared" ca="1" si="5"/>
        <v>0</v>
      </c>
      <c r="E57" s="18">
        <f t="shared" ca="1" si="5"/>
        <v>0</v>
      </c>
      <c r="F57" s="18">
        <f t="shared" ca="1" si="5"/>
        <v>0</v>
      </c>
      <c r="G57" s="18">
        <f t="shared" ca="1" si="5"/>
        <v>0</v>
      </c>
      <c r="H57" s="19">
        <f t="shared" ca="1" si="6"/>
        <v>0</v>
      </c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</row>
    <row r="58" spans="1:161" ht="12.75" customHeight="1">
      <c r="A58" s="57" t="s">
        <v>249</v>
      </c>
      <c r="B58" s="17">
        <v>3007</v>
      </c>
      <c r="C58" s="58" t="s">
        <v>237</v>
      </c>
      <c r="D58" s="18">
        <f t="shared" ca="1" si="5"/>
        <v>0</v>
      </c>
      <c r="E58" s="18">
        <f t="shared" ca="1" si="5"/>
        <v>0</v>
      </c>
      <c r="F58" s="18">
        <f t="shared" ca="1" si="5"/>
        <v>0</v>
      </c>
      <c r="G58" s="18">
        <f t="shared" ca="1" si="5"/>
        <v>0</v>
      </c>
      <c r="H58" s="19">
        <f t="shared" ca="1" si="6"/>
        <v>0</v>
      </c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</row>
    <row r="59" spans="1:161" ht="12.75" customHeight="1">
      <c r="A59" s="57" t="s">
        <v>251</v>
      </c>
      <c r="B59" s="17">
        <v>3008</v>
      </c>
      <c r="C59" s="58" t="s">
        <v>237</v>
      </c>
      <c r="D59" s="18">
        <f t="shared" ca="1" si="5"/>
        <v>0</v>
      </c>
      <c r="E59" s="18">
        <f t="shared" ca="1" si="5"/>
        <v>0</v>
      </c>
      <c r="F59" s="18">
        <f t="shared" ca="1" si="5"/>
        <v>0</v>
      </c>
      <c r="G59" s="18">
        <f t="shared" ca="1" si="5"/>
        <v>0</v>
      </c>
      <c r="H59" s="19">
        <f t="shared" ca="1" si="6"/>
        <v>0</v>
      </c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</row>
    <row r="60" spans="1:161" ht="12.75" customHeight="1">
      <c r="A60" s="57" t="s">
        <v>253</v>
      </c>
      <c r="B60" s="17">
        <v>3009</v>
      </c>
      <c r="C60" s="58" t="s">
        <v>237</v>
      </c>
      <c r="D60" s="18">
        <f t="shared" ca="1" si="5"/>
        <v>0</v>
      </c>
      <c r="E60" s="18">
        <f t="shared" ca="1" si="5"/>
        <v>0</v>
      </c>
      <c r="F60" s="18">
        <f t="shared" ca="1" si="5"/>
        <v>0</v>
      </c>
      <c r="G60" s="18">
        <f t="shared" ca="1" si="5"/>
        <v>0</v>
      </c>
      <c r="H60" s="19">
        <f t="shared" ca="1" si="6"/>
        <v>0</v>
      </c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</row>
    <row r="61" spans="1:161" ht="12.75" customHeight="1">
      <c r="A61" s="57" t="s">
        <v>255</v>
      </c>
      <c r="B61" s="17">
        <v>3011</v>
      </c>
      <c r="C61" s="58" t="s">
        <v>237</v>
      </c>
      <c r="D61" s="18">
        <f t="shared" ref="D61:G67" ca="1" si="7">IFERROR(IF($C$2="Yurtiçi",INDIRECT("'"&amp;$B$2&amp;"'!"&amp;ADDRESS(MATCH($B61,INDIRECT("'"&amp;$B$2&amp;"'!$B$1:$B$1095"),0),MATCH(D$5,INDIRECT("'"&amp;$B$2&amp;"'!5:5"),0))),IF($C$2="Yurtdışı",INDIRECT("'"&amp;$B$2&amp;"'!"&amp;ADDRESS(MATCH($B61,INDIRECT("'"&amp;$B$2&amp;"'!$B$1:$B$1095"),0),MATCH(D$5,INDIRECT("'"&amp;$B$2&amp;"'!5:5"),0)+1)),INDIRECT("'"&amp;$B$2&amp;"'!"&amp;ADDRESS(MATCH($B61,INDIRECT("'"&amp;$B$2&amp;"'!$B$1:$B$1095"),0),MATCH(D$5,INDIRECT("'"&amp;$B$2&amp;"'!5:5"),0)))+INDIRECT("'"&amp;$B$2&amp;"'!"&amp;ADDRESS(MATCH($B61,INDIRECT("'"&amp;$B$2&amp;"'!$B$1:$B$1095"),0),MATCH(D$5,INDIRECT("'"&amp;$B$2&amp;"'!5:5"),0)+1)))),0)</f>
        <v>0</v>
      </c>
      <c r="E61" s="18">
        <f t="shared" ca="1" si="7"/>
        <v>0</v>
      </c>
      <c r="F61" s="18">
        <f t="shared" ca="1" si="7"/>
        <v>0</v>
      </c>
      <c r="G61" s="18">
        <f t="shared" ca="1" si="7"/>
        <v>0</v>
      </c>
      <c r="H61" s="19">
        <f t="shared" ca="1" si="6"/>
        <v>0</v>
      </c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</row>
    <row r="62" spans="1:161" ht="12.75" customHeight="1">
      <c r="A62" s="57" t="s">
        <v>257</v>
      </c>
      <c r="B62" s="17">
        <v>3012</v>
      </c>
      <c r="C62" s="58" t="s">
        <v>237</v>
      </c>
      <c r="D62" s="18">
        <f t="shared" ca="1" si="7"/>
        <v>0</v>
      </c>
      <c r="E62" s="18">
        <f t="shared" ca="1" si="7"/>
        <v>0</v>
      </c>
      <c r="F62" s="18">
        <f t="shared" ca="1" si="7"/>
        <v>0</v>
      </c>
      <c r="G62" s="18">
        <f t="shared" ca="1" si="7"/>
        <v>0</v>
      </c>
      <c r="H62" s="19">
        <f t="shared" ca="1" si="6"/>
        <v>0</v>
      </c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</row>
    <row r="63" spans="1:161" ht="12.75" customHeight="1">
      <c r="A63" s="57" t="s">
        <v>259</v>
      </c>
      <c r="B63" s="17">
        <v>3013</v>
      </c>
      <c r="C63" s="58" t="s">
        <v>226</v>
      </c>
      <c r="D63" s="18">
        <f t="shared" ca="1" si="7"/>
        <v>0</v>
      </c>
      <c r="E63" s="18">
        <f t="shared" ca="1" si="7"/>
        <v>0</v>
      </c>
      <c r="F63" s="18">
        <f t="shared" ca="1" si="7"/>
        <v>0</v>
      </c>
      <c r="G63" s="18">
        <f t="shared" ca="1" si="7"/>
        <v>0</v>
      </c>
      <c r="H63" s="19">
        <f t="shared" ca="1" si="6"/>
        <v>0</v>
      </c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</row>
    <row r="64" spans="1:161" ht="12.75" customHeight="1">
      <c r="A64" s="57" t="s">
        <v>263</v>
      </c>
      <c r="B64" s="17">
        <v>3015</v>
      </c>
      <c r="C64" s="58" t="s">
        <v>237</v>
      </c>
      <c r="D64" s="18">
        <f t="shared" ca="1" si="7"/>
        <v>0</v>
      </c>
      <c r="E64" s="18">
        <f t="shared" ca="1" si="7"/>
        <v>0</v>
      </c>
      <c r="F64" s="18">
        <f t="shared" ca="1" si="7"/>
        <v>0</v>
      </c>
      <c r="G64" s="18">
        <f t="shared" ca="1" si="7"/>
        <v>0</v>
      </c>
      <c r="H64" s="19">
        <f t="shared" ca="1" si="6"/>
        <v>0</v>
      </c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</row>
    <row r="65" spans="1:161" ht="12.75" customHeight="1">
      <c r="A65" s="57" t="s">
        <v>265</v>
      </c>
      <c r="B65" s="17">
        <v>3016</v>
      </c>
      <c r="C65" s="58" t="s">
        <v>237</v>
      </c>
      <c r="D65" s="18">
        <f t="shared" ca="1" si="7"/>
        <v>0</v>
      </c>
      <c r="E65" s="18">
        <f t="shared" ca="1" si="7"/>
        <v>0</v>
      </c>
      <c r="F65" s="18">
        <f t="shared" ca="1" si="7"/>
        <v>0</v>
      </c>
      <c r="G65" s="18">
        <f t="shared" ca="1" si="7"/>
        <v>0</v>
      </c>
      <c r="H65" s="19">
        <f t="shared" ca="1" si="6"/>
        <v>0</v>
      </c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</row>
    <row r="66" spans="1:161" ht="12.75" customHeight="1">
      <c r="A66" s="57" t="s">
        <v>267</v>
      </c>
      <c r="B66" s="17">
        <v>3017</v>
      </c>
      <c r="C66" s="58" t="s">
        <v>237</v>
      </c>
      <c r="D66" s="18">
        <f t="shared" ca="1" si="7"/>
        <v>0</v>
      </c>
      <c r="E66" s="18">
        <f t="shared" ca="1" si="7"/>
        <v>0</v>
      </c>
      <c r="F66" s="18">
        <f t="shared" ca="1" si="7"/>
        <v>0</v>
      </c>
      <c r="G66" s="18">
        <f t="shared" ca="1" si="7"/>
        <v>0</v>
      </c>
      <c r="H66" s="19">
        <f t="shared" ca="1" si="6"/>
        <v>0</v>
      </c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</row>
    <row r="67" spans="1:161" ht="12.75" customHeight="1">
      <c r="A67" s="57" t="s">
        <v>269</v>
      </c>
      <c r="B67" s="17">
        <v>3018</v>
      </c>
      <c r="C67" s="58" t="s">
        <v>237</v>
      </c>
      <c r="D67" s="18">
        <f t="shared" ca="1" si="7"/>
        <v>0</v>
      </c>
      <c r="E67" s="18">
        <f t="shared" ca="1" si="7"/>
        <v>0</v>
      </c>
      <c r="F67" s="18">
        <f t="shared" ca="1" si="7"/>
        <v>0</v>
      </c>
      <c r="G67" s="18">
        <f t="shared" ca="1" si="7"/>
        <v>0</v>
      </c>
      <c r="H67" s="19">
        <f t="shared" ca="1" si="6"/>
        <v>0</v>
      </c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</row>
    <row r="68" spans="1:161" ht="12.75" customHeight="1">
      <c r="A68" s="59" t="s">
        <v>273</v>
      </c>
      <c r="B68" s="48">
        <v>9000</v>
      </c>
      <c r="C68" s="58" t="s">
        <v>274</v>
      </c>
      <c r="D68" s="49">
        <f ca="1">SUMIF($C$7:$C$67,"HD",D$7:D$67)</f>
        <v>110667701.65999997</v>
      </c>
      <c r="E68" s="49">
        <f ca="1">SUMIF($C$7:$C$67,"HD",E$7:E$67)</f>
        <v>15719532.034796324</v>
      </c>
      <c r="F68" s="49">
        <f ca="1">SUMIF($C$7:$C$67,"HD",F$7:F$67)</f>
        <v>336609.75</v>
      </c>
      <c r="G68" s="49">
        <f ca="1">SUMIF($C$7:$C$67,"HD",G$7:G$67)</f>
        <v>94769238.781499982</v>
      </c>
      <c r="H68" s="49">
        <f ca="1">SUMIF($C$7:$C$67,"HD",H$7:H$67)</f>
        <v>221493082.22629634</v>
      </c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</row>
    <row r="69" spans="1:161" ht="12.75" customHeight="1">
      <c r="A69" s="59" t="s">
        <v>276</v>
      </c>
      <c r="B69" s="48">
        <v>9001</v>
      </c>
      <c r="C69" s="58" t="s">
        <v>277</v>
      </c>
      <c r="D69" s="49">
        <f ca="1">SUMIF($C$7:$C$67,"H",D$7:D$67)+SUMIF($C$7:$C$67,"E",D$7:D$67)</f>
        <v>0</v>
      </c>
      <c r="E69" s="49">
        <f ca="1">SUMIF($C$7:$C$67,"H",E$7:E$67)+SUMIF($C$7:$C$67,"E",E$7:E$67)</f>
        <v>0</v>
      </c>
      <c r="F69" s="49">
        <f ca="1">SUMIF($C$7:$C$67,"H",F$7:F$67)+SUMIF($C$7:$C$67,"E",F$7:F$67)</f>
        <v>0</v>
      </c>
      <c r="G69" s="49">
        <f ca="1">SUMIF($C$7:$C$67,"H",G$7:G$67)+SUMIF($C$7:$C$67,"E",G$7:G$67)</f>
        <v>0</v>
      </c>
      <c r="H69" s="49">
        <f ca="1">SUMIF($C$7:$C$67,"H",H$7:H$67)+SUMIF($C$7:$C$67,"E",H$7:H$67)</f>
        <v>0</v>
      </c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</row>
    <row r="70" spans="1:161" ht="12.75" customHeight="1">
      <c r="A70" s="59" t="s">
        <v>279</v>
      </c>
      <c r="B70" s="48">
        <v>9003</v>
      </c>
      <c r="C70" s="58" t="s">
        <v>280</v>
      </c>
      <c r="D70" s="49">
        <f ca="1">D68+D69</f>
        <v>110667701.65999997</v>
      </c>
      <c r="E70" s="49">
        <f ca="1">E68+E69</f>
        <v>15719532.034796324</v>
      </c>
      <c r="F70" s="49">
        <f ca="1">F68+F69</f>
        <v>336609.75</v>
      </c>
      <c r="G70" s="49">
        <f ca="1">G68+G69</f>
        <v>94769238.781499982</v>
      </c>
      <c r="H70" s="49">
        <f ca="1">H68+H69</f>
        <v>221493082.22629634</v>
      </c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</row>
    <row r="71" spans="1:161" ht="12.75" customHeight="1"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</row>
    <row r="72" spans="1:161"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</row>
    <row r="73" spans="1:161" s="35" customFormat="1">
      <c r="A73" s="53"/>
      <c r="B73" s="53"/>
      <c r="C73" s="53"/>
    </row>
    <row r="74" spans="1:161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161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</row>
  </sheetData>
  <mergeCells count="1">
    <mergeCell ref="E2:G2"/>
  </mergeCells>
  <dataValidations count="2">
    <dataValidation type="list" allowBlank="1" showInputMessage="1" showErrorMessage="1" sqref="C2">
      <formula1>"Toplam,Yurtiçi,Yurtdışı"</formula1>
    </dataValidation>
    <dataValidation type="list" allowBlank="1" showInputMessage="1" showErrorMessage="1" sqref="B2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FC75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346</v>
      </c>
      <c r="B2" s="4" t="s">
        <v>6</v>
      </c>
      <c r="C2" s="4" t="s">
        <v>6</v>
      </c>
      <c r="E2" s="91" t="s">
        <v>137</v>
      </c>
      <c r="F2" s="92"/>
      <c r="G2" s="93"/>
      <c r="H2" s="6"/>
    </row>
    <row r="3" spans="1:159" ht="15" customHeight="1">
      <c r="A3" s="5" t="s">
        <v>357</v>
      </c>
      <c r="B3" s="2"/>
      <c r="C3" s="2"/>
    </row>
    <row r="4" spans="1:159" ht="22.5" customHeight="1"/>
    <row r="5" spans="1:159" ht="22.5" customHeight="1">
      <c r="D5" s="78">
        <v>702</v>
      </c>
      <c r="E5" s="78">
        <v>748</v>
      </c>
      <c r="F5" s="78">
        <v>749</v>
      </c>
      <c r="G5" s="78">
        <v>752</v>
      </c>
      <c r="H5" s="78">
        <v>753</v>
      </c>
      <c r="I5" s="78">
        <v>754</v>
      </c>
      <c r="J5" s="78">
        <v>757</v>
      </c>
      <c r="K5" s="78">
        <v>758</v>
      </c>
      <c r="L5" s="78">
        <v>759</v>
      </c>
      <c r="M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107</v>
      </c>
      <c r="E6" s="56" t="s">
        <v>108</v>
      </c>
      <c r="F6" s="56" t="s">
        <v>109</v>
      </c>
      <c r="G6" s="56" t="s">
        <v>110</v>
      </c>
      <c r="H6" s="56" t="s">
        <v>111</v>
      </c>
      <c r="I6" s="56" t="s">
        <v>112</v>
      </c>
      <c r="J6" s="56" t="s">
        <v>113</v>
      </c>
      <c r="K6" s="56" t="s">
        <v>114</v>
      </c>
      <c r="L6" s="56" t="s">
        <v>115</v>
      </c>
      <c r="M6" s="79" t="s">
        <v>347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8">
        <f t="shared" ref="D7:L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10154457.530000001</v>
      </c>
      <c r="E7" s="18">
        <f t="shared" ca="1" si="0"/>
        <v>0</v>
      </c>
      <c r="F7" s="18">
        <f t="shared" ca="1" si="0"/>
        <v>0</v>
      </c>
      <c r="G7" s="18">
        <f t="shared" ca="1" si="0"/>
        <v>0</v>
      </c>
      <c r="H7" s="18">
        <f t="shared" ca="1" si="0"/>
        <v>0</v>
      </c>
      <c r="I7" s="18">
        <f t="shared" ca="1" si="0"/>
        <v>0</v>
      </c>
      <c r="J7" s="18">
        <f t="shared" ca="1" si="0"/>
        <v>0</v>
      </c>
      <c r="K7" s="18">
        <f t="shared" ca="1" si="0"/>
        <v>0</v>
      </c>
      <c r="L7" s="18">
        <f t="shared" ca="1" si="0"/>
        <v>0</v>
      </c>
      <c r="M7" s="19">
        <f t="shared" ref="M7:M43" ca="1" si="1">+SUM(D7:L7)</f>
        <v>10154457.530000001</v>
      </c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8">
        <f t="shared" ca="1" si="0"/>
        <v>181871231.38</v>
      </c>
      <c r="E8" s="18">
        <f t="shared" ca="1" si="0"/>
        <v>52583444.399999999</v>
      </c>
      <c r="F8" s="18">
        <f t="shared" ca="1" si="0"/>
        <v>0</v>
      </c>
      <c r="G8" s="18">
        <f t="shared" ca="1" si="0"/>
        <v>0</v>
      </c>
      <c r="H8" s="18">
        <f t="shared" ca="1" si="0"/>
        <v>0</v>
      </c>
      <c r="I8" s="18">
        <f t="shared" ca="1" si="0"/>
        <v>0</v>
      </c>
      <c r="J8" s="18">
        <f t="shared" ca="1" si="0"/>
        <v>0</v>
      </c>
      <c r="K8" s="18">
        <f t="shared" ca="1" si="0"/>
        <v>0</v>
      </c>
      <c r="L8" s="18">
        <f t="shared" ca="1" si="0"/>
        <v>1886633</v>
      </c>
      <c r="M8" s="19">
        <f t="shared" ca="1" si="1"/>
        <v>236341308.78</v>
      </c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8">
        <f t="shared" ca="1" si="0"/>
        <v>46975474.029999994</v>
      </c>
      <c r="E9" s="18">
        <f t="shared" ca="1" si="0"/>
        <v>0</v>
      </c>
      <c r="F9" s="18">
        <f t="shared" ca="1" si="0"/>
        <v>0</v>
      </c>
      <c r="G9" s="18">
        <f t="shared" ca="1" si="0"/>
        <v>0</v>
      </c>
      <c r="H9" s="18">
        <f t="shared" ca="1" si="0"/>
        <v>0</v>
      </c>
      <c r="I9" s="18">
        <f t="shared" ca="1" si="0"/>
        <v>0</v>
      </c>
      <c r="J9" s="18">
        <f t="shared" ca="1" si="0"/>
        <v>0</v>
      </c>
      <c r="K9" s="18">
        <f t="shared" ca="1" si="0"/>
        <v>0</v>
      </c>
      <c r="L9" s="18">
        <f t="shared" ca="1" si="0"/>
        <v>8878842.3900000006</v>
      </c>
      <c r="M9" s="19">
        <f t="shared" ca="1" si="1"/>
        <v>55854316.419999994</v>
      </c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58966015.529999904</v>
      </c>
      <c r="E10" s="18">
        <f t="shared" ca="1" si="0"/>
        <v>0</v>
      </c>
      <c r="F10" s="18">
        <f t="shared" ca="1" si="0"/>
        <v>0</v>
      </c>
      <c r="G10" s="18">
        <f t="shared" ca="1" si="0"/>
        <v>0</v>
      </c>
      <c r="H10" s="18">
        <f t="shared" ca="1" si="0"/>
        <v>0</v>
      </c>
      <c r="I10" s="18">
        <f t="shared" ca="1" si="0"/>
        <v>0</v>
      </c>
      <c r="J10" s="18">
        <f t="shared" ca="1" si="0"/>
        <v>0</v>
      </c>
      <c r="K10" s="18">
        <f t="shared" ca="1" si="0"/>
        <v>0</v>
      </c>
      <c r="L10" s="18">
        <f t="shared" ca="1" si="0"/>
        <v>49895813.089999601</v>
      </c>
      <c r="M10" s="19">
        <f t="shared" ca="1" si="1"/>
        <v>108861828.6199995</v>
      </c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89876.61</v>
      </c>
      <c r="E11" s="18">
        <f t="shared" ca="1" si="0"/>
        <v>0</v>
      </c>
      <c r="F11" s="18">
        <f t="shared" ca="1" si="0"/>
        <v>0</v>
      </c>
      <c r="G11" s="18">
        <f t="shared" ca="1" si="0"/>
        <v>0</v>
      </c>
      <c r="H11" s="18">
        <f t="shared" ca="1" si="0"/>
        <v>0</v>
      </c>
      <c r="I11" s="18">
        <f t="shared" ca="1" si="0"/>
        <v>0</v>
      </c>
      <c r="J11" s="18">
        <f t="shared" ca="1" si="0"/>
        <v>0</v>
      </c>
      <c r="K11" s="18">
        <f t="shared" ca="1" si="0"/>
        <v>15461.675300000001</v>
      </c>
      <c r="L11" s="18">
        <f t="shared" ca="1" si="0"/>
        <v>0</v>
      </c>
      <c r="M11" s="19">
        <f t="shared" ca="1" si="1"/>
        <v>105338.2853</v>
      </c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8">
        <f t="shared" ca="1" si="0"/>
        <v>0</v>
      </c>
      <c r="I12" s="18">
        <f t="shared" ca="1" si="0"/>
        <v>0</v>
      </c>
      <c r="J12" s="18">
        <f t="shared" ca="1" si="0"/>
        <v>0</v>
      </c>
      <c r="K12" s="18">
        <f t="shared" ca="1" si="0"/>
        <v>0</v>
      </c>
      <c r="L12" s="18">
        <f t="shared" ca="1" si="0"/>
        <v>0</v>
      </c>
      <c r="M12" s="19">
        <f t="shared" ca="1" si="1"/>
        <v>0</v>
      </c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5775346.3300000001</v>
      </c>
      <c r="E13" s="18">
        <f t="shared" ca="1" si="0"/>
        <v>0</v>
      </c>
      <c r="F13" s="18">
        <f t="shared" ca="1" si="0"/>
        <v>0</v>
      </c>
      <c r="G13" s="18">
        <f t="shared" ca="1" si="0"/>
        <v>0</v>
      </c>
      <c r="H13" s="18">
        <f t="shared" ca="1" si="0"/>
        <v>0</v>
      </c>
      <c r="I13" s="18">
        <f t="shared" ca="1" si="0"/>
        <v>0</v>
      </c>
      <c r="J13" s="18">
        <f t="shared" ca="1" si="0"/>
        <v>0</v>
      </c>
      <c r="K13" s="18">
        <f t="shared" ca="1" si="0"/>
        <v>0</v>
      </c>
      <c r="L13" s="18">
        <f t="shared" ca="1" si="0"/>
        <v>0</v>
      </c>
      <c r="M13" s="19">
        <f t="shared" ca="1" si="1"/>
        <v>5775346.3300000001</v>
      </c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252284530.81</v>
      </c>
      <c r="E14" s="18">
        <f t="shared" ca="1" si="0"/>
        <v>0</v>
      </c>
      <c r="F14" s="18">
        <f t="shared" ca="1" si="0"/>
        <v>0</v>
      </c>
      <c r="G14" s="18">
        <f t="shared" ca="1" si="0"/>
        <v>0</v>
      </c>
      <c r="H14" s="18">
        <f t="shared" ca="1" si="0"/>
        <v>0</v>
      </c>
      <c r="I14" s="18">
        <f t="shared" ca="1" si="0"/>
        <v>0</v>
      </c>
      <c r="J14" s="18">
        <f t="shared" ca="1" si="0"/>
        <v>0</v>
      </c>
      <c r="K14" s="18">
        <f t="shared" ca="1" si="0"/>
        <v>0</v>
      </c>
      <c r="L14" s="18">
        <f t="shared" ca="1" si="0"/>
        <v>0</v>
      </c>
      <c r="M14" s="19">
        <f t="shared" ca="1" si="1"/>
        <v>252284530.81</v>
      </c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8">
        <f t="shared" ca="1" si="0"/>
        <v>0</v>
      </c>
      <c r="G15" s="18">
        <f t="shared" ca="1" si="0"/>
        <v>0</v>
      </c>
      <c r="H15" s="18">
        <f t="shared" ca="1" si="0"/>
        <v>0</v>
      </c>
      <c r="I15" s="18">
        <f t="shared" ca="1" si="0"/>
        <v>0</v>
      </c>
      <c r="J15" s="18">
        <f t="shared" ca="1" si="0"/>
        <v>0</v>
      </c>
      <c r="K15" s="18">
        <f t="shared" ca="1" si="0"/>
        <v>5225911.8245094698</v>
      </c>
      <c r="L15" s="18">
        <f t="shared" ca="1" si="0"/>
        <v>18338842.926666688</v>
      </c>
      <c r="M15" s="19">
        <f t="shared" ca="1" si="1"/>
        <v>23564754.751176156</v>
      </c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8">
        <f t="shared" ca="1" si="0"/>
        <v>0</v>
      </c>
      <c r="I16" s="18">
        <f t="shared" ca="1" si="0"/>
        <v>0</v>
      </c>
      <c r="J16" s="18">
        <f t="shared" ca="1" si="0"/>
        <v>0</v>
      </c>
      <c r="K16" s="18">
        <f t="shared" ca="1" si="0"/>
        <v>0</v>
      </c>
      <c r="L16" s="18">
        <f t="shared" ca="1" si="0"/>
        <v>0</v>
      </c>
      <c r="M16" s="19">
        <f t="shared" ca="1" si="1"/>
        <v>0</v>
      </c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5368631.72</v>
      </c>
      <c r="E17" s="18">
        <f t="shared" ca="1" si="0"/>
        <v>0</v>
      </c>
      <c r="F17" s="18">
        <f t="shared" ca="1" si="0"/>
        <v>0</v>
      </c>
      <c r="G17" s="18">
        <f t="shared" ca="1" si="0"/>
        <v>0</v>
      </c>
      <c r="H17" s="18">
        <f t="shared" ca="1" si="0"/>
        <v>0</v>
      </c>
      <c r="I17" s="18">
        <f t="shared" ca="1" si="0"/>
        <v>0</v>
      </c>
      <c r="J17" s="18">
        <f t="shared" ca="1" si="0"/>
        <v>0</v>
      </c>
      <c r="K17" s="18">
        <f t="shared" ca="1" si="0"/>
        <v>0</v>
      </c>
      <c r="L17" s="18">
        <f t="shared" ca="1" si="0"/>
        <v>0</v>
      </c>
      <c r="M17" s="19">
        <f t="shared" ca="1" si="1"/>
        <v>5368631.72</v>
      </c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20498487.43</v>
      </c>
      <c r="E18" s="18">
        <f t="shared" ca="1" si="0"/>
        <v>0</v>
      </c>
      <c r="F18" s="18">
        <f t="shared" ca="1" si="0"/>
        <v>0</v>
      </c>
      <c r="G18" s="18">
        <f t="shared" ca="1" si="0"/>
        <v>0</v>
      </c>
      <c r="H18" s="18">
        <f t="shared" ca="1" si="0"/>
        <v>0</v>
      </c>
      <c r="I18" s="18">
        <f t="shared" ca="1" si="0"/>
        <v>0</v>
      </c>
      <c r="J18" s="18">
        <f t="shared" ca="1" si="0"/>
        <v>0</v>
      </c>
      <c r="K18" s="18">
        <f t="shared" ca="1" si="0"/>
        <v>0</v>
      </c>
      <c r="L18" s="18">
        <f t="shared" ca="1" si="0"/>
        <v>0</v>
      </c>
      <c r="M18" s="19">
        <f t="shared" ca="1" si="1"/>
        <v>20498487.43</v>
      </c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8">
        <f t="shared" ca="1" si="0"/>
        <v>0</v>
      </c>
      <c r="G19" s="18">
        <f t="shared" ca="1" si="0"/>
        <v>0</v>
      </c>
      <c r="H19" s="18">
        <f t="shared" ca="1" si="0"/>
        <v>0</v>
      </c>
      <c r="I19" s="18">
        <f t="shared" ca="1" si="0"/>
        <v>0</v>
      </c>
      <c r="J19" s="18">
        <f t="shared" ca="1" si="0"/>
        <v>0</v>
      </c>
      <c r="K19" s="18">
        <f t="shared" ca="1" si="0"/>
        <v>0</v>
      </c>
      <c r="L19" s="18">
        <f t="shared" ca="1" si="0"/>
        <v>0</v>
      </c>
      <c r="M19" s="19">
        <f t="shared" ca="1" si="1"/>
        <v>0</v>
      </c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242255655.90000004</v>
      </c>
      <c r="E20" s="18">
        <f t="shared" ca="1" si="0"/>
        <v>0</v>
      </c>
      <c r="F20" s="18">
        <f t="shared" ca="1" si="0"/>
        <v>0</v>
      </c>
      <c r="G20" s="18">
        <f t="shared" ca="1" si="0"/>
        <v>0</v>
      </c>
      <c r="H20" s="18">
        <f t="shared" ca="1" si="0"/>
        <v>0</v>
      </c>
      <c r="I20" s="18">
        <f t="shared" ca="1" si="0"/>
        <v>0</v>
      </c>
      <c r="J20" s="18">
        <f t="shared" ca="1" si="0"/>
        <v>0</v>
      </c>
      <c r="K20" s="18">
        <f t="shared" ca="1" si="0"/>
        <v>0</v>
      </c>
      <c r="L20" s="18">
        <f t="shared" ca="1" si="0"/>
        <v>26738.38</v>
      </c>
      <c r="M20" s="19">
        <f t="shared" ca="1" si="1"/>
        <v>242282394.28000003</v>
      </c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0</v>
      </c>
      <c r="E21" s="18">
        <f t="shared" ca="1" si="0"/>
        <v>0</v>
      </c>
      <c r="F21" s="18">
        <f t="shared" ca="1" si="0"/>
        <v>0</v>
      </c>
      <c r="G21" s="18">
        <f t="shared" ca="1" si="0"/>
        <v>0</v>
      </c>
      <c r="H21" s="18">
        <f t="shared" ca="1" si="0"/>
        <v>0</v>
      </c>
      <c r="I21" s="18">
        <f t="shared" ca="1" si="0"/>
        <v>0</v>
      </c>
      <c r="J21" s="18">
        <f t="shared" ca="1" si="0"/>
        <v>0</v>
      </c>
      <c r="K21" s="18">
        <f t="shared" ca="1" si="0"/>
        <v>0</v>
      </c>
      <c r="L21" s="18">
        <f t="shared" ca="1" si="0"/>
        <v>188.55</v>
      </c>
      <c r="M21" s="19">
        <f t="shared" ca="1" si="1"/>
        <v>188.55</v>
      </c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6298447.6900000004</v>
      </c>
      <c r="E22" s="18">
        <f t="shared" ca="1" si="0"/>
        <v>0</v>
      </c>
      <c r="F22" s="18">
        <f t="shared" ca="1" si="0"/>
        <v>0</v>
      </c>
      <c r="G22" s="18">
        <f t="shared" ca="1" si="0"/>
        <v>0</v>
      </c>
      <c r="H22" s="18">
        <f t="shared" ca="1" si="0"/>
        <v>0</v>
      </c>
      <c r="I22" s="18">
        <f t="shared" ca="1" si="0"/>
        <v>0</v>
      </c>
      <c r="J22" s="18">
        <f t="shared" ca="1" si="0"/>
        <v>0</v>
      </c>
      <c r="K22" s="18">
        <f t="shared" ca="1" si="0"/>
        <v>10275663.689999999</v>
      </c>
      <c r="L22" s="18">
        <f t="shared" ca="1" si="0"/>
        <v>0</v>
      </c>
      <c r="M22" s="19">
        <f t="shared" ca="1" si="1"/>
        <v>16574111.379999999</v>
      </c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179</v>
      </c>
      <c r="B23" s="17">
        <v>1020</v>
      </c>
      <c r="C23" s="58" t="s">
        <v>146</v>
      </c>
      <c r="D23" s="18">
        <f t="shared" ref="D23:L38" ca="1" si="2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31350174.879999999</v>
      </c>
      <c r="E23" s="18">
        <f t="shared" ca="1" si="2"/>
        <v>0</v>
      </c>
      <c r="F23" s="18">
        <f t="shared" ca="1" si="2"/>
        <v>658622.28</v>
      </c>
      <c r="G23" s="18">
        <f t="shared" ca="1" si="2"/>
        <v>0</v>
      </c>
      <c r="H23" s="18">
        <f t="shared" ca="1" si="2"/>
        <v>0</v>
      </c>
      <c r="I23" s="18">
        <f t="shared" ca="1" si="2"/>
        <v>392839.07</v>
      </c>
      <c r="J23" s="18">
        <f t="shared" ca="1" si="2"/>
        <v>0</v>
      </c>
      <c r="K23" s="18">
        <f t="shared" ca="1" si="2"/>
        <v>6717479.4199999999</v>
      </c>
      <c r="L23" s="18">
        <f t="shared" ca="1" si="2"/>
        <v>608446.61</v>
      </c>
      <c r="M23" s="19">
        <f t="shared" ca="1" si="1"/>
        <v>39727562.259999998</v>
      </c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181</v>
      </c>
      <c r="B24" s="17">
        <v>1022</v>
      </c>
      <c r="C24" s="58" t="s">
        <v>146</v>
      </c>
      <c r="D24" s="18">
        <f t="shared" ca="1" si="2"/>
        <v>0</v>
      </c>
      <c r="E24" s="18">
        <f t="shared" ca="1" si="2"/>
        <v>0</v>
      </c>
      <c r="F24" s="18">
        <f t="shared" ca="1" si="2"/>
        <v>0</v>
      </c>
      <c r="G24" s="18">
        <f t="shared" ca="1" si="2"/>
        <v>0</v>
      </c>
      <c r="H24" s="18">
        <f t="shared" ca="1" si="2"/>
        <v>0</v>
      </c>
      <c r="I24" s="18">
        <f t="shared" ca="1" si="2"/>
        <v>0</v>
      </c>
      <c r="J24" s="18">
        <f t="shared" ca="1" si="2"/>
        <v>0</v>
      </c>
      <c r="K24" s="18">
        <f t="shared" ca="1" si="2"/>
        <v>-1229</v>
      </c>
      <c r="L24" s="18">
        <f t="shared" ca="1" si="2"/>
        <v>0</v>
      </c>
      <c r="M24" s="19">
        <f t="shared" ca="1" si="1"/>
        <v>-1229</v>
      </c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183</v>
      </c>
      <c r="B25" s="17">
        <v>1025</v>
      </c>
      <c r="C25" s="58" t="s">
        <v>146</v>
      </c>
      <c r="D25" s="18">
        <f t="shared" ca="1" si="2"/>
        <v>4374378.8499999996</v>
      </c>
      <c r="E25" s="18">
        <f t="shared" ca="1" si="2"/>
        <v>0</v>
      </c>
      <c r="F25" s="18">
        <f t="shared" ca="1" si="2"/>
        <v>0</v>
      </c>
      <c r="G25" s="18">
        <f t="shared" ca="1" si="2"/>
        <v>0</v>
      </c>
      <c r="H25" s="18">
        <f t="shared" ca="1" si="2"/>
        <v>0</v>
      </c>
      <c r="I25" s="18">
        <f t="shared" ca="1" si="2"/>
        <v>0</v>
      </c>
      <c r="J25" s="18">
        <f t="shared" ca="1" si="2"/>
        <v>0</v>
      </c>
      <c r="K25" s="18">
        <f t="shared" ca="1" si="2"/>
        <v>0</v>
      </c>
      <c r="L25" s="18">
        <f t="shared" ca="1" si="2"/>
        <v>0</v>
      </c>
      <c r="M25" s="19">
        <f t="shared" ca="1" si="1"/>
        <v>4374378.8499999996</v>
      </c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185</v>
      </c>
      <c r="B26" s="17">
        <v>1027</v>
      </c>
      <c r="C26" s="58" t="s">
        <v>146</v>
      </c>
      <c r="D26" s="18">
        <f t="shared" ca="1" si="2"/>
        <v>6205.55</v>
      </c>
      <c r="E26" s="18">
        <f t="shared" ca="1" si="2"/>
        <v>0</v>
      </c>
      <c r="F26" s="18">
        <f t="shared" ca="1" si="2"/>
        <v>0</v>
      </c>
      <c r="G26" s="18">
        <f t="shared" ca="1" si="2"/>
        <v>0</v>
      </c>
      <c r="H26" s="18">
        <f t="shared" ca="1" si="2"/>
        <v>0</v>
      </c>
      <c r="I26" s="18">
        <f t="shared" ca="1" si="2"/>
        <v>0</v>
      </c>
      <c r="J26" s="18">
        <f t="shared" ca="1" si="2"/>
        <v>0</v>
      </c>
      <c r="K26" s="18">
        <f t="shared" ca="1" si="2"/>
        <v>0</v>
      </c>
      <c r="L26" s="18">
        <f t="shared" ca="1" si="2"/>
        <v>372390.24</v>
      </c>
      <c r="M26" s="19">
        <f t="shared" ca="1" si="1"/>
        <v>378595.79</v>
      </c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187</v>
      </c>
      <c r="B27" s="17">
        <v>1028</v>
      </c>
      <c r="C27" s="58" t="s">
        <v>146</v>
      </c>
      <c r="D27" s="18">
        <f t="shared" ca="1" si="2"/>
        <v>4389444.25</v>
      </c>
      <c r="E27" s="18">
        <f t="shared" ca="1" si="2"/>
        <v>0</v>
      </c>
      <c r="F27" s="18">
        <f t="shared" ca="1" si="2"/>
        <v>0</v>
      </c>
      <c r="G27" s="18">
        <f t="shared" ca="1" si="2"/>
        <v>0</v>
      </c>
      <c r="H27" s="18">
        <f t="shared" ca="1" si="2"/>
        <v>0</v>
      </c>
      <c r="I27" s="18">
        <f t="shared" ca="1" si="2"/>
        <v>0</v>
      </c>
      <c r="J27" s="18">
        <f t="shared" ca="1" si="2"/>
        <v>0</v>
      </c>
      <c r="K27" s="18">
        <f t="shared" ca="1" si="2"/>
        <v>0</v>
      </c>
      <c r="L27" s="18">
        <f t="shared" ca="1" si="2"/>
        <v>0</v>
      </c>
      <c r="M27" s="19">
        <f t="shared" ca="1" si="1"/>
        <v>4389444.25</v>
      </c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189</v>
      </c>
      <c r="B28" s="17">
        <v>1030</v>
      </c>
      <c r="C28" s="58" t="s">
        <v>146</v>
      </c>
      <c r="D28" s="18">
        <f t="shared" ca="1" si="2"/>
        <v>2246223</v>
      </c>
      <c r="E28" s="18">
        <f t="shared" ca="1" si="2"/>
        <v>0</v>
      </c>
      <c r="F28" s="18">
        <f t="shared" ca="1" si="2"/>
        <v>0</v>
      </c>
      <c r="G28" s="18">
        <f t="shared" ca="1" si="2"/>
        <v>0</v>
      </c>
      <c r="H28" s="18">
        <f t="shared" ca="1" si="2"/>
        <v>0</v>
      </c>
      <c r="I28" s="18">
        <f t="shared" ca="1" si="2"/>
        <v>0</v>
      </c>
      <c r="J28" s="18">
        <f t="shared" ca="1" si="2"/>
        <v>0</v>
      </c>
      <c r="K28" s="18">
        <f t="shared" ca="1" si="2"/>
        <v>0</v>
      </c>
      <c r="L28" s="18">
        <f t="shared" ca="1" si="2"/>
        <v>663586</v>
      </c>
      <c r="M28" s="19">
        <f t="shared" ca="1" si="1"/>
        <v>2909809</v>
      </c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191</v>
      </c>
      <c r="B29" s="17">
        <v>1031</v>
      </c>
      <c r="C29" s="58" t="s">
        <v>146</v>
      </c>
      <c r="D29" s="18">
        <f t="shared" ca="1" si="2"/>
        <v>36071.490000000005</v>
      </c>
      <c r="E29" s="18">
        <f t="shared" ca="1" si="2"/>
        <v>-18795.66</v>
      </c>
      <c r="F29" s="18">
        <f t="shared" ca="1" si="2"/>
        <v>0</v>
      </c>
      <c r="G29" s="18">
        <f t="shared" ca="1" si="2"/>
        <v>0</v>
      </c>
      <c r="H29" s="18">
        <f t="shared" ca="1" si="2"/>
        <v>0</v>
      </c>
      <c r="I29" s="18">
        <f t="shared" ca="1" si="2"/>
        <v>0</v>
      </c>
      <c r="J29" s="18">
        <f t="shared" ca="1" si="2"/>
        <v>0</v>
      </c>
      <c r="K29" s="18">
        <f t="shared" ca="1" si="2"/>
        <v>0</v>
      </c>
      <c r="L29" s="18">
        <f t="shared" ca="1" si="2"/>
        <v>1963727.44</v>
      </c>
      <c r="M29" s="19">
        <f t="shared" ca="1" si="1"/>
        <v>1981003.27</v>
      </c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193</v>
      </c>
      <c r="B30" s="17">
        <v>1032</v>
      </c>
      <c r="C30" s="58" t="s">
        <v>146</v>
      </c>
      <c r="D30" s="18">
        <f t="shared" ca="1" si="2"/>
        <v>30089752.510000002</v>
      </c>
      <c r="E30" s="18">
        <f t="shared" ca="1" si="2"/>
        <v>0</v>
      </c>
      <c r="F30" s="18">
        <f t="shared" ca="1" si="2"/>
        <v>0</v>
      </c>
      <c r="G30" s="18">
        <f t="shared" ca="1" si="2"/>
        <v>0</v>
      </c>
      <c r="H30" s="18">
        <f t="shared" ca="1" si="2"/>
        <v>0</v>
      </c>
      <c r="I30" s="18">
        <f t="shared" ca="1" si="2"/>
        <v>0</v>
      </c>
      <c r="J30" s="18">
        <f t="shared" ca="1" si="2"/>
        <v>0</v>
      </c>
      <c r="K30" s="18">
        <f t="shared" ca="1" si="2"/>
        <v>0</v>
      </c>
      <c r="L30" s="18">
        <f t="shared" ca="1" si="2"/>
        <v>0</v>
      </c>
      <c r="M30" s="19">
        <f t="shared" ca="1" si="1"/>
        <v>30089752.510000002</v>
      </c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195</v>
      </c>
      <c r="B31" s="17">
        <v>1034</v>
      </c>
      <c r="C31" s="58" t="s">
        <v>146</v>
      </c>
      <c r="D31" s="18">
        <f t="shared" ca="1" si="2"/>
        <v>1155835.71</v>
      </c>
      <c r="E31" s="18">
        <f t="shared" ca="1" si="2"/>
        <v>0</v>
      </c>
      <c r="F31" s="18">
        <f t="shared" ca="1" si="2"/>
        <v>0</v>
      </c>
      <c r="G31" s="18">
        <f t="shared" ca="1" si="2"/>
        <v>0</v>
      </c>
      <c r="H31" s="18">
        <f t="shared" ca="1" si="2"/>
        <v>0</v>
      </c>
      <c r="I31" s="18">
        <f t="shared" ca="1" si="2"/>
        <v>0</v>
      </c>
      <c r="J31" s="18">
        <f t="shared" ca="1" si="2"/>
        <v>0</v>
      </c>
      <c r="K31" s="18">
        <f t="shared" ca="1" si="2"/>
        <v>55292.73</v>
      </c>
      <c r="L31" s="18">
        <f t="shared" ca="1" si="2"/>
        <v>0</v>
      </c>
      <c r="M31" s="19">
        <f t="shared" ca="1" si="1"/>
        <v>1211128.44</v>
      </c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197</v>
      </c>
      <c r="B32" s="17">
        <v>1035</v>
      </c>
      <c r="C32" s="58" t="s">
        <v>146</v>
      </c>
      <c r="D32" s="18">
        <f t="shared" ca="1" si="2"/>
        <v>24132534.620000001</v>
      </c>
      <c r="E32" s="18">
        <f t="shared" ca="1" si="2"/>
        <v>0</v>
      </c>
      <c r="F32" s="18">
        <f t="shared" ca="1" si="2"/>
        <v>0</v>
      </c>
      <c r="G32" s="18">
        <f t="shared" ca="1" si="2"/>
        <v>0</v>
      </c>
      <c r="H32" s="18">
        <f t="shared" ca="1" si="2"/>
        <v>0</v>
      </c>
      <c r="I32" s="18">
        <f t="shared" ca="1" si="2"/>
        <v>0</v>
      </c>
      <c r="J32" s="18">
        <f t="shared" ca="1" si="2"/>
        <v>0</v>
      </c>
      <c r="K32" s="18">
        <f t="shared" ca="1" si="2"/>
        <v>763711.74</v>
      </c>
      <c r="L32" s="18">
        <f t="shared" ca="1" si="2"/>
        <v>0</v>
      </c>
      <c r="M32" s="19">
        <f t="shared" ca="1" si="1"/>
        <v>24896246.359999999</v>
      </c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199</v>
      </c>
      <c r="B33" s="17">
        <v>1036</v>
      </c>
      <c r="C33" s="58" t="s">
        <v>146</v>
      </c>
      <c r="D33" s="18">
        <f t="shared" ca="1" si="2"/>
        <v>3551330.8600000022</v>
      </c>
      <c r="E33" s="18">
        <f t="shared" ca="1" si="2"/>
        <v>0</v>
      </c>
      <c r="F33" s="18">
        <f t="shared" ca="1" si="2"/>
        <v>0</v>
      </c>
      <c r="G33" s="18">
        <f t="shared" ca="1" si="2"/>
        <v>0</v>
      </c>
      <c r="H33" s="18">
        <f t="shared" ca="1" si="2"/>
        <v>0</v>
      </c>
      <c r="I33" s="18">
        <f t="shared" ca="1" si="2"/>
        <v>0</v>
      </c>
      <c r="J33" s="18">
        <f t="shared" ca="1" si="2"/>
        <v>0</v>
      </c>
      <c r="K33" s="18">
        <f t="shared" ca="1" si="2"/>
        <v>0</v>
      </c>
      <c r="L33" s="18">
        <f t="shared" ca="1" si="2"/>
        <v>0</v>
      </c>
      <c r="M33" s="19">
        <f t="shared" ca="1" si="1"/>
        <v>3551330.8600000022</v>
      </c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201</v>
      </c>
      <c r="B34" s="17">
        <v>1037</v>
      </c>
      <c r="C34" s="58" t="s">
        <v>146</v>
      </c>
      <c r="D34" s="18">
        <f t="shared" ca="1" si="2"/>
        <v>5227.7100000000009</v>
      </c>
      <c r="E34" s="18">
        <f t="shared" ca="1" si="2"/>
        <v>0</v>
      </c>
      <c r="F34" s="18">
        <f t="shared" ca="1" si="2"/>
        <v>0</v>
      </c>
      <c r="G34" s="18">
        <f t="shared" ca="1" si="2"/>
        <v>0</v>
      </c>
      <c r="H34" s="18">
        <f t="shared" ca="1" si="2"/>
        <v>0</v>
      </c>
      <c r="I34" s="18">
        <f t="shared" ca="1" si="2"/>
        <v>0</v>
      </c>
      <c r="J34" s="18">
        <f t="shared" ca="1" si="2"/>
        <v>0</v>
      </c>
      <c r="K34" s="18">
        <f t="shared" ca="1" si="2"/>
        <v>0</v>
      </c>
      <c r="L34" s="18">
        <f t="shared" ca="1" si="2"/>
        <v>0</v>
      </c>
      <c r="M34" s="19">
        <f t="shared" ca="1" si="1"/>
        <v>5227.7100000000009</v>
      </c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203</v>
      </c>
      <c r="B35" s="17">
        <v>1038</v>
      </c>
      <c r="C35" s="58" t="s">
        <v>146</v>
      </c>
      <c r="D35" s="18">
        <f t="shared" ca="1" si="2"/>
        <v>52393465.829999998</v>
      </c>
      <c r="E35" s="18">
        <f t="shared" ca="1" si="2"/>
        <v>0</v>
      </c>
      <c r="F35" s="18">
        <f t="shared" ca="1" si="2"/>
        <v>0</v>
      </c>
      <c r="G35" s="18">
        <f t="shared" ca="1" si="2"/>
        <v>0</v>
      </c>
      <c r="H35" s="18">
        <f t="shared" ca="1" si="2"/>
        <v>0</v>
      </c>
      <c r="I35" s="18">
        <f t="shared" ca="1" si="2"/>
        <v>15620.15</v>
      </c>
      <c r="J35" s="18">
        <f t="shared" ca="1" si="2"/>
        <v>0</v>
      </c>
      <c r="K35" s="18">
        <f t="shared" ca="1" si="2"/>
        <v>0</v>
      </c>
      <c r="L35" s="18">
        <f t="shared" ca="1" si="2"/>
        <v>1368.9</v>
      </c>
      <c r="M35" s="19">
        <f t="shared" ca="1" si="1"/>
        <v>52410454.879999995</v>
      </c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205</v>
      </c>
      <c r="B36" s="17">
        <v>1039</v>
      </c>
      <c r="C36" s="58" t="s">
        <v>146</v>
      </c>
      <c r="D36" s="18">
        <f t="shared" ca="1" si="2"/>
        <v>0</v>
      </c>
      <c r="E36" s="18">
        <f t="shared" ca="1" si="2"/>
        <v>0</v>
      </c>
      <c r="F36" s="18">
        <f t="shared" ca="1" si="2"/>
        <v>0</v>
      </c>
      <c r="G36" s="18">
        <f t="shared" ca="1" si="2"/>
        <v>0</v>
      </c>
      <c r="H36" s="18">
        <f t="shared" ca="1" si="2"/>
        <v>0</v>
      </c>
      <c r="I36" s="18">
        <f t="shared" ca="1" si="2"/>
        <v>0</v>
      </c>
      <c r="J36" s="18">
        <f t="shared" ca="1" si="2"/>
        <v>0</v>
      </c>
      <c r="K36" s="18">
        <f t="shared" ca="1" si="2"/>
        <v>0</v>
      </c>
      <c r="L36" s="18">
        <f t="shared" ca="1" si="2"/>
        <v>0</v>
      </c>
      <c r="M36" s="19">
        <f t="shared" ca="1" si="1"/>
        <v>0</v>
      </c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207</v>
      </c>
      <c r="B37" s="17">
        <v>1040</v>
      </c>
      <c r="C37" s="58" t="s">
        <v>146</v>
      </c>
      <c r="D37" s="18">
        <f t="shared" ca="1" si="2"/>
        <v>0</v>
      </c>
      <c r="E37" s="18">
        <f t="shared" ca="1" si="2"/>
        <v>0</v>
      </c>
      <c r="F37" s="18">
        <f t="shared" ca="1" si="2"/>
        <v>0</v>
      </c>
      <c r="G37" s="18">
        <f t="shared" ca="1" si="2"/>
        <v>0</v>
      </c>
      <c r="H37" s="18">
        <f t="shared" ca="1" si="2"/>
        <v>0</v>
      </c>
      <c r="I37" s="18">
        <f t="shared" ca="1" si="2"/>
        <v>0</v>
      </c>
      <c r="J37" s="18">
        <f t="shared" ca="1" si="2"/>
        <v>0</v>
      </c>
      <c r="K37" s="18">
        <f t="shared" ca="1" si="2"/>
        <v>0</v>
      </c>
      <c r="L37" s="18">
        <f t="shared" ca="1" si="2"/>
        <v>0</v>
      </c>
      <c r="M37" s="19">
        <f t="shared" ca="1" si="1"/>
        <v>0</v>
      </c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209</v>
      </c>
      <c r="B38" s="17">
        <v>1043</v>
      </c>
      <c r="C38" s="58" t="s">
        <v>146</v>
      </c>
      <c r="D38" s="18">
        <f t="shared" ca="1" si="2"/>
        <v>8691792.8500000015</v>
      </c>
      <c r="E38" s="18">
        <f t="shared" ca="1" si="2"/>
        <v>0</v>
      </c>
      <c r="F38" s="18">
        <f t="shared" ca="1" si="2"/>
        <v>0</v>
      </c>
      <c r="G38" s="18">
        <f t="shared" ca="1" si="2"/>
        <v>0</v>
      </c>
      <c r="H38" s="18">
        <f t="shared" ca="1" si="2"/>
        <v>0</v>
      </c>
      <c r="I38" s="18">
        <f t="shared" ca="1" si="2"/>
        <v>0</v>
      </c>
      <c r="J38" s="18">
        <f t="shared" ca="1" si="2"/>
        <v>0</v>
      </c>
      <c r="K38" s="18">
        <f t="shared" ca="1" si="2"/>
        <v>590176.49</v>
      </c>
      <c r="L38" s="18">
        <f t="shared" ca="1" si="2"/>
        <v>0</v>
      </c>
      <c r="M38" s="19">
        <f t="shared" ca="1" si="1"/>
        <v>9281969.3400000017</v>
      </c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211</v>
      </c>
      <c r="B39" s="17">
        <v>1044</v>
      </c>
      <c r="C39" s="58" t="s">
        <v>146</v>
      </c>
      <c r="D39" s="18">
        <f t="shared" ref="D39:L54" ca="1" si="3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0</v>
      </c>
      <c r="E39" s="18">
        <f t="shared" ca="1" si="3"/>
        <v>0</v>
      </c>
      <c r="F39" s="18">
        <f t="shared" ca="1" si="3"/>
        <v>0</v>
      </c>
      <c r="G39" s="18">
        <f t="shared" ca="1" si="3"/>
        <v>0</v>
      </c>
      <c r="H39" s="18">
        <f t="shared" ca="1" si="3"/>
        <v>0</v>
      </c>
      <c r="I39" s="18">
        <f t="shared" ca="1" si="3"/>
        <v>0</v>
      </c>
      <c r="J39" s="18">
        <f t="shared" ca="1" si="3"/>
        <v>0</v>
      </c>
      <c r="K39" s="18">
        <f t="shared" ca="1" si="3"/>
        <v>0</v>
      </c>
      <c r="L39" s="18">
        <f t="shared" ca="1" si="3"/>
        <v>0</v>
      </c>
      <c r="M39" s="19">
        <f t="shared" ca="1" si="1"/>
        <v>0</v>
      </c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213</v>
      </c>
      <c r="B40" s="17">
        <v>1045</v>
      </c>
      <c r="C40" s="58" t="s">
        <v>146</v>
      </c>
      <c r="D40" s="18">
        <f t="shared" ca="1" si="3"/>
        <v>986602.73</v>
      </c>
      <c r="E40" s="18">
        <f t="shared" ca="1" si="3"/>
        <v>0</v>
      </c>
      <c r="F40" s="18">
        <f t="shared" ca="1" si="3"/>
        <v>0</v>
      </c>
      <c r="G40" s="18">
        <f t="shared" ca="1" si="3"/>
        <v>0</v>
      </c>
      <c r="H40" s="18">
        <f t="shared" ca="1" si="3"/>
        <v>0</v>
      </c>
      <c r="I40" s="18">
        <f t="shared" ca="1" si="3"/>
        <v>0</v>
      </c>
      <c r="J40" s="18">
        <f t="shared" ca="1" si="3"/>
        <v>0</v>
      </c>
      <c r="K40" s="18">
        <f t="shared" ca="1" si="3"/>
        <v>0</v>
      </c>
      <c r="L40" s="18">
        <f t="shared" ca="1" si="3"/>
        <v>0</v>
      </c>
      <c r="M40" s="19">
        <f t="shared" ca="1" si="1"/>
        <v>986602.73</v>
      </c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215</v>
      </c>
      <c r="B41" s="17">
        <v>1046</v>
      </c>
      <c r="C41" s="58" t="s">
        <v>146</v>
      </c>
      <c r="D41" s="18">
        <f t="shared" ca="1" si="3"/>
        <v>12665.14</v>
      </c>
      <c r="E41" s="18">
        <f t="shared" ca="1" si="3"/>
        <v>0</v>
      </c>
      <c r="F41" s="18">
        <f t="shared" ca="1" si="3"/>
        <v>0</v>
      </c>
      <c r="G41" s="18">
        <f t="shared" ca="1" si="3"/>
        <v>0</v>
      </c>
      <c r="H41" s="18">
        <f t="shared" ca="1" si="3"/>
        <v>0</v>
      </c>
      <c r="I41" s="18">
        <f t="shared" ca="1" si="3"/>
        <v>0</v>
      </c>
      <c r="J41" s="18">
        <f t="shared" ca="1" si="3"/>
        <v>0</v>
      </c>
      <c r="K41" s="18">
        <f t="shared" ca="1" si="3"/>
        <v>0</v>
      </c>
      <c r="L41" s="18">
        <f t="shared" ca="1" si="3"/>
        <v>0</v>
      </c>
      <c r="M41" s="19">
        <f t="shared" ca="1" si="1"/>
        <v>12665.14</v>
      </c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75" customHeight="1">
      <c r="A42" s="57" t="s">
        <v>217</v>
      </c>
      <c r="B42" s="17">
        <v>1047</v>
      </c>
      <c r="C42" s="58" t="s">
        <v>146</v>
      </c>
      <c r="D42" s="18">
        <f t="shared" ca="1" si="3"/>
        <v>0</v>
      </c>
      <c r="E42" s="18">
        <f t="shared" ca="1" si="3"/>
        <v>0</v>
      </c>
      <c r="F42" s="18">
        <f t="shared" ca="1" si="3"/>
        <v>0</v>
      </c>
      <c r="G42" s="18">
        <f t="shared" ca="1" si="3"/>
        <v>0</v>
      </c>
      <c r="H42" s="18">
        <f t="shared" ca="1" si="3"/>
        <v>0</v>
      </c>
      <c r="I42" s="18">
        <f t="shared" ca="1" si="3"/>
        <v>0</v>
      </c>
      <c r="J42" s="18">
        <f t="shared" ca="1" si="3"/>
        <v>0</v>
      </c>
      <c r="K42" s="18">
        <f t="shared" ca="1" si="3"/>
        <v>0</v>
      </c>
      <c r="L42" s="18">
        <f t="shared" ca="1" si="3"/>
        <v>0</v>
      </c>
      <c r="M42" s="19">
        <f t="shared" ca="1" si="1"/>
        <v>0</v>
      </c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219</v>
      </c>
      <c r="B43" s="17">
        <v>1048</v>
      </c>
      <c r="C43" s="58" t="s">
        <v>146</v>
      </c>
      <c r="D43" s="18">
        <f t="shared" ca="1" si="3"/>
        <v>72440.510000000009</v>
      </c>
      <c r="E43" s="18">
        <f t="shared" ca="1" si="3"/>
        <v>0</v>
      </c>
      <c r="F43" s="18">
        <f t="shared" ca="1" si="3"/>
        <v>0</v>
      </c>
      <c r="G43" s="18">
        <f t="shared" ca="1" si="3"/>
        <v>0</v>
      </c>
      <c r="H43" s="18">
        <f t="shared" ca="1" si="3"/>
        <v>0</v>
      </c>
      <c r="I43" s="18">
        <f t="shared" ca="1" si="3"/>
        <v>0</v>
      </c>
      <c r="J43" s="18">
        <f t="shared" ca="1" si="3"/>
        <v>0</v>
      </c>
      <c r="K43" s="18">
        <f t="shared" ca="1" si="3"/>
        <v>0</v>
      </c>
      <c r="L43" s="18">
        <f t="shared" ca="1" si="3"/>
        <v>0</v>
      </c>
      <c r="M43" s="19">
        <f t="shared" ca="1" si="1"/>
        <v>72440.510000000009</v>
      </c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221</v>
      </c>
      <c r="B44" s="17">
        <v>1049</v>
      </c>
      <c r="C44" s="58" t="s">
        <v>146</v>
      </c>
      <c r="D44" s="18">
        <f t="shared" ca="1" si="3"/>
        <v>0</v>
      </c>
      <c r="E44" s="18">
        <f t="shared" ca="1" si="3"/>
        <v>0</v>
      </c>
      <c r="F44" s="18">
        <f t="shared" ca="1" si="3"/>
        <v>0</v>
      </c>
      <c r="G44" s="18">
        <f t="shared" ca="1" si="3"/>
        <v>0</v>
      </c>
      <c r="H44" s="18">
        <f t="shared" ca="1" si="3"/>
        <v>0</v>
      </c>
      <c r="I44" s="18">
        <f t="shared" ca="1" si="3"/>
        <v>0</v>
      </c>
      <c r="J44" s="18">
        <f t="shared" ca="1" si="3"/>
        <v>0</v>
      </c>
      <c r="K44" s="18">
        <f t="shared" ca="1" si="3"/>
        <v>0</v>
      </c>
      <c r="L44" s="18">
        <f t="shared" ca="1" si="3"/>
        <v>0</v>
      </c>
      <c r="M44" s="19">
        <f t="shared" ref="M44:M45" ca="1" si="4">+SUM(D44:L44)</f>
        <v>0</v>
      </c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223</v>
      </c>
      <c r="B45" s="17">
        <v>1050</v>
      </c>
      <c r="C45" s="58" t="s">
        <v>146</v>
      </c>
      <c r="D45" s="18">
        <f t="shared" ca="1" si="3"/>
        <v>0</v>
      </c>
      <c r="E45" s="18">
        <f t="shared" ca="1" si="3"/>
        <v>0</v>
      </c>
      <c r="F45" s="18">
        <f t="shared" ca="1" si="3"/>
        <v>0</v>
      </c>
      <c r="G45" s="18">
        <f t="shared" ca="1" si="3"/>
        <v>0</v>
      </c>
      <c r="H45" s="18">
        <f t="shared" ca="1" si="3"/>
        <v>0</v>
      </c>
      <c r="I45" s="18">
        <f t="shared" ca="1" si="3"/>
        <v>0</v>
      </c>
      <c r="J45" s="18">
        <f t="shared" ca="1" si="3"/>
        <v>0</v>
      </c>
      <c r="K45" s="18">
        <f t="shared" ca="1" si="3"/>
        <v>0</v>
      </c>
      <c r="L45" s="18">
        <f t="shared" ca="1" si="3"/>
        <v>0</v>
      </c>
      <c r="M45" s="19">
        <f t="shared" ca="1" si="4"/>
        <v>0</v>
      </c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316</v>
      </c>
      <c r="B46" s="17">
        <v>1051</v>
      </c>
      <c r="C46" s="58" t="s">
        <v>146</v>
      </c>
      <c r="D46" s="18">
        <f t="shared" ca="1" si="3"/>
        <v>63399.72</v>
      </c>
      <c r="E46" s="18">
        <f t="shared" ca="1" si="3"/>
        <v>0</v>
      </c>
      <c r="F46" s="18">
        <f t="shared" ca="1" si="3"/>
        <v>0</v>
      </c>
      <c r="G46" s="18">
        <f t="shared" ca="1" si="3"/>
        <v>0</v>
      </c>
      <c r="H46" s="18">
        <f t="shared" ca="1" si="3"/>
        <v>0</v>
      </c>
      <c r="I46" s="18">
        <f t="shared" ca="1" si="3"/>
        <v>0</v>
      </c>
      <c r="J46" s="18">
        <f t="shared" ca="1" si="3"/>
        <v>0</v>
      </c>
      <c r="K46" s="18">
        <f t="shared" ca="1" si="3"/>
        <v>921.74</v>
      </c>
      <c r="L46" s="18">
        <f t="shared" ca="1" si="3"/>
        <v>0</v>
      </c>
      <c r="M46" s="19">
        <f t="shared" ref="M46" ca="1" si="5">+SUM(D46:L46)</f>
        <v>64321.46</v>
      </c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225</v>
      </c>
      <c r="B47" s="17">
        <v>2001</v>
      </c>
      <c r="C47" s="58" t="s">
        <v>226</v>
      </c>
      <c r="D47" s="18">
        <f t="shared" ca="1" si="3"/>
        <v>0</v>
      </c>
      <c r="E47" s="18">
        <f t="shared" ca="1" si="3"/>
        <v>0</v>
      </c>
      <c r="F47" s="18">
        <f t="shared" ca="1" si="3"/>
        <v>0</v>
      </c>
      <c r="G47" s="18">
        <f t="shared" ca="1" si="3"/>
        <v>0</v>
      </c>
      <c r="H47" s="18">
        <f t="shared" ca="1" si="3"/>
        <v>0</v>
      </c>
      <c r="I47" s="18">
        <f t="shared" ca="1" si="3"/>
        <v>0</v>
      </c>
      <c r="J47" s="18">
        <f t="shared" ca="1" si="3"/>
        <v>0</v>
      </c>
      <c r="K47" s="18">
        <f t="shared" ca="1" si="3"/>
        <v>0</v>
      </c>
      <c r="L47" s="18">
        <f t="shared" ca="1" si="3"/>
        <v>0</v>
      </c>
      <c r="M47" s="19">
        <f t="shared" ref="M47:M67" ca="1" si="6">+SUM(D47:L47)</f>
        <v>0</v>
      </c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2002</v>
      </c>
      <c r="C48" s="58" t="s">
        <v>226</v>
      </c>
      <c r="D48" s="18">
        <f t="shared" ca="1" si="3"/>
        <v>0</v>
      </c>
      <c r="E48" s="18">
        <f t="shared" ca="1" si="3"/>
        <v>0</v>
      </c>
      <c r="F48" s="18">
        <f t="shared" ca="1" si="3"/>
        <v>0</v>
      </c>
      <c r="G48" s="18">
        <f t="shared" ca="1" si="3"/>
        <v>0</v>
      </c>
      <c r="H48" s="18">
        <f t="shared" ca="1" si="3"/>
        <v>0</v>
      </c>
      <c r="I48" s="18">
        <f t="shared" ca="1" si="3"/>
        <v>0</v>
      </c>
      <c r="J48" s="18">
        <f t="shared" ca="1" si="3"/>
        <v>0</v>
      </c>
      <c r="K48" s="18">
        <f t="shared" ca="1" si="3"/>
        <v>0</v>
      </c>
      <c r="L48" s="18">
        <f t="shared" ca="1" si="3"/>
        <v>0</v>
      </c>
      <c r="M48" s="19">
        <f t="shared" ca="1" si="6"/>
        <v>0</v>
      </c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2005</v>
      </c>
      <c r="C49" s="58" t="s">
        <v>226</v>
      </c>
      <c r="D49" s="18">
        <f t="shared" ca="1" si="3"/>
        <v>0</v>
      </c>
      <c r="E49" s="18">
        <f t="shared" ca="1" si="3"/>
        <v>0</v>
      </c>
      <c r="F49" s="18">
        <f t="shared" ca="1" si="3"/>
        <v>0</v>
      </c>
      <c r="G49" s="18">
        <f t="shared" ca="1" si="3"/>
        <v>0</v>
      </c>
      <c r="H49" s="18">
        <f t="shared" ca="1" si="3"/>
        <v>0</v>
      </c>
      <c r="I49" s="18">
        <f t="shared" ca="1" si="3"/>
        <v>0</v>
      </c>
      <c r="J49" s="18">
        <f t="shared" ca="1" si="3"/>
        <v>0</v>
      </c>
      <c r="K49" s="18">
        <f t="shared" ca="1" si="3"/>
        <v>0</v>
      </c>
      <c r="L49" s="18">
        <f t="shared" ca="1" si="3"/>
        <v>0</v>
      </c>
      <c r="M49" s="19">
        <f t="shared" ca="1" si="6"/>
        <v>0</v>
      </c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2006</v>
      </c>
      <c r="C50" s="58" t="s">
        <v>226</v>
      </c>
      <c r="D50" s="18">
        <f t="shared" ca="1" si="3"/>
        <v>0</v>
      </c>
      <c r="E50" s="18">
        <f t="shared" ca="1" si="3"/>
        <v>0</v>
      </c>
      <c r="F50" s="18">
        <f t="shared" ca="1" si="3"/>
        <v>0</v>
      </c>
      <c r="G50" s="18">
        <f t="shared" ca="1" si="3"/>
        <v>0</v>
      </c>
      <c r="H50" s="18">
        <f t="shared" ca="1" si="3"/>
        <v>0</v>
      </c>
      <c r="I50" s="18">
        <f t="shared" ca="1" si="3"/>
        <v>0</v>
      </c>
      <c r="J50" s="18">
        <f t="shared" ca="1" si="3"/>
        <v>0</v>
      </c>
      <c r="K50" s="18">
        <f t="shared" ca="1" si="3"/>
        <v>0</v>
      </c>
      <c r="L50" s="18">
        <f t="shared" ca="1" si="3"/>
        <v>0</v>
      </c>
      <c r="M50" s="19">
        <f t="shared" ca="1" si="6"/>
        <v>0</v>
      </c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2007</v>
      </c>
      <c r="C51" s="58" t="s">
        <v>226</v>
      </c>
      <c r="D51" s="18">
        <f t="shared" ca="1" si="3"/>
        <v>0</v>
      </c>
      <c r="E51" s="18">
        <f t="shared" ca="1" si="3"/>
        <v>0</v>
      </c>
      <c r="F51" s="18">
        <f t="shared" ca="1" si="3"/>
        <v>0</v>
      </c>
      <c r="G51" s="18">
        <f t="shared" ca="1" si="3"/>
        <v>0</v>
      </c>
      <c r="H51" s="18">
        <f t="shared" ca="1" si="3"/>
        <v>0</v>
      </c>
      <c r="I51" s="18">
        <f t="shared" ca="1" si="3"/>
        <v>0</v>
      </c>
      <c r="J51" s="18">
        <f t="shared" ca="1" si="3"/>
        <v>0</v>
      </c>
      <c r="K51" s="18">
        <f t="shared" ca="1" si="3"/>
        <v>0</v>
      </c>
      <c r="L51" s="18">
        <f t="shared" ca="1" si="3"/>
        <v>0</v>
      </c>
      <c r="M51" s="19">
        <f t="shared" ca="1" si="6"/>
        <v>0</v>
      </c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3001</v>
      </c>
      <c r="C52" s="58" t="s">
        <v>237</v>
      </c>
      <c r="D52" s="18">
        <f t="shared" ca="1" si="3"/>
        <v>0</v>
      </c>
      <c r="E52" s="18">
        <f t="shared" ca="1" si="3"/>
        <v>0</v>
      </c>
      <c r="F52" s="18">
        <f t="shared" ca="1" si="3"/>
        <v>0</v>
      </c>
      <c r="G52" s="18">
        <f t="shared" ca="1" si="3"/>
        <v>0</v>
      </c>
      <c r="H52" s="18">
        <f t="shared" ca="1" si="3"/>
        <v>0</v>
      </c>
      <c r="I52" s="18">
        <f t="shared" ca="1" si="3"/>
        <v>0</v>
      </c>
      <c r="J52" s="18">
        <f t="shared" ca="1" si="3"/>
        <v>0</v>
      </c>
      <c r="K52" s="18">
        <f t="shared" ca="1" si="3"/>
        <v>0</v>
      </c>
      <c r="L52" s="18">
        <f t="shared" ca="1" si="3"/>
        <v>0</v>
      </c>
      <c r="M52" s="19">
        <f t="shared" ca="1" si="6"/>
        <v>0</v>
      </c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239</v>
      </c>
      <c r="B53" s="17">
        <v>3002</v>
      </c>
      <c r="C53" s="58" t="s">
        <v>237</v>
      </c>
      <c r="D53" s="18">
        <f t="shared" ca="1" si="3"/>
        <v>0</v>
      </c>
      <c r="E53" s="18">
        <f t="shared" ca="1" si="3"/>
        <v>0</v>
      </c>
      <c r="F53" s="18">
        <f t="shared" ca="1" si="3"/>
        <v>0</v>
      </c>
      <c r="G53" s="18">
        <f t="shared" ca="1" si="3"/>
        <v>0</v>
      </c>
      <c r="H53" s="18">
        <f t="shared" ca="1" si="3"/>
        <v>0</v>
      </c>
      <c r="I53" s="18">
        <f t="shared" ca="1" si="3"/>
        <v>0</v>
      </c>
      <c r="J53" s="18">
        <f t="shared" ca="1" si="3"/>
        <v>0</v>
      </c>
      <c r="K53" s="18">
        <f t="shared" ca="1" si="3"/>
        <v>0</v>
      </c>
      <c r="L53" s="18">
        <f t="shared" ca="1" si="3"/>
        <v>0</v>
      </c>
      <c r="M53" s="19">
        <f t="shared" ca="1" si="6"/>
        <v>0</v>
      </c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241</v>
      </c>
      <c r="B54" s="17">
        <v>3003</v>
      </c>
      <c r="C54" s="58" t="s">
        <v>237</v>
      </c>
      <c r="D54" s="18">
        <f t="shared" ca="1" si="3"/>
        <v>0</v>
      </c>
      <c r="E54" s="18">
        <f t="shared" ca="1" si="3"/>
        <v>0</v>
      </c>
      <c r="F54" s="18">
        <f t="shared" ca="1" si="3"/>
        <v>0</v>
      </c>
      <c r="G54" s="18">
        <f t="shared" ca="1" si="3"/>
        <v>0</v>
      </c>
      <c r="H54" s="18">
        <f t="shared" ca="1" si="3"/>
        <v>0</v>
      </c>
      <c r="I54" s="18">
        <f t="shared" ca="1" si="3"/>
        <v>0</v>
      </c>
      <c r="J54" s="18">
        <f t="shared" ca="1" si="3"/>
        <v>0</v>
      </c>
      <c r="K54" s="18">
        <f t="shared" ca="1" si="3"/>
        <v>0</v>
      </c>
      <c r="L54" s="18">
        <f t="shared" ca="1" si="3"/>
        <v>0</v>
      </c>
      <c r="M54" s="19">
        <f t="shared" ca="1" si="6"/>
        <v>0</v>
      </c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243</v>
      </c>
      <c r="B55" s="17">
        <v>3004</v>
      </c>
      <c r="C55" s="58" t="s">
        <v>237</v>
      </c>
      <c r="D55" s="18">
        <f t="shared" ref="D55:L67" ca="1" si="7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0</v>
      </c>
      <c r="E55" s="18">
        <f t="shared" ca="1" si="7"/>
        <v>0</v>
      </c>
      <c r="F55" s="18">
        <f t="shared" ca="1" si="7"/>
        <v>0</v>
      </c>
      <c r="G55" s="18">
        <f t="shared" ca="1" si="7"/>
        <v>0</v>
      </c>
      <c r="H55" s="18">
        <f t="shared" ca="1" si="7"/>
        <v>0</v>
      </c>
      <c r="I55" s="18">
        <f t="shared" ca="1" si="7"/>
        <v>0</v>
      </c>
      <c r="J55" s="18">
        <f t="shared" ca="1" si="7"/>
        <v>0</v>
      </c>
      <c r="K55" s="18">
        <f t="shared" ca="1" si="7"/>
        <v>0</v>
      </c>
      <c r="L55" s="18">
        <f t="shared" ca="1" si="7"/>
        <v>0</v>
      </c>
      <c r="M55" s="19">
        <f t="shared" ca="1" si="6"/>
        <v>0</v>
      </c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245</v>
      </c>
      <c r="B56" s="17">
        <v>3005</v>
      </c>
      <c r="C56" s="58" t="s">
        <v>237</v>
      </c>
      <c r="D56" s="18">
        <f t="shared" ca="1" si="7"/>
        <v>0</v>
      </c>
      <c r="E56" s="18">
        <f t="shared" ca="1" si="7"/>
        <v>0</v>
      </c>
      <c r="F56" s="18">
        <f t="shared" ca="1" si="7"/>
        <v>0</v>
      </c>
      <c r="G56" s="18">
        <f t="shared" ca="1" si="7"/>
        <v>0</v>
      </c>
      <c r="H56" s="18">
        <f t="shared" ca="1" si="7"/>
        <v>0</v>
      </c>
      <c r="I56" s="18">
        <f t="shared" ca="1" si="7"/>
        <v>0</v>
      </c>
      <c r="J56" s="18">
        <f t="shared" ca="1" si="7"/>
        <v>0</v>
      </c>
      <c r="K56" s="18">
        <f t="shared" ca="1" si="7"/>
        <v>0</v>
      </c>
      <c r="L56" s="18">
        <f t="shared" ca="1" si="7"/>
        <v>0</v>
      </c>
      <c r="M56" s="19">
        <f t="shared" ca="1" si="6"/>
        <v>0</v>
      </c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247</v>
      </c>
      <c r="B57" s="17">
        <v>3006</v>
      </c>
      <c r="C57" s="58" t="s">
        <v>237</v>
      </c>
      <c r="D57" s="18">
        <f t="shared" ca="1" si="7"/>
        <v>0</v>
      </c>
      <c r="E57" s="18">
        <f t="shared" ca="1" si="7"/>
        <v>0</v>
      </c>
      <c r="F57" s="18">
        <f t="shared" ca="1" si="7"/>
        <v>0</v>
      </c>
      <c r="G57" s="18">
        <f t="shared" ca="1" si="7"/>
        <v>0</v>
      </c>
      <c r="H57" s="18">
        <f t="shared" ca="1" si="7"/>
        <v>0</v>
      </c>
      <c r="I57" s="18">
        <f t="shared" ca="1" si="7"/>
        <v>0</v>
      </c>
      <c r="J57" s="18">
        <f t="shared" ca="1" si="7"/>
        <v>0</v>
      </c>
      <c r="K57" s="18">
        <f t="shared" ca="1" si="7"/>
        <v>0</v>
      </c>
      <c r="L57" s="18">
        <f t="shared" ca="1" si="7"/>
        <v>0</v>
      </c>
      <c r="M57" s="19">
        <f t="shared" ca="1" si="6"/>
        <v>0</v>
      </c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3007</v>
      </c>
      <c r="C58" s="58" t="s">
        <v>237</v>
      </c>
      <c r="D58" s="18">
        <f t="shared" ca="1" si="7"/>
        <v>0</v>
      </c>
      <c r="E58" s="18">
        <f t="shared" ca="1" si="7"/>
        <v>0</v>
      </c>
      <c r="F58" s="18">
        <f t="shared" ca="1" si="7"/>
        <v>0</v>
      </c>
      <c r="G58" s="18">
        <f t="shared" ca="1" si="7"/>
        <v>0</v>
      </c>
      <c r="H58" s="18">
        <f t="shared" ca="1" si="7"/>
        <v>0</v>
      </c>
      <c r="I58" s="18">
        <f t="shared" ca="1" si="7"/>
        <v>0</v>
      </c>
      <c r="J58" s="18">
        <f t="shared" ca="1" si="7"/>
        <v>0</v>
      </c>
      <c r="K58" s="18">
        <f t="shared" ca="1" si="7"/>
        <v>0</v>
      </c>
      <c r="L58" s="18">
        <f t="shared" ca="1" si="7"/>
        <v>0</v>
      </c>
      <c r="M58" s="19">
        <f t="shared" ca="1" si="6"/>
        <v>0</v>
      </c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3008</v>
      </c>
      <c r="C59" s="58" t="s">
        <v>237</v>
      </c>
      <c r="D59" s="18">
        <f t="shared" ca="1" si="7"/>
        <v>0</v>
      </c>
      <c r="E59" s="18">
        <f t="shared" ca="1" si="7"/>
        <v>0</v>
      </c>
      <c r="F59" s="18">
        <f t="shared" ca="1" si="7"/>
        <v>0</v>
      </c>
      <c r="G59" s="18">
        <f t="shared" ca="1" si="7"/>
        <v>0</v>
      </c>
      <c r="H59" s="18">
        <f t="shared" ca="1" si="7"/>
        <v>0</v>
      </c>
      <c r="I59" s="18">
        <f t="shared" ca="1" si="7"/>
        <v>0</v>
      </c>
      <c r="J59" s="18">
        <f t="shared" ca="1" si="7"/>
        <v>0</v>
      </c>
      <c r="K59" s="18">
        <f t="shared" ca="1" si="7"/>
        <v>0</v>
      </c>
      <c r="L59" s="18">
        <f t="shared" ca="1" si="7"/>
        <v>0</v>
      </c>
      <c r="M59" s="19">
        <f t="shared" ca="1" si="6"/>
        <v>0</v>
      </c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253</v>
      </c>
      <c r="B60" s="17">
        <v>3009</v>
      </c>
      <c r="C60" s="58" t="s">
        <v>237</v>
      </c>
      <c r="D60" s="18">
        <f t="shared" ca="1" si="7"/>
        <v>0</v>
      </c>
      <c r="E60" s="18">
        <f t="shared" ca="1" si="7"/>
        <v>0</v>
      </c>
      <c r="F60" s="18">
        <f t="shared" ca="1" si="7"/>
        <v>0</v>
      </c>
      <c r="G60" s="18">
        <f t="shared" ca="1" si="7"/>
        <v>0</v>
      </c>
      <c r="H60" s="18">
        <f t="shared" ca="1" si="7"/>
        <v>0</v>
      </c>
      <c r="I60" s="18">
        <f t="shared" ca="1" si="7"/>
        <v>0</v>
      </c>
      <c r="J60" s="18">
        <f t="shared" ca="1" si="7"/>
        <v>0</v>
      </c>
      <c r="K60" s="18">
        <f t="shared" ca="1" si="7"/>
        <v>0</v>
      </c>
      <c r="L60" s="18">
        <f t="shared" ca="1" si="7"/>
        <v>0</v>
      </c>
      <c r="M60" s="19">
        <f t="shared" ca="1" si="6"/>
        <v>0</v>
      </c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255</v>
      </c>
      <c r="B61" s="17">
        <v>3011</v>
      </c>
      <c r="C61" s="58" t="s">
        <v>237</v>
      </c>
      <c r="D61" s="18">
        <f t="shared" ca="1" si="7"/>
        <v>0</v>
      </c>
      <c r="E61" s="18">
        <f t="shared" ca="1" si="7"/>
        <v>0</v>
      </c>
      <c r="F61" s="18">
        <f t="shared" ca="1" si="7"/>
        <v>0</v>
      </c>
      <c r="G61" s="18">
        <f t="shared" ca="1" si="7"/>
        <v>0</v>
      </c>
      <c r="H61" s="18">
        <f t="shared" ca="1" si="7"/>
        <v>0</v>
      </c>
      <c r="I61" s="18">
        <f t="shared" ca="1" si="7"/>
        <v>0</v>
      </c>
      <c r="J61" s="18">
        <f t="shared" ca="1" si="7"/>
        <v>0</v>
      </c>
      <c r="K61" s="18">
        <f t="shared" ca="1" si="7"/>
        <v>0</v>
      </c>
      <c r="L61" s="18">
        <f t="shared" ca="1" si="7"/>
        <v>0</v>
      </c>
      <c r="M61" s="19">
        <f t="shared" ca="1" si="6"/>
        <v>0</v>
      </c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257</v>
      </c>
      <c r="B62" s="17">
        <v>3012</v>
      </c>
      <c r="C62" s="58" t="s">
        <v>237</v>
      </c>
      <c r="D62" s="18">
        <f t="shared" ca="1" si="7"/>
        <v>0</v>
      </c>
      <c r="E62" s="18">
        <f t="shared" ca="1" si="7"/>
        <v>0</v>
      </c>
      <c r="F62" s="18">
        <f t="shared" ca="1" si="7"/>
        <v>0</v>
      </c>
      <c r="G62" s="18">
        <f t="shared" ca="1" si="7"/>
        <v>0</v>
      </c>
      <c r="H62" s="18">
        <f t="shared" ca="1" si="7"/>
        <v>0</v>
      </c>
      <c r="I62" s="18">
        <f t="shared" ca="1" si="7"/>
        <v>0</v>
      </c>
      <c r="J62" s="18">
        <f t="shared" ca="1" si="7"/>
        <v>0</v>
      </c>
      <c r="K62" s="18">
        <f t="shared" ca="1" si="7"/>
        <v>0</v>
      </c>
      <c r="L62" s="18">
        <f t="shared" ca="1" si="7"/>
        <v>0</v>
      </c>
      <c r="M62" s="19">
        <f t="shared" ca="1" si="6"/>
        <v>0</v>
      </c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259</v>
      </c>
      <c r="B63" s="17">
        <v>3013</v>
      </c>
      <c r="C63" s="58" t="s">
        <v>226</v>
      </c>
      <c r="D63" s="18">
        <f t="shared" ca="1" si="7"/>
        <v>0</v>
      </c>
      <c r="E63" s="18">
        <f t="shared" ca="1" si="7"/>
        <v>0</v>
      </c>
      <c r="F63" s="18">
        <f t="shared" ca="1" si="7"/>
        <v>0</v>
      </c>
      <c r="G63" s="18">
        <f t="shared" ca="1" si="7"/>
        <v>0</v>
      </c>
      <c r="H63" s="18">
        <f t="shared" ca="1" si="7"/>
        <v>0</v>
      </c>
      <c r="I63" s="18">
        <f t="shared" ca="1" si="7"/>
        <v>0</v>
      </c>
      <c r="J63" s="18">
        <f t="shared" ca="1" si="7"/>
        <v>0</v>
      </c>
      <c r="K63" s="18">
        <f t="shared" ca="1" si="7"/>
        <v>0</v>
      </c>
      <c r="L63" s="18">
        <f t="shared" ca="1" si="7"/>
        <v>0</v>
      </c>
      <c r="M63" s="19">
        <f t="shared" ca="1" si="6"/>
        <v>0</v>
      </c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263</v>
      </c>
      <c r="B64" s="17">
        <v>3015</v>
      </c>
      <c r="C64" s="58" t="s">
        <v>237</v>
      </c>
      <c r="D64" s="18">
        <f t="shared" ca="1" si="7"/>
        <v>0</v>
      </c>
      <c r="E64" s="18">
        <f t="shared" ca="1" si="7"/>
        <v>0</v>
      </c>
      <c r="F64" s="18">
        <f t="shared" ca="1" si="7"/>
        <v>0</v>
      </c>
      <c r="G64" s="18">
        <f t="shared" ca="1" si="7"/>
        <v>0</v>
      </c>
      <c r="H64" s="18">
        <f t="shared" ca="1" si="7"/>
        <v>0</v>
      </c>
      <c r="I64" s="18">
        <f t="shared" ca="1" si="7"/>
        <v>0</v>
      </c>
      <c r="J64" s="18">
        <f t="shared" ca="1" si="7"/>
        <v>0</v>
      </c>
      <c r="K64" s="18">
        <f t="shared" ca="1" si="7"/>
        <v>0</v>
      </c>
      <c r="L64" s="18">
        <f t="shared" ca="1" si="7"/>
        <v>0</v>
      </c>
      <c r="M64" s="19">
        <f t="shared" ca="1" si="6"/>
        <v>0</v>
      </c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159" ht="12.75" customHeight="1">
      <c r="A65" s="57" t="s">
        <v>265</v>
      </c>
      <c r="B65" s="17">
        <v>3016</v>
      </c>
      <c r="C65" s="58" t="s">
        <v>237</v>
      </c>
      <c r="D65" s="18">
        <f t="shared" ca="1" si="7"/>
        <v>0</v>
      </c>
      <c r="E65" s="18">
        <f t="shared" ca="1" si="7"/>
        <v>0</v>
      </c>
      <c r="F65" s="18">
        <f t="shared" ca="1" si="7"/>
        <v>0</v>
      </c>
      <c r="G65" s="18">
        <f t="shared" ca="1" si="7"/>
        <v>0</v>
      </c>
      <c r="H65" s="18">
        <f t="shared" ca="1" si="7"/>
        <v>0</v>
      </c>
      <c r="I65" s="18">
        <f t="shared" ca="1" si="7"/>
        <v>0</v>
      </c>
      <c r="J65" s="18">
        <f t="shared" ca="1" si="7"/>
        <v>0</v>
      </c>
      <c r="K65" s="18">
        <f t="shared" ca="1" si="7"/>
        <v>0</v>
      </c>
      <c r="L65" s="18">
        <f t="shared" ca="1" si="7"/>
        <v>0</v>
      </c>
      <c r="M65" s="19">
        <f t="shared" ca="1" si="6"/>
        <v>0</v>
      </c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159" ht="12.75" customHeight="1">
      <c r="A66" s="57" t="s">
        <v>267</v>
      </c>
      <c r="B66" s="17">
        <v>3017</v>
      </c>
      <c r="C66" s="58" t="s">
        <v>237</v>
      </c>
      <c r="D66" s="18">
        <f t="shared" ca="1" si="7"/>
        <v>0</v>
      </c>
      <c r="E66" s="18">
        <f t="shared" ca="1" si="7"/>
        <v>0</v>
      </c>
      <c r="F66" s="18">
        <f t="shared" ca="1" si="7"/>
        <v>0</v>
      </c>
      <c r="G66" s="18">
        <f t="shared" ca="1" si="7"/>
        <v>0</v>
      </c>
      <c r="H66" s="18">
        <f t="shared" ca="1" si="7"/>
        <v>0</v>
      </c>
      <c r="I66" s="18">
        <f t="shared" ca="1" si="7"/>
        <v>0</v>
      </c>
      <c r="J66" s="18">
        <f t="shared" ca="1" si="7"/>
        <v>0</v>
      </c>
      <c r="K66" s="18">
        <f t="shared" ca="1" si="7"/>
        <v>0</v>
      </c>
      <c r="L66" s="18">
        <f t="shared" ca="1" si="7"/>
        <v>0</v>
      </c>
      <c r="M66" s="19">
        <f t="shared" ca="1" si="6"/>
        <v>0</v>
      </c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159" ht="12.75" customHeight="1">
      <c r="A67" s="57" t="s">
        <v>269</v>
      </c>
      <c r="B67" s="17">
        <v>3018</v>
      </c>
      <c r="C67" s="58" t="s">
        <v>237</v>
      </c>
      <c r="D67" s="18">
        <f t="shared" ca="1" si="7"/>
        <v>0</v>
      </c>
      <c r="E67" s="18">
        <f t="shared" ca="1" si="7"/>
        <v>0</v>
      </c>
      <c r="F67" s="18">
        <f t="shared" ca="1" si="7"/>
        <v>0</v>
      </c>
      <c r="G67" s="18">
        <f t="shared" ca="1" si="7"/>
        <v>0</v>
      </c>
      <c r="H67" s="18">
        <f t="shared" ca="1" si="7"/>
        <v>0</v>
      </c>
      <c r="I67" s="18">
        <f t="shared" ca="1" si="7"/>
        <v>0</v>
      </c>
      <c r="J67" s="18">
        <f t="shared" ca="1" si="7"/>
        <v>0</v>
      </c>
      <c r="K67" s="18">
        <f t="shared" ca="1" si="7"/>
        <v>0</v>
      </c>
      <c r="L67" s="18">
        <f t="shared" ca="1" si="7"/>
        <v>0</v>
      </c>
      <c r="M67" s="19">
        <f t="shared" ca="1" si="6"/>
        <v>0</v>
      </c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159" ht="12.75" customHeight="1">
      <c r="A68" s="59" t="s">
        <v>273</v>
      </c>
      <c r="B68" s="48">
        <v>9000</v>
      </c>
      <c r="C68" s="58" t="s">
        <v>274</v>
      </c>
      <c r="D68" s="49">
        <f t="shared" ref="D68:M68" ca="1" si="8">SUMIF($C$7:$C$67,"HD",D$7:D$67)</f>
        <v>994095701.1700002</v>
      </c>
      <c r="E68" s="49">
        <f t="shared" ca="1" si="8"/>
        <v>52564648.740000002</v>
      </c>
      <c r="F68" s="49">
        <f t="shared" ca="1" si="8"/>
        <v>658622.28</v>
      </c>
      <c r="G68" s="49">
        <f t="shared" ca="1" si="8"/>
        <v>0</v>
      </c>
      <c r="H68" s="49">
        <f t="shared" ca="1" si="8"/>
        <v>0</v>
      </c>
      <c r="I68" s="49">
        <f t="shared" ca="1" si="8"/>
        <v>408459.22000000003</v>
      </c>
      <c r="J68" s="49">
        <f t="shared" ca="1" si="8"/>
        <v>0</v>
      </c>
      <c r="K68" s="49">
        <f t="shared" ca="1" si="8"/>
        <v>23643390.309809465</v>
      </c>
      <c r="L68" s="49">
        <f t="shared" ca="1" si="8"/>
        <v>82636577.526666284</v>
      </c>
      <c r="M68" s="49">
        <f t="shared" ca="1" si="8"/>
        <v>1154007399.2464755</v>
      </c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159" ht="12.75" customHeight="1">
      <c r="A69" s="59" t="s">
        <v>276</v>
      </c>
      <c r="B69" s="48">
        <v>9001</v>
      </c>
      <c r="C69" s="58" t="s">
        <v>277</v>
      </c>
      <c r="D69" s="49">
        <f t="shared" ref="D69:M69" ca="1" si="9">SUMIF($C$7:$C$67,"H",D$7:D$67)+SUMIF($C$7:$C$67,"E",D$7:D$67)</f>
        <v>0</v>
      </c>
      <c r="E69" s="49">
        <f t="shared" ca="1" si="9"/>
        <v>0</v>
      </c>
      <c r="F69" s="49">
        <f t="shared" ca="1" si="9"/>
        <v>0</v>
      </c>
      <c r="G69" s="49">
        <f t="shared" ca="1" si="9"/>
        <v>0</v>
      </c>
      <c r="H69" s="49">
        <f t="shared" ca="1" si="9"/>
        <v>0</v>
      </c>
      <c r="I69" s="49">
        <f t="shared" ca="1" si="9"/>
        <v>0</v>
      </c>
      <c r="J69" s="49">
        <f t="shared" ca="1" si="9"/>
        <v>0</v>
      </c>
      <c r="K69" s="49">
        <f t="shared" ca="1" si="9"/>
        <v>0</v>
      </c>
      <c r="L69" s="49">
        <f t="shared" ca="1" si="9"/>
        <v>0</v>
      </c>
      <c r="M69" s="49">
        <f t="shared" ca="1" si="9"/>
        <v>0</v>
      </c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159" ht="12.75" customHeight="1">
      <c r="A70" s="59" t="s">
        <v>279</v>
      </c>
      <c r="B70" s="48">
        <v>9003</v>
      </c>
      <c r="C70" s="58" t="s">
        <v>280</v>
      </c>
      <c r="D70" s="49">
        <f t="shared" ref="D70:M70" ca="1" si="10">D68+D69</f>
        <v>994095701.1700002</v>
      </c>
      <c r="E70" s="49">
        <f t="shared" ca="1" si="10"/>
        <v>52564648.740000002</v>
      </c>
      <c r="F70" s="49">
        <f t="shared" ca="1" si="10"/>
        <v>658622.28</v>
      </c>
      <c r="G70" s="49">
        <f t="shared" ca="1" si="10"/>
        <v>0</v>
      </c>
      <c r="H70" s="49">
        <f t="shared" ca="1" si="10"/>
        <v>0</v>
      </c>
      <c r="I70" s="49">
        <f t="shared" ca="1" si="10"/>
        <v>408459.22000000003</v>
      </c>
      <c r="J70" s="49">
        <f t="shared" ca="1" si="10"/>
        <v>0</v>
      </c>
      <c r="K70" s="49">
        <f t="shared" ca="1" si="10"/>
        <v>23643390.309809465</v>
      </c>
      <c r="L70" s="49">
        <f t="shared" ca="1" si="10"/>
        <v>82636577.526666284</v>
      </c>
      <c r="M70" s="49">
        <f t="shared" ca="1" si="10"/>
        <v>1154007399.2464755</v>
      </c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159" ht="12.75" customHeight="1"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</row>
    <row r="72" spans="1:159"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</row>
    <row r="73" spans="1:159" s="35" customFormat="1">
      <c r="A73" s="53"/>
      <c r="B73" s="53"/>
      <c r="C73" s="53"/>
    </row>
    <row r="74" spans="1:159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159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</row>
  </sheetData>
  <mergeCells count="1">
    <mergeCell ref="E2:G2"/>
  </mergeCells>
  <dataValidations count="2">
    <dataValidation type="list" allowBlank="1" showInputMessage="1" showErrorMessage="1" sqref="B2">
      <formula1>"Toplam,Direkt,Endirekt"</formula1>
    </dataValidation>
    <dataValidation type="list" allowBlank="1" showInputMessage="1" showErrorMessage="1" sqref="C2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D74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1" width="15.5703125" style="3" customWidth="1"/>
    <col min="232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117</v>
      </c>
      <c r="B2" s="4" t="s">
        <v>6</v>
      </c>
      <c r="C2" s="4" t="s">
        <v>6</v>
      </c>
      <c r="E2" s="91" t="s">
        <v>137</v>
      </c>
      <c r="F2" s="92"/>
      <c r="G2" s="93"/>
      <c r="H2" s="6"/>
    </row>
    <row r="3" spans="1:160" ht="15" customHeight="1">
      <c r="A3" s="5" t="s">
        <v>357</v>
      </c>
      <c r="B3" s="2"/>
      <c r="C3" s="2"/>
    </row>
    <row r="4" spans="1:160" ht="22.5" customHeight="1"/>
    <row r="5" spans="1:160" ht="22.5" customHeight="1">
      <c r="D5" s="78">
        <v>760</v>
      </c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117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t="shared" ref="D7:D67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ca="1" si="0"/>
        <v>4993227.95</v>
      </c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0"/>
        <v>3302396.75</v>
      </c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36294653.930019699</v>
      </c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5508527.9862000002</v>
      </c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29948444.719999999</v>
      </c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12947768.49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23061.739999999998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0</v>
      </c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42794.54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3663678.56</v>
      </c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372198.85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3840008.75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179</v>
      </c>
      <c r="B23" s="17">
        <v>1020</v>
      </c>
      <c r="C23" s="58" t="s">
        <v>146</v>
      </c>
      <c r="D23" s="18">
        <f t="shared" ca="1" si="0"/>
        <v>32118993.530000001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181</v>
      </c>
      <c r="B24" s="17">
        <v>1022</v>
      </c>
      <c r="C24" s="58" t="s">
        <v>146</v>
      </c>
      <c r="D24" s="18">
        <f t="shared" ca="1" si="0"/>
        <v>69625827.090000004</v>
      </c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183</v>
      </c>
      <c r="B25" s="17">
        <v>1025</v>
      </c>
      <c r="C25" s="58" t="s">
        <v>146</v>
      </c>
      <c r="D25" s="18">
        <f t="shared" ca="1" si="0"/>
        <v>3722604.7299999832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185</v>
      </c>
      <c r="B26" s="17">
        <v>1027</v>
      </c>
      <c r="C26" s="58" t="s">
        <v>146</v>
      </c>
      <c r="D26" s="18">
        <f t="shared" ca="1" si="0"/>
        <v>766769.74</v>
      </c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187</v>
      </c>
      <c r="B27" s="17">
        <v>1028</v>
      </c>
      <c r="C27" s="58" t="s">
        <v>146</v>
      </c>
      <c r="D27" s="18">
        <f t="shared" ca="1" si="0"/>
        <v>1790161.39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189</v>
      </c>
      <c r="B28" s="17">
        <v>1030</v>
      </c>
      <c r="C28" s="58" t="s">
        <v>146</v>
      </c>
      <c r="D28" s="18">
        <f t="shared" ca="1" si="0"/>
        <v>23980337</v>
      </c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191</v>
      </c>
      <c r="B29" s="17">
        <v>1031</v>
      </c>
      <c r="C29" s="58" t="s">
        <v>146</v>
      </c>
      <c r="D29" s="18">
        <f t="shared" ca="1" si="0"/>
        <v>798688.59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193</v>
      </c>
      <c r="B30" s="17">
        <v>1032</v>
      </c>
      <c r="C30" s="58" t="s">
        <v>146</v>
      </c>
      <c r="D30" s="18">
        <f t="shared" ca="1" si="0"/>
        <v>3929922.8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195</v>
      </c>
      <c r="B31" s="17">
        <v>1034</v>
      </c>
      <c r="C31" s="58" t="s">
        <v>146</v>
      </c>
      <c r="D31" s="18">
        <f t="shared" ca="1" si="0"/>
        <v>0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197</v>
      </c>
      <c r="B32" s="17">
        <v>1035</v>
      </c>
      <c r="C32" s="58" t="s">
        <v>146</v>
      </c>
      <c r="D32" s="18">
        <f t="shared" ca="1" si="0"/>
        <v>11959790.84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199</v>
      </c>
      <c r="B33" s="17">
        <v>1036</v>
      </c>
      <c r="C33" s="58" t="s">
        <v>146</v>
      </c>
      <c r="D33" s="18">
        <f t="shared" ca="1" si="0"/>
        <v>3971790.2599999332</v>
      </c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201</v>
      </c>
      <c r="B34" s="17">
        <v>1037</v>
      </c>
      <c r="C34" s="58" t="s">
        <v>146</v>
      </c>
      <c r="D34" s="18">
        <f t="shared" ca="1" si="0"/>
        <v>3892392.0199892577</v>
      </c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203</v>
      </c>
      <c r="B35" s="17">
        <v>1038</v>
      </c>
      <c r="C35" s="58" t="s">
        <v>146</v>
      </c>
      <c r="D35" s="18">
        <f t="shared" ca="1" si="0"/>
        <v>0</v>
      </c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205</v>
      </c>
      <c r="B36" s="17">
        <v>1039</v>
      </c>
      <c r="C36" s="58" t="s">
        <v>146</v>
      </c>
      <c r="D36" s="18">
        <f t="shared" ca="1" si="0"/>
        <v>0</v>
      </c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207</v>
      </c>
      <c r="B37" s="17">
        <v>1040</v>
      </c>
      <c r="C37" s="58" t="s">
        <v>146</v>
      </c>
      <c r="D37" s="18">
        <f t="shared" ca="1" si="0"/>
        <v>0</v>
      </c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209</v>
      </c>
      <c r="B38" s="17">
        <v>1043</v>
      </c>
      <c r="C38" s="58" t="s">
        <v>146</v>
      </c>
      <c r="D38" s="18">
        <f t="shared" ca="1" si="0"/>
        <v>1903846.11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211</v>
      </c>
      <c r="B39" s="17">
        <v>1044</v>
      </c>
      <c r="C39" s="58" t="s">
        <v>146</v>
      </c>
      <c r="D39" s="18">
        <f t="shared" ca="1" si="0"/>
        <v>25565294.66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213</v>
      </c>
      <c r="B40" s="17">
        <v>1045</v>
      </c>
      <c r="C40" s="58" t="s">
        <v>146</v>
      </c>
      <c r="D40" s="18">
        <f t="shared" ca="1" si="0"/>
        <v>9599087.2858130001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215</v>
      </c>
      <c r="B41" s="17">
        <v>1046</v>
      </c>
      <c r="C41" s="58" t="s">
        <v>146</v>
      </c>
      <c r="D41" s="18">
        <f t="shared" ca="1" si="0"/>
        <v>3396986.17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217</v>
      </c>
      <c r="B42" s="17">
        <v>1047</v>
      </c>
      <c r="C42" s="58" t="s">
        <v>146</v>
      </c>
      <c r="D42" s="18">
        <f t="shared" ca="1" si="0"/>
        <v>277020.63000000047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219</v>
      </c>
      <c r="B43" s="17">
        <v>1048</v>
      </c>
      <c r="C43" s="58" t="s">
        <v>146</v>
      </c>
      <c r="D43" s="18">
        <f t="shared" ca="1" si="0"/>
        <v>260517.10000001863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221</v>
      </c>
      <c r="B44" s="17">
        <v>1049</v>
      </c>
      <c r="C44" s="58" t="s">
        <v>146</v>
      </c>
      <c r="D44" s="18">
        <f t="shared" ca="1" si="0"/>
        <v>284.5</v>
      </c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223</v>
      </c>
      <c r="B45" s="17">
        <v>1050</v>
      </c>
      <c r="C45" s="58" t="s">
        <v>146</v>
      </c>
      <c r="D45" s="18">
        <f t="shared" ca="1" si="0"/>
        <v>0</v>
      </c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316</v>
      </c>
      <c r="B46" s="17">
        <v>1051</v>
      </c>
      <c r="C46" s="58" t="s">
        <v>146</v>
      </c>
      <c r="D46" s="18">
        <f t="shared" ca="1" si="0"/>
        <v>1727738.94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225</v>
      </c>
      <c r="B47" s="17">
        <v>2001</v>
      </c>
      <c r="C47" s="58" t="s">
        <v>226</v>
      </c>
      <c r="D47" s="18">
        <f t="shared" ca="1" si="0"/>
        <v>0</v>
      </c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2002</v>
      </c>
      <c r="C48" s="58" t="s">
        <v>226</v>
      </c>
      <c r="D48" s="18">
        <f t="shared" ca="1" si="0"/>
        <v>0</v>
      </c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2005</v>
      </c>
      <c r="C49" s="58" t="s">
        <v>226</v>
      </c>
      <c r="D49" s="18">
        <f t="shared" ca="1" si="0"/>
        <v>0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2006</v>
      </c>
      <c r="C50" s="58" t="s">
        <v>226</v>
      </c>
      <c r="D50" s="18">
        <f t="shared" ca="1" si="0"/>
        <v>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2007</v>
      </c>
      <c r="C51" s="58" t="s">
        <v>226</v>
      </c>
      <c r="D51" s="18">
        <f t="shared" ca="1" si="0"/>
        <v>0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3001</v>
      </c>
      <c r="C52" s="58" t="s">
        <v>237</v>
      </c>
      <c r="D52" s="18">
        <f t="shared" ca="1" si="0"/>
        <v>0</v>
      </c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239</v>
      </c>
      <c r="B53" s="17">
        <v>3002</v>
      </c>
      <c r="C53" s="58" t="s">
        <v>237</v>
      </c>
      <c r="D53" s="18">
        <f t="shared" ca="1" si="0"/>
        <v>0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241</v>
      </c>
      <c r="B54" s="17">
        <v>3003</v>
      </c>
      <c r="C54" s="58" t="s">
        <v>237</v>
      </c>
      <c r="D54" s="18">
        <f t="shared" ca="1" si="0"/>
        <v>0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243</v>
      </c>
      <c r="B55" s="17">
        <v>3004</v>
      </c>
      <c r="C55" s="58" t="s">
        <v>237</v>
      </c>
      <c r="D55" s="18">
        <f t="shared" ca="1" si="0"/>
        <v>0</v>
      </c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245</v>
      </c>
      <c r="B56" s="17">
        <v>3005</v>
      </c>
      <c r="C56" s="58" t="s">
        <v>237</v>
      </c>
      <c r="D56" s="18">
        <f t="shared" ca="1" si="0"/>
        <v>0</v>
      </c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247</v>
      </c>
      <c r="B57" s="17">
        <v>3006</v>
      </c>
      <c r="C57" s="58" t="s">
        <v>237</v>
      </c>
      <c r="D57" s="18">
        <f t="shared" ca="1" si="0"/>
        <v>0</v>
      </c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3007</v>
      </c>
      <c r="C58" s="58" t="s">
        <v>237</v>
      </c>
      <c r="D58" s="18">
        <f t="shared" ca="1" si="0"/>
        <v>0</v>
      </c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3008</v>
      </c>
      <c r="C59" s="58" t="s">
        <v>237</v>
      </c>
      <c r="D59" s="18">
        <f t="shared" ca="1" si="0"/>
        <v>0</v>
      </c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253</v>
      </c>
      <c r="B60" s="17">
        <v>3009</v>
      </c>
      <c r="C60" s="58" t="s">
        <v>237</v>
      </c>
      <c r="D60" s="18">
        <f t="shared" ca="1" si="0"/>
        <v>0</v>
      </c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255</v>
      </c>
      <c r="B61" s="17">
        <v>3011</v>
      </c>
      <c r="C61" s="58" t="s">
        <v>237</v>
      </c>
      <c r="D61" s="18">
        <f t="shared" ca="1" si="0"/>
        <v>0</v>
      </c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257</v>
      </c>
      <c r="B62" s="17">
        <v>3012</v>
      </c>
      <c r="C62" s="58" t="s">
        <v>237</v>
      </c>
      <c r="D62" s="18">
        <f t="shared" ca="1" si="0"/>
        <v>0</v>
      </c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259</v>
      </c>
      <c r="B63" s="17">
        <v>3013</v>
      </c>
      <c r="C63" s="58" t="s">
        <v>237</v>
      </c>
      <c r="D63" s="18">
        <f t="shared" ca="1" si="0"/>
        <v>0</v>
      </c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263</v>
      </c>
      <c r="B64" s="17">
        <v>3015</v>
      </c>
      <c r="C64" s="58" t="s">
        <v>237</v>
      </c>
      <c r="D64" s="18">
        <f t="shared" ca="1" si="0"/>
        <v>0</v>
      </c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160" ht="12.75" customHeight="1">
      <c r="A65" s="57" t="s">
        <v>265</v>
      </c>
      <c r="B65" s="17">
        <v>3016</v>
      </c>
      <c r="C65" s="58" t="s">
        <v>237</v>
      </c>
      <c r="D65" s="18">
        <f t="shared" ca="1" si="0"/>
        <v>0</v>
      </c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160" ht="12.75" customHeight="1">
      <c r="A66" s="57" t="s">
        <v>267</v>
      </c>
      <c r="B66" s="17">
        <v>3017</v>
      </c>
      <c r="C66" s="58" t="s">
        <v>237</v>
      </c>
      <c r="D66" s="18">
        <f t="shared" ca="1" si="0"/>
        <v>0</v>
      </c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160" ht="12.75" customHeight="1">
      <c r="A67" s="57" t="s">
        <v>269</v>
      </c>
      <c r="B67" s="17">
        <v>3018</v>
      </c>
      <c r="C67" s="58" t="s">
        <v>237</v>
      </c>
      <c r="D67" s="18">
        <f t="shared" ca="1" si="0"/>
        <v>0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160" ht="12.75" customHeight="1">
      <c r="A68" s="59" t="s">
        <v>273</v>
      </c>
      <c r="B68" s="48">
        <v>9000</v>
      </c>
      <c r="C68" s="58" t="s">
        <v>274</v>
      </c>
      <c r="D68" s="49">
        <f ca="1">SUMIF($C$7:$C$67,"HD",D$7:D$67)</f>
        <v>300224815.65202188</v>
      </c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160" ht="12.75" customHeight="1">
      <c r="A69" s="59" t="s">
        <v>276</v>
      </c>
      <c r="B69" s="48">
        <v>9001</v>
      </c>
      <c r="C69" s="58" t="s">
        <v>277</v>
      </c>
      <c r="D69" s="49">
        <f ca="1">SUMIF($C$7:$C$67,"H",D$7:D$67)+SUMIF($C$7:$C$67,"E",D$7:D$67)</f>
        <v>0</v>
      </c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160" ht="12.75" customHeight="1">
      <c r="A70" s="59" t="s">
        <v>279</v>
      </c>
      <c r="B70" s="48">
        <v>9003</v>
      </c>
      <c r="C70" s="58" t="s">
        <v>280</v>
      </c>
      <c r="D70" s="49">
        <f ca="1">D68+D69</f>
        <v>300224815.65202188</v>
      </c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160" ht="12.75" customHeight="1"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</row>
    <row r="72" spans="1:160"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</row>
    <row r="73" spans="1:160" s="35" customFormat="1">
      <c r="A73" s="6"/>
      <c r="B73" s="6"/>
      <c r="C73" s="6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</row>
    <row r="74" spans="1:160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</row>
  </sheetData>
  <mergeCells count="1">
    <mergeCell ref="E2:G2"/>
  </mergeCells>
  <dataValidations count="2">
    <dataValidation type="list" allowBlank="1" showInputMessage="1" showErrorMessage="1" sqref="B2">
      <formula1>"Toplam,Direkt,Endirekt"</formula1>
    </dataValidation>
    <dataValidation type="list" allowBlank="1" showInputMessage="1" showErrorMessage="1" sqref="C2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C75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348</v>
      </c>
      <c r="B2" s="4" t="s">
        <v>6</v>
      </c>
      <c r="C2" s="4" t="s">
        <v>6</v>
      </c>
      <c r="E2" s="91" t="s">
        <v>137</v>
      </c>
      <c r="F2" s="92"/>
      <c r="G2" s="6"/>
    </row>
    <row r="3" spans="1:159" ht="15" customHeight="1">
      <c r="A3" s="5" t="s">
        <v>357</v>
      </c>
      <c r="B3" s="2"/>
      <c r="C3" s="2"/>
    </row>
    <row r="4" spans="1:159" ht="22.5" customHeight="1"/>
    <row r="5" spans="1:159" ht="22.5" customHeight="1">
      <c r="D5" s="78">
        <v>789</v>
      </c>
      <c r="E5" s="78">
        <v>798</v>
      </c>
      <c r="F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119</v>
      </c>
      <c r="E6" s="56" t="s">
        <v>120</v>
      </c>
      <c r="F6" s="79" t="s">
        <v>349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8">
        <f t="shared" ref="D7:E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8">
        <f t="shared" ca="1" si="0"/>
        <v>0</v>
      </c>
      <c r="F7" s="19">
        <f t="shared" ref="F7:F43" ca="1" si="1">+SUM(D7:E7)</f>
        <v>0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8">
        <f t="shared" ca="1" si="0"/>
        <v>0</v>
      </c>
      <c r="E8" s="18">
        <f t="shared" ca="1" si="0"/>
        <v>0</v>
      </c>
      <c r="F8" s="19">
        <f t="shared" ca="1" si="1"/>
        <v>0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8">
        <f t="shared" ca="1" si="0"/>
        <v>0</v>
      </c>
      <c r="E9" s="18">
        <f t="shared" ca="1" si="0"/>
        <v>0</v>
      </c>
      <c r="F9" s="19">
        <f t="shared" ca="1" si="1"/>
        <v>0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0</v>
      </c>
      <c r="E10" s="18">
        <f t="shared" ca="1" si="0"/>
        <v>0</v>
      </c>
      <c r="F10" s="19">
        <f t="shared" ca="1" si="1"/>
        <v>0</v>
      </c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E11" s="18">
        <f t="shared" ca="1" si="0"/>
        <v>0</v>
      </c>
      <c r="F11" s="19">
        <f t="shared" ca="1" si="1"/>
        <v>0</v>
      </c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9">
        <f t="shared" ca="1" si="1"/>
        <v>0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E13" s="18">
        <f t="shared" ca="1" si="0"/>
        <v>0</v>
      </c>
      <c r="F13" s="19">
        <f t="shared" ca="1" si="1"/>
        <v>0</v>
      </c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0</v>
      </c>
      <c r="E14" s="18">
        <f t="shared" ca="1" si="0"/>
        <v>0</v>
      </c>
      <c r="F14" s="19">
        <f t="shared" ca="1" si="1"/>
        <v>0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9">
        <f t="shared" ca="1" si="1"/>
        <v>0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9">
        <f t="shared" ca="1" si="1"/>
        <v>0</v>
      </c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0</v>
      </c>
      <c r="E17" s="18">
        <f t="shared" ca="1" si="0"/>
        <v>0</v>
      </c>
      <c r="F17" s="19">
        <f t="shared" ca="1" si="1"/>
        <v>0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0</v>
      </c>
      <c r="E18" s="18">
        <f t="shared" ca="1" si="0"/>
        <v>0</v>
      </c>
      <c r="F18" s="19">
        <f t="shared" ca="1" si="1"/>
        <v>0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9">
        <f t="shared" ca="1" si="1"/>
        <v>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0</v>
      </c>
      <c r="E20" s="18">
        <f t="shared" ca="1" si="0"/>
        <v>0</v>
      </c>
      <c r="F20" s="19">
        <f t="shared" ca="1" si="1"/>
        <v>0</v>
      </c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0</v>
      </c>
      <c r="E21" s="18">
        <f t="shared" ca="1" si="0"/>
        <v>0</v>
      </c>
      <c r="F21" s="19">
        <f t="shared" ca="1" si="1"/>
        <v>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0</v>
      </c>
      <c r="E22" s="18">
        <f t="shared" ca="1" si="0"/>
        <v>0</v>
      </c>
      <c r="F22" s="19">
        <f t="shared" ca="1" si="1"/>
        <v>0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179</v>
      </c>
      <c r="B23" s="17">
        <v>1020</v>
      </c>
      <c r="C23" s="58" t="s">
        <v>146</v>
      </c>
      <c r="D23" s="18">
        <f t="shared" ref="D23:E38" ca="1" si="2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0</v>
      </c>
      <c r="E23" s="18">
        <f t="shared" ca="1" si="2"/>
        <v>325952.39</v>
      </c>
      <c r="F23" s="19">
        <f t="shared" ca="1" si="1"/>
        <v>325952.39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181</v>
      </c>
      <c r="B24" s="17">
        <v>1022</v>
      </c>
      <c r="C24" s="58" t="s">
        <v>146</v>
      </c>
      <c r="D24" s="18">
        <f t="shared" ca="1" si="2"/>
        <v>0</v>
      </c>
      <c r="E24" s="18">
        <f t="shared" ca="1" si="2"/>
        <v>0</v>
      </c>
      <c r="F24" s="19">
        <f t="shared" ca="1" si="1"/>
        <v>0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183</v>
      </c>
      <c r="B25" s="17">
        <v>1025</v>
      </c>
      <c r="C25" s="58" t="s">
        <v>146</v>
      </c>
      <c r="D25" s="18">
        <f t="shared" ca="1" si="2"/>
        <v>0</v>
      </c>
      <c r="E25" s="18">
        <f t="shared" ca="1" si="2"/>
        <v>0</v>
      </c>
      <c r="F25" s="19">
        <f t="shared" ca="1" si="1"/>
        <v>0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185</v>
      </c>
      <c r="B26" s="17">
        <v>1027</v>
      </c>
      <c r="C26" s="58" t="s">
        <v>146</v>
      </c>
      <c r="D26" s="18">
        <f t="shared" ca="1" si="2"/>
        <v>0</v>
      </c>
      <c r="E26" s="18">
        <f t="shared" ca="1" si="2"/>
        <v>0</v>
      </c>
      <c r="F26" s="19">
        <f t="shared" ca="1" si="1"/>
        <v>0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187</v>
      </c>
      <c r="B27" s="17">
        <v>1028</v>
      </c>
      <c r="C27" s="58" t="s">
        <v>146</v>
      </c>
      <c r="D27" s="18">
        <f t="shared" ca="1" si="2"/>
        <v>0</v>
      </c>
      <c r="E27" s="18">
        <f t="shared" ca="1" si="2"/>
        <v>0</v>
      </c>
      <c r="F27" s="19">
        <f t="shared" ca="1" si="1"/>
        <v>0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189</v>
      </c>
      <c r="B28" s="17">
        <v>1030</v>
      </c>
      <c r="C28" s="58" t="s">
        <v>146</v>
      </c>
      <c r="D28" s="18">
        <f t="shared" ca="1" si="2"/>
        <v>0</v>
      </c>
      <c r="E28" s="18">
        <f t="shared" ca="1" si="2"/>
        <v>0</v>
      </c>
      <c r="F28" s="19">
        <f t="shared" ca="1" si="1"/>
        <v>0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191</v>
      </c>
      <c r="B29" s="17">
        <v>1031</v>
      </c>
      <c r="C29" s="58" t="s">
        <v>146</v>
      </c>
      <c r="D29" s="18">
        <f t="shared" ca="1" si="2"/>
        <v>0</v>
      </c>
      <c r="E29" s="18">
        <f t="shared" ca="1" si="2"/>
        <v>0</v>
      </c>
      <c r="F29" s="19">
        <f t="shared" ca="1" si="1"/>
        <v>0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193</v>
      </c>
      <c r="B30" s="17">
        <v>1032</v>
      </c>
      <c r="C30" s="58" t="s">
        <v>146</v>
      </c>
      <c r="D30" s="18">
        <f t="shared" ca="1" si="2"/>
        <v>0</v>
      </c>
      <c r="E30" s="18">
        <f t="shared" ca="1" si="2"/>
        <v>0</v>
      </c>
      <c r="F30" s="19">
        <f t="shared" ca="1" si="1"/>
        <v>0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195</v>
      </c>
      <c r="B31" s="17">
        <v>1034</v>
      </c>
      <c r="C31" s="58" t="s">
        <v>146</v>
      </c>
      <c r="D31" s="18">
        <f t="shared" ca="1" si="2"/>
        <v>0</v>
      </c>
      <c r="E31" s="18">
        <f t="shared" ca="1" si="2"/>
        <v>0</v>
      </c>
      <c r="F31" s="19">
        <f t="shared" ca="1" si="1"/>
        <v>0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197</v>
      </c>
      <c r="B32" s="17">
        <v>1035</v>
      </c>
      <c r="C32" s="58" t="s">
        <v>146</v>
      </c>
      <c r="D32" s="18">
        <f t="shared" ca="1" si="2"/>
        <v>0</v>
      </c>
      <c r="E32" s="18">
        <f t="shared" ca="1" si="2"/>
        <v>49558.69</v>
      </c>
      <c r="F32" s="19">
        <f t="shared" ca="1" si="1"/>
        <v>49558.69</v>
      </c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199</v>
      </c>
      <c r="B33" s="17">
        <v>1036</v>
      </c>
      <c r="C33" s="58" t="s">
        <v>146</v>
      </c>
      <c r="D33" s="18">
        <f t="shared" ca="1" si="2"/>
        <v>0</v>
      </c>
      <c r="E33" s="18">
        <f t="shared" ca="1" si="2"/>
        <v>0</v>
      </c>
      <c r="F33" s="19">
        <f t="shared" ca="1" si="1"/>
        <v>0</v>
      </c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201</v>
      </c>
      <c r="B34" s="17">
        <v>1037</v>
      </c>
      <c r="C34" s="58" t="s">
        <v>146</v>
      </c>
      <c r="D34" s="18">
        <f t="shared" ca="1" si="2"/>
        <v>0</v>
      </c>
      <c r="E34" s="18">
        <f t="shared" ca="1" si="2"/>
        <v>0</v>
      </c>
      <c r="F34" s="19">
        <f t="shared" ca="1" si="1"/>
        <v>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203</v>
      </c>
      <c r="B35" s="17">
        <v>1038</v>
      </c>
      <c r="C35" s="58" t="s">
        <v>146</v>
      </c>
      <c r="D35" s="18">
        <f t="shared" ca="1" si="2"/>
        <v>0</v>
      </c>
      <c r="E35" s="18">
        <f t="shared" ca="1" si="2"/>
        <v>0</v>
      </c>
      <c r="F35" s="19">
        <f t="shared" ca="1" si="1"/>
        <v>0</v>
      </c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205</v>
      </c>
      <c r="B36" s="17">
        <v>1039</v>
      </c>
      <c r="C36" s="58" t="s">
        <v>146</v>
      </c>
      <c r="D36" s="18">
        <f t="shared" ca="1" si="2"/>
        <v>0</v>
      </c>
      <c r="E36" s="18">
        <f t="shared" ca="1" si="2"/>
        <v>0</v>
      </c>
      <c r="F36" s="19">
        <f t="shared" ca="1" si="1"/>
        <v>0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207</v>
      </c>
      <c r="B37" s="17">
        <v>1040</v>
      </c>
      <c r="C37" s="58" t="s">
        <v>146</v>
      </c>
      <c r="D37" s="18">
        <f t="shared" ca="1" si="2"/>
        <v>0</v>
      </c>
      <c r="E37" s="18">
        <f t="shared" ca="1" si="2"/>
        <v>0</v>
      </c>
      <c r="F37" s="19">
        <f t="shared" ca="1" si="1"/>
        <v>0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209</v>
      </c>
      <c r="B38" s="17">
        <v>1043</v>
      </c>
      <c r="C38" s="58" t="s">
        <v>146</v>
      </c>
      <c r="D38" s="18">
        <f t="shared" ca="1" si="2"/>
        <v>0</v>
      </c>
      <c r="E38" s="18">
        <f t="shared" ca="1" si="2"/>
        <v>0</v>
      </c>
      <c r="F38" s="19">
        <f t="shared" ca="1" si="1"/>
        <v>0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211</v>
      </c>
      <c r="B39" s="17">
        <v>1044</v>
      </c>
      <c r="C39" s="58" t="s">
        <v>146</v>
      </c>
      <c r="D39" s="18">
        <f t="shared" ref="D39:E54" ca="1" si="3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0</v>
      </c>
      <c r="E39" s="18">
        <f t="shared" ca="1" si="3"/>
        <v>0</v>
      </c>
      <c r="F39" s="19">
        <f t="shared" ca="1" si="1"/>
        <v>0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213</v>
      </c>
      <c r="B40" s="17">
        <v>1045</v>
      </c>
      <c r="C40" s="58" t="s">
        <v>146</v>
      </c>
      <c r="D40" s="18">
        <f t="shared" ca="1" si="3"/>
        <v>5652865.3300000001</v>
      </c>
      <c r="E40" s="18">
        <f t="shared" ca="1" si="3"/>
        <v>0</v>
      </c>
      <c r="F40" s="19">
        <f t="shared" ca="1" si="1"/>
        <v>5652865.3300000001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215</v>
      </c>
      <c r="B41" s="17">
        <v>1046</v>
      </c>
      <c r="C41" s="58" t="s">
        <v>146</v>
      </c>
      <c r="D41" s="18">
        <f t="shared" ca="1" si="3"/>
        <v>0</v>
      </c>
      <c r="E41" s="18">
        <f t="shared" ca="1" si="3"/>
        <v>0</v>
      </c>
      <c r="F41" s="19">
        <f t="shared" ca="1" si="1"/>
        <v>0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75" customHeight="1">
      <c r="A42" s="57" t="s">
        <v>217</v>
      </c>
      <c r="B42" s="17">
        <v>1047</v>
      </c>
      <c r="C42" s="58" t="s">
        <v>146</v>
      </c>
      <c r="D42" s="18">
        <f t="shared" ca="1" si="3"/>
        <v>0</v>
      </c>
      <c r="E42" s="18">
        <f t="shared" ca="1" si="3"/>
        <v>0</v>
      </c>
      <c r="F42" s="19">
        <f t="shared" ca="1" si="1"/>
        <v>0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219</v>
      </c>
      <c r="B43" s="17">
        <v>1048</v>
      </c>
      <c r="C43" s="58" t="s">
        <v>146</v>
      </c>
      <c r="D43" s="18">
        <f t="shared" ca="1" si="3"/>
        <v>0</v>
      </c>
      <c r="E43" s="18">
        <f t="shared" ca="1" si="3"/>
        <v>0</v>
      </c>
      <c r="F43" s="19">
        <f t="shared" ca="1" si="1"/>
        <v>0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221</v>
      </c>
      <c r="B44" s="17">
        <v>1049</v>
      </c>
      <c r="C44" s="58" t="s">
        <v>146</v>
      </c>
      <c r="D44" s="18">
        <f t="shared" ca="1" si="3"/>
        <v>0</v>
      </c>
      <c r="E44" s="18">
        <f t="shared" ca="1" si="3"/>
        <v>0</v>
      </c>
      <c r="F44" s="19">
        <f t="shared" ref="F44:F45" ca="1" si="4">+SUM(D44:E44)</f>
        <v>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223</v>
      </c>
      <c r="B45" s="17">
        <v>1050</v>
      </c>
      <c r="C45" s="58" t="s">
        <v>146</v>
      </c>
      <c r="D45" s="18">
        <f t="shared" ca="1" si="3"/>
        <v>0</v>
      </c>
      <c r="E45" s="18">
        <f t="shared" ca="1" si="3"/>
        <v>0</v>
      </c>
      <c r="F45" s="19">
        <f t="shared" ca="1" si="4"/>
        <v>0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316</v>
      </c>
      <c r="B46" s="17">
        <v>1051</v>
      </c>
      <c r="C46" s="58" t="s">
        <v>146</v>
      </c>
      <c r="D46" s="18">
        <f t="shared" ca="1" si="3"/>
        <v>0</v>
      </c>
      <c r="E46" s="18">
        <f t="shared" ca="1" si="3"/>
        <v>0</v>
      </c>
      <c r="F46" s="19">
        <f t="shared" ref="F46" ca="1" si="5">+SUM(D46:E46)</f>
        <v>0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225</v>
      </c>
      <c r="B47" s="17">
        <v>2001</v>
      </c>
      <c r="C47" s="58" t="s">
        <v>226</v>
      </c>
      <c r="D47" s="18">
        <f t="shared" ca="1" si="3"/>
        <v>0</v>
      </c>
      <c r="E47" s="18">
        <f t="shared" ca="1" si="3"/>
        <v>0</v>
      </c>
      <c r="F47" s="19">
        <f t="shared" ref="F47:F67" ca="1" si="6">+SUM(D47:E47)</f>
        <v>0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2002</v>
      </c>
      <c r="C48" s="58" t="s">
        <v>226</v>
      </c>
      <c r="D48" s="18">
        <f t="shared" ca="1" si="3"/>
        <v>0</v>
      </c>
      <c r="E48" s="18">
        <f t="shared" ca="1" si="3"/>
        <v>0</v>
      </c>
      <c r="F48" s="19">
        <f t="shared" ca="1" si="6"/>
        <v>0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2005</v>
      </c>
      <c r="C49" s="58" t="s">
        <v>226</v>
      </c>
      <c r="D49" s="18">
        <f t="shared" ca="1" si="3"/>
        <v>0</v>
      </c>
      <c r="E49" s="18">
        <f t="shared" ca="1" si="3"/>
        <v>0</v>
      </c>
      <c r="F49" s="19">
        <f t="shared" ca="1" si="6"/>
        <v>0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2006</v>
      </c>
      <c r="C50" s="58" t="s">
        <v>226</v>
      </c>
      <c r="D50" s="18">
        <f t="shared" ca="1" si="3"/>
        <v>0</v>
      </c>
      <c r="E50" s="18">
        <f t="shared" ca="1" si="3"/>
        <v>0</v>
      </c>
      <c r="F50" s="19">
        <f t="shared" ca="1" si="6"/>
        <v>0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2007</v>
      </c>
      <c r="C51" s="58" t="s">
        <v>226</v>
      </c>
      <c r="D51" s="18">
        <f t="shared" ca="1" si="3"/>
        <v>0</v>
      </c>
      <c r="E51" s="18">
        <f t="shared" ca="1" si="3"/>
        <v>0</v>
      </c>
      <c r="F51" s="19">
        <f t="shared" ca="1" si="6"/>
        <v>0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3001</v>
      </c>
      <c r="C52" s="58" t="s">
        <v>237</v>
      </c>
      <c r="D52" s="18">
        <f t="shared" ca="1" si="3"/>
        <v>0</v>
      </c>
      <c r="E52" s="18">
        <f t="shared" ca="1" si="3"/>
        <v>0</v>
      </c>
      <c r="F52" s="19">
        <f t="shared" ca="1" si="6"/>
        <v>0</v>
      </c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239</v>
      </c>
      <c r="B53" s="17">
        <v>3002</v>
      </c>
      <c r="C53" s="58" t="s">
        <v>237</v>
      </c>
      <c r="D53" s="18">
        <f t="shared" ca="1" si="3"/>
        <v>0</v>
      </c>
      <c r="E53" s="18">
        <f t="shared" ca="1" si="3"/>
        <v>0</v>
      </c>
      <c r="F53" s="19">
        <f t="shared" ca="1" si="6"/>
        <v>0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241</v>
      </c>
      <c r="B54" s="17">
        <v>3003</v>
      </c>
      <c r="C54" s="58" t="s">
        <v>237</v>
      </c>
      <c r="D54" s="18">
        <f t="shared" ca="1" si="3"/>
        <v>0</v>
      </c>
      <c r="E54" s="18">
        <f t="shared" ca="1" si="3"/>
        <v>0</v>
      </c>
      <c r="F54" s="19">
        <f t="shared" ca="1" si="6"/>
        <v>0</v>
      </c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243</v>
      </c>
      <c r="B55" s="17">
        <v>3004</v>
      </c>
      <c r="C55" s="58" t="s">
        <v>237</v>
      </c>
      <c r="D55" s="18">
        <f t="shared" ref="D55:E67" ca="1" si="7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0</v>
      </c>
      <c r="E55" s="18">
        <f t="shared" ca="1" si="7"/>
        <v>0</v>
      </c>
      <c r="F55" s="19">
        <f t="shared" ca="1" si="6"/>
        <v>0</v>
      </c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245</v>
      </c>
      <c r="B56" s="17">
        <v>3005</v>
      </c>
      <c r="C56" s="58" t="s">
        <v>237</v>
      </c>
      <c r="D56" s="18">
        <f t="shared" ca="1" si="7"/>
        <v>0</v>
      </c>
      <c r="E56" s="18">
        <f t="shared" ca="1" si="7"/>
        <v>0</v>
      </c>
      <c r="F56" s="19">
        <f t="shared" ca="1" si="6"/>
        <v>0</v>
      </c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247</v>
      </c>
      <c r="B57" s="17">
        <v>3006</v>
      </c>
      <c r="C57" s="58" t="s">
        <v>237</v>
      </c>
      <c r="D57" s="18">
        <f t="shared" ca="1" si="7"/>
        <v>0</v>
      </c>
      <c r="E57" s="18">
        <f t="shared" ca="1" si="7"/>
        <v>0</v>
      </c>
      <c r="F57" s="19">
        <f t="shared" ca="1" si="6"/>
        <v>0</v>
      </c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3007</v>
      </c>
      <c r="C58" s="58" t="s">
        <v>237</v>
      </c>
      <c r="D58" s="18">
        <f t="shared" ca="1" si="7"/>
        <v>0</v>
      </c>
      <c r="E58" s="18">
        <f t="shared" ca="1" si="7"/>
        <v>0</v>
      </c>
      <c r="F58" s="19">
        <f t="shared" ca="1" si="6"/>
        <v>0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3008</v>
      </c>
      <c r="C59" s="58" t="s">
        <v>237</v>
      </c>
      <c r="D59" s="18">
        <f t="shared" ca="1" si="7"/>
        <v>0</v>
      </c>
      <c r="E59" s="18">
        <f t="shared" ca="1" si="7"/>
        <v>0</v>
      </c>
      <c r="F59" s="19">
        <f t="shared" ca="1" si="6"/>
        <v>0</v>
      </c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253</v>
      </c>
      <c r="B60" s="17">
        <v>3009</v>
      </c>
      <c r="C60" s="58" t="s">
        <v>237</v>
      </c>
      <c r="D60" s="18">
        <f t="shared" ca="1" si="7"/>
        <v>0</v>
      </c>
      <c r="E60" s="18">
        <f t="shared" ca="1" si="7"/>
        <v>0</v>
      </c>
      <c r="F60" s="19">
        <f t="shared" ca="1" si="6"/>
        <v>0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255</v>
      </c>
      <c r="B61" s="17">
        <v>3011</v>
      </c>
      <c r="C61" s="58" t="s">
        <v>237</v>
      </c>
      <c r="D61" s="18">
        <f t="shared" ca="1" si="7"/>
        <v>0</v>
      </c>
      <c r="E61" s="18">
        <f t="shared" ca="1" si="7"/>
        <v>0</v>
      </c>
      <c r="F61" s="19">
        <f t="shared" ca="1" si="6"/>
        <v>0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257</v>
      </c>
      <c r="B62" s="17">
        <v>3012</v>
      </c>
      <c r="C62" s="58" t="s">
        <v>237</v>
      </c>
      <c r="D62" s="18">
        <f t="shared" ca="1" si="7"/>
        <v>0</v>
      </c>
      <c r="E62" s="18">
        <f t="shared" ca="1" si="7"/>
        <v>0</v>
      </c>
      <c r="F62" s="19">
        <f t="shared" ca="1" si="6"/>
        <v>0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259</v>
      </c>
      <c r="B63" s="17">
        <v>3013</v>
      </c>
      <c r="C63" s="58" t="s">
        <v>226</v>
      </c>
      <c r="D63" s="18">
        <f t="shared" ca="1" si="7"/>
        <v>0</v>
      </c>
      <c r="E63" s="18">
        <f t="shared" ca="1" si="7"/>
        <v>0</v>
      </c>
      <c r="F63" s="19">
        <f t="shared" ca="1" si="6"/>
        <v>0</v>
      </c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263</v>
      </c>
      <c r="B64" s="17">
        <v>3015</v>
      </c>
      <c r="C64" s="58" t="s">
        <v>237</v>
      </c>
      <c r="D64" s="18">
        <f t="shared" ca="1" si="7"/>
        <v>0</v>
      </c>
      <c r="E64" s="18">
        <f t="shared" ca="1" si="7"/>
        <v>0</v>
      </c>
      <c r="F64" s="19">
        <f t="shared" ca="1" si="6"/>
        <v>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159" ht="12.75" customHeight="1">
      <c r="A65" s="57" t="s">
        <v>265</v>
      </c>
      <c r="B65" s="17">
        <v>3016</v>
      </c>
      <c r="C65" s="58" t="s">
        <v>237</v>
      </c>
      <c r="D65" s="18">
        <f t="shared" ca="1" si="7"/>
        <v>0</v>
      </c>
      <c r="E65" s="18">
        <f t="shared" ca="1" si="7"/>
        <v>0</v>
      </c>
      <c r="F65" s="19">
        <f t="shared" ca="1" si="6"/>
        <v>0</v>
      </c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159" ht="12.75" customHeight="1">
      <c r="A66" s="57" t="s">
        <v>267</v>
      </c>
      <c r="B66" s="17">
        <v>3017</v>
      </c>
      <c r="C66" s="58" t="s">
        <v>237</v>
      </c>
      <c r="D66" s="18">
        <f t="shared" ca="1" si="7"/>
        <v>0</v>
      </c>
      <c r="E66" s="18">
        <f t="shared" ca="1" si="7"/>
        <v>0</v>
      </c>
      <c r="F66" s="19">
        <f t="shared" ca="1" si="6"/>
        <v>0</v>
      </c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159" ht="12.75" customHeight="1">
      <c r="A67" s="57" t="s">
        <v>269</v>
      </c>
      <c r="B67" s="17">
        <v>3018</v>
      </c>
      <c r="C67" s="58" t="s">
        <v>237</v>
      </c>
      <c r="D67" s="18">
        <f t="shared" ca="1" si="7"/>
        <v>0</v>
      </c>
      <c r="E67" s="18">
        <f t="shared" ca="1" si="7"/>
        <v>0</v>
      </c>
      <c r="F67" s="19">
        <f t="shared" ca="1" si="6"/>
        <v>0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159" ht="12.75" customHeight="1">
      <c r="A68" s="59" t="s">
        <v>273</v>
      </c>
      <c r="B68" s="48">
        <v>9000</v>
      </c>
      <c r="C68" s="58" t="s">
        <v>274</v>
      </c>
      <c r="D68" s="49">
        <f ca="1">SUMIF($C$7:$C$67,"HD",D$7:D$67)</f>
        <v>5652865.3300000001</v>
      </c>
      <c r="E68" s="49">
        <f ca="1">SUMIF($C$7:$C$67,"HD",E$7:E$67)</f>
        <v>375511.08</v>
      </c>
      <c r="F68" s="49">
        <f ca="1">SUMIF($C$7:$C$67,"HD",F$7:F$67)</f>
        <v>6028376.4100000001</v>
      </c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159" ht="12.75" customHeight="1">
      <c r="A69" s="59" t="s">
        <v>276</v>
      </c>
      <c r="B69" s="48">
        <v>9001</v>
      </c>
      <c r="C69" s="58" t="s">
        <v>277</v>
      </c>
      <c r="D69" s="49">
        <f ca="1">SUMIF($C$7:$C$67,"H",D$7:D$67)+SUMIF($C$7:$C$67,"E",D$7:D$67)</f>
        <v>0</v>
      </c>
      <c r="E69" s="49">
        <f ca="1">SUMIF($C$7:$C$67,"H",E$7:E$67)+SUMIF($C$7:$C$67,"E",E$7:E$67)</f>
        <v>0</v>
      </c>
      <c r="F69" s="49">
        <f ca="1">SUMIF($C$7:$C$67,"H",F$7:F$67)+SUMIF($C$7:$C$67,"E",F$7:F$67)</f>
        <v>0</v>
      </c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159" ht="12.75" customHeight="1">
      <c r="A70" s="59" t="s">
        <v>279</v>
      </c>
      <c r="B70" s="48">
        <v>9003</v>
      </c>
      <c r="C70" s="58" t="s">
        <v>280</v>
      </c>
      <c r="D70" s="49">
        <f ca="1">D68+D69</f>
        <v>5652865.3300000001</v>
      </c>
      <c r="E70" s="49">
        <f ca="1">E68+E69</f>
        <v>375511.08</v>
      </c>
      <c r="F70" s="49">
        <f ca="1">F68+F69</f>
        <v>6028376.4100000001</v>
      </c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159" ht="12.75" customHeight="1"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</row>
    <row r="72" spans="1:159"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</row>
    <row r="73" spans="1:159" s="35" customFormat="1">
      <c r="A73" s="53"/>
      <c r="B73" s="53"/>
      <c r="C73" s="53"/>
    </row>
    <row r="74" spans="1:159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159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</row>
  </sheetData>
  <mergeCells count="1">
    <mergeCell ref="E2:F2"/>
  </mergeCells>
  <dataValidations count="2">
    <dataValidation type="list" allowBlank="1" showInputMessage="1" showErrorMessage="1" sqref="B2">
      <formula1>"Toplam,Direkt,Endirekt"</formula1>
    </dataValidation>
    <dataValidation type="list" allowBlank="1" showInputMessage="1" showErrorMessage="1" sqref="C2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C75"/>
  <sheetViews>
    <sheetView showGridLines="0" zoomScale="80" zoomScaleNormal="80" workbookViewId="0">
      <selection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350</v>
      </c>
      <c r="B2" s="4" t="s">
        <v>6</v>
      </c>
      <c r="C2" s="4" t="s">
        <v>6</v>
      </c>
      <c r="E2" s="91" t="s">
        <v>137</v>
      </c>
      <c r="F2" s="92"/>
      <c r="G2" s="93"/>
      <c r="H2" s="6"/>
    </row>
    <row r="3" spans="1:159" ht="15" customHeight="1">
      <c r="A3" s="5" t="s">
        <v>357</v>
      </c>
      <c r="B3" s="2"/>
      <c r="C3" s="2"/>
    </row>
    <row r="4" spans="1:159" ht="22.5" customHeight="1"/>
    <row r="5" spans="1:159" ht="22.5" customHeight="1">
      <c r="D5" s="78">
        <v>773</v>
      </c>
      <c r="E5" s="78">
        <v>776</v>
      </c>
      <c r="F5" s="78">
        <v>777</v>
      </c>
      <c r="G5" s="78">
        <v>778</v>
      </c>
      <c r="H5" s="78">
        <v>779</v>
      </c>
      <c r="I5" s="78">
        <v>782</v>
      </c>
      <c r="J5" s="78">
        <v>783</v>
      </c>
      <c r="K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59</v>
      </c>
      <c r="E6" s="56" t="s">
        <v>62</v>
      </c>
      <c r="F6" s="56" t="s">
        <v>63</v>
      </c>
      <c r="G6" s="56" t="s">
        <v>64</v>
      </c>
      <c r="H6" s="56" t="s">
        <v>65</v>
      </c>
      <c r="I6" s="56" t="s">
        <v>68</v>
      </c>
      <c r="J6" s="56" t="s">
        <v>69</v>
      </c>
      <c r="K6" s="79" t="s">
        <v>351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8">
        <f t="shared" ref="D7:J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8">
        <f t="shared" ca="1" si="0"/>
        <v>0</v>
      </c>
      <c r="F7" s="18">
        <f t="shared" ca="1" si="0"/>
        <v>0</v>
      </c>
      <c r="G7" s="18">
        <f t="shared" ca="1" si="0"/>
        <v>0</v>
      </c>
      <c r="H7" s="18">
        <f t="shared" ca="1" si="0"/>
        <v>0</v>
      </c>
      <c r="I7" s="18">
        <f t="shared" ca="1" si="0"/>
        <v>0</v>
      </c>
      <c r="J7" s="18">
        <f t="shared" ca="1" si="0"/>
        <v>0</v>
      </c>
      <c r="K7" s="19">
        <f t="shared" ref="K7:K23" ca="1" si="1">+SUM(D7:J7)</f>
        <v>0</v>
      </c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8">
        <f t="shared" ca="1" si="0"/>
        <v>112173.49</v>
      </c>
      <c r="E8" s="18">
        <f t="shared" ca="1" si="0"/>
        <v>4532227.62</v>
      </c>
      <c r="F8" s="18">
        <f t="shared" ca="1" si="0"/>
        <v>62621214.25</v>
      </c>
      <c r="G8" s="18">
        <f t="shared" ca="1" si="0"/>
        <v>114674.82</v>
      </c>
      <c r="H8" s="18">
        <f t="shared" ca="1" si="0"/>
        <v>17073796.199999999</v>
      </c>
      <c r="I8" s="18">
        <f t="shared" ca="1" si="0"/>
        <v>506529.37</v>
      </c>
      <c r="J8" s="18">
        <f t="shared" ca="1" si="0"/>
        <v>24944352.48</v>
      </c>
      <c r="K8" s="19">
        <f t="shared" ca="1" si="1"/>
        <v>109904968.23</v>
      </c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8">
        <f t="shared" ca="1" si="0"/>
        <v>211036.22</v>
      </c>
      <c r="E9" s="18">
        <f t="shared" ca="1" si="0"/>
        <v>5414361.9000000004</v>
      </c>
      <c r="F9" s="18">
        <f t="shared" ca="1" si="0"/>
        <v>61008001.959999993</v>
      </c>
      <c r="G9" s="18">
        <f t="shared" ca="1" si="0"/>
        <v>344147.75</v>
      </c>
      <c r="H9" s="18">
        <f t="shared" ca="1" si="0"/>
        <v>26046572.739999998</v>
      </c>
      <c r="I9" s="18">
        <f t="shared" ca="1" si="0"/>
        <v>277316.94</v>
      </c>
      <c r="J9" s="18">
        <f t="shared" ca="1" si="0"/>
        <v>7069830.3100000005</v>
      </c>
      <c r="K9" s="19">
        <f t="shared" ca="1" si="1"/>
        <v>100371267.81999999</v>
      </c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665640.01</v>
      </c>
      <c r="E10" s="18">
        <f t="shared" ca="1" si="0"/>
        <v>25473105.190000001</v>
      </c>
      <c r="F10" s="18">
        <f t="shared" ca="1" si="0"/>
        <v>230551033.24000001</v>
      </c>
      <c r="G10" s="18">
        <f t="shared" ca="1" si="0"/>
        <v>567395.74</v>
      </c>
      <c r="H10" s="18">
        <f t="shared" ca="1" si="0"/>
        <v>86944096.079999998</v>
      </c>
      <c r="I10" s="18">
        <f t="shared" ca="1" si="0"/>
        <v>1179398.6400000001</v>
      </c>
      <c r="J10" s="18">
        <f t="shared" ca="1" si="0"/>
        <v>24535526.24000001</v>
      </c>
      <c r="K10" s="19">
        <f t="shared" ca="1" si="1"/>
        <v>369916195.13999999</v>
      </c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E11" s="18">
        <f t="shared" ca="1" si="0"/>
        <v>1733790.67</v>
      </c>
      <c r="F11" s="18">
        <f t="shared" ca="1" si="0"/>
        <v>9924886.9024</v>
      </c>
      <c r="G11" s="18">
        <f t="shared" ca="1" si="0"/>
        <v>0</v>
      </c>
      <c r="H11" s="18">
        <f t="shared" ca="1" si="0"/>
        <v>3635631.0381</v>
      </c>
      <c r="I11" s="18">
        <f t="shared" ca="1" si="0"/>
        <v>338708.22</v>
      </c>
      <c r="J11" s="18">
        <f t="shared" ca="1" si="0"/>
        <v>0</v>
      </c>
      <c r="K11" s="19">
        <f t="shared" ca="1" si="1"/>
        <v>15633016.830500001</v>
      </c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8">
        <f t="shared" ca="1" si="0"/>
        <v>0</v>
      </c>
      <c r="I12" s="18">
        <f t="shared" ca="1" si="0"/>
        <v>0</v>
      </c>
      <c r="J12" s="18">
        <f t="shared" ca="1" si="0"/>
        <v>0</v>
      </c>
      <c r="K12" s="19">
        <f t="shared" ca="1" si="1"/>
        <v>0</v>
      </c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E13" s="18">
        <f t="shared" ca="1" si="0"/>
        <v>0</v>
      </c>
      <c r="F13" s="18">
        <f t="shared" ca="1" si="0"/>
        <v>0</v>
      </c>
      <c r="G13" s="18">
        <f t="shared" ca="1" si="0"/>
        <v>0</v>
      </c>
      <c r="H13" s="18">
        <f t="shared" ca="1" si="0"/>
        <v>0</v>
      </c>
      <c r="I13" s="18">
        <f t="shared" ca="1" si="0"/>
        <v>0</v>
      </c>
      <c r="J13" s="18">
        <f t="shared" ca="1" si="0"/>
        <v>0</v>
      </c>
      <c r="K13" s="19">
        <f t="shared" ca="1" si="1"/>
        <v>0</v>
      </c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76247.62</v>
      </c>
      <c r="E14" s="18">
        <f t="shared" ca="1" si="0"/>
        <v>3247893.16</v>
      </c>
      <c r="F14" s="18">
        <f t="shared" ca="1" si="0"/>
        <v>88133273.689999998</v>
      </c>
      <c r="G14" s="18">
        <f t="shared" ca="1" si="0"/>
        <v>0</v>
      </c>
      <c r="H14" s="18">
        <f t="shared" ca="1" si="0"/>
        <v>11161449.09</v>
      </c>
      <c r="I14" s="18">
        <f t="shared" ca="1" si="0"/>
        <v>0</v>
      </c>
      <c r="J14" s="18">
        <f t="shared" ca="1" si="0"/>
        <v>1759606.65</v>
      </c>
      <c r="K14" s="19">
        <f t="shared" ca="1" si="1"/>
        <v>104378470.21000001</v>
      </c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8">
        <f t="shared" ca="1" si="0"/>
        <v>0</v>
      </c>
      <c r="G15" s="18">
        <f t="shared" ca="1" si="0"/>
        <v>0</v>
      </c>
      <c r="H15" s="18">
        <f t="shared" ca="1" si="0"/>
        <v>0</v>
      </c>
      <c r="I15" s="18">
        <f t="shared" ca="1" si="0"/>
        <v>0</v>
      </c>
      <c r="J15" s="18">
        <f t="shared" ca="1" si="0"/>
        <v>0</v>
      </c>
      <c r="K15" s="19">
        <f t="shared" ca="1" si="1"/>
        <v>0</v>
      </c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8">
        <f t="shared" ca="1" si="0"/>
        <v>0</v>
      </c>
      <c r="I16" s="18">
        <f t="shared" ca="1" si="0"/>
        <v>0</v>
      </c>
      <c r="J16" s="18">
        <f t="shared" ca="1" si="0"/>
        <v>0</v>
      </c>
      <c r="K16" s="19">
        <f t="shared" ca="1" si="1"/>
        <v>0</v>
      </c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0</v>
      </c>
      <c r="E17" s="18">
        <f t="shared" ca="1" si="0"/>
        <v>0</v>
      </c>
      <c r="F17" s="18">
        <f t="shared" ca="1" si="0"/>
        <v>0</v>
      </c>
      <c r="G17" s="18">
        <f t="shared" ca="1" si="0"/>
        <v>0</v>
      </c>
      <c r="H17" s="18">
        <f t="shared" ca="1" si="0"/>
        <v>0</v>
      </c>
      <c r="I17" s="18">
        <f t="shared" ca="1" si="0"/>
        <v>0</v>
      </c>
      <c r="J17" s="18">
        <f t="shared" ca="1" si="0"/>
        <v>0</v>
      </c>
      <c r="K17" s="19">
        <f t="shared" ca="1" si="1"/>
        <v>0</v>
      </c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0</v>
      </c>
      <c r="E18" s="18">
        <f t="shared" ca="1" si="0"/>
        <v>0</v>
      </c>
      <c r="F18" s="18">
        <f t="shared" ca="1" si="0"/>
        <v>0</v>
      </c>
      <c r="G18" s="18">
        <f t="shared" ca="1" si="0"/>
        <v>0</v>
      </c>
      <c r="H18" s="18">
        <f t="shared" ca="1" si="0"/>
        <v>0</v>
      </c>
      <c r="I18" s="18">
        <f t="shared" ca="1" si="0"/>
        <v>0</v>
      </c>
      <c r="J18" s="18">
        <f t="shared" ca="1" si="0"/>
        <v>0</v>
      </c>
      <c r="K18" s="19">
        <f t="shared" ca="1" si="1"/>
        <v>0</v>
      </c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8">
        <f t="shared" ca="1" si="0"/>
        <v>0</v>
      </c>
      <c r="G19" s="18">
        <f t="shared" ca="1" si="0"/>
        <v>0</v>
      </c>
      <c r="H19" s="18">
        <f t="shared" ca="1" si="0"/>
        <v>0</v>
      </c>
      <c r="I19" s="18">
        <f t="shared" ca="1" si="0"/>
        <v>0</v>
      </c>
      <c r="J19" s="18">
        <f t="shared" ca="1" si="0"/>
        <v>0</v>
      </c>
      <c r="K19" s="19">
        <f t="shared" ca="1" si="1"/>
        <v>0</v>
      </c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0</v>
      </c>
      <c r="E20" s="18">
        <f t="shared" ca="1" si="0"/>
        <v>2655692.0099999998</v>
      </c>
      <c r="F20" s="18">
        <f t="shared" ca="1" si="0"/>
        <v>28216249.670000006</v>
      </c>
      <c r="G20" s="18">
        <f t="shared" ca="1" si="0"/>
        <v>0</v>
      </c>
      <c r="H20" s="18">
        <f t="shared" ca="1" si="0"/>
        <v>24470108.75</v>
      </c>
      <c r="I20" s="18">
        <f t="shared" ca="1" si="0"/>
        <v>196878</v>
      </c>
      <c r="J20" s="18">
        <f t="shared" ca="1" si="0"/>
        <v>208542.40000000002</v>
      </c>
      <c r="K20" s="19">
        <f t="shared" ca="1" si="1"/>
        <v>55747470.830000006</v>
      </c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0</v>
      </c>
      <c r="E21" s="18">
        <f t="shared" ca="1" si="0"/>
        <v>973671.52</v>
      </c>
      <c r="F21" s="18">
        <f t="shared" ca="1" si="0"/>
        <v>2375715.85</v>
      </c>
      <c r="G21" s="18">
        <f t="shared" ca="1" si="0"/>
        <v>0</v>
      </c>
      <c r="H21" s="18">
        <f t="shared" ca="1" si="0"/>
        <v>2301.37</v>
      </c>
      <c r="I21" s="18">
        <f t="shared" ca="1" si="0"/>
        <v>2422014.2000000002</v>
      </c>
      <c r="J21" s="18">
        <f t="shared" ca="1" si="0"/>
        <v>0</v>
      </c>
      <c r="K21" s="19">
        <f t="shared" ca="1" si="1"/>
        <v>5773702.9400000004</v>
      </c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158734.64000000001</v>
      </c>
      <c r="E22" s="18">
        <f t="shared" ca="1" si="0"/>
        <v>7590189.0099999998</v>
      </c>
      <c r="F22" s="18">
        <f t="shared" ca="1" si="0"/>
        <v>105691925.97</v>
      </c>
      <c r="G22" s="18">
        <f t="shared" ca="1" si="0"/>
        <v>2609735.6399999997</v>
      </c>
      <c r="H22" s="18">
        <f t="shared" ca="1" si="0"/>
        <v>22619563.109999999</v>
      </c>
      <c r="I22" s="18">
        <f t="shared" ca="1" si="0"/>
        <v>878359.7</v>
      </c>
      <c r="J22" s="18">
        <f t="shared" ca="1" si="0"/>
        <v>6356361.79</v>
      </c>
      <c r="K22" s="19">
        <f t="shared" ca="1" si="1"/>
        <v>145904869.85999998</v>
      </c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179</v>
      </c>
      <c r="B23" s="17">
        <v>1020</v>
      </c>
      <c r="C23" s="58" t="s">
        <v>146</v>
      </c>
      <c r="D23" s="18">
        <f t="shared" ref="D23:J38" ca="1" si="2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10174690.539999999</v>
      </c>
      <c r="E23" s="18">
        <f t="shared" ca="1" si="2"/>
        <v>227458623.51999998</v>
      </c>
      <c r="F23" s="18">
        <f t="shared" ca="1" si="2"/>
        <v>1433495208.5499997</v>
      </c>
      <c r="G23" s="18">
        <f t="shared" ca="1" si="2"/>
        <v>8524920.6600000001</v>
      </c>
      <c r="H23" s="18">
        <f t="shared" ca="1" si="2"/>
        <v>1356382819.8200002</v>
      </c>
      <c r="I23" s="18">
        <f t="shared" ca="1" si="2"/>
        <v>33242404.27</v>
      </c>
      <c r="J23" s="18">
        <f t="shared" ca="1" si="2"/>
        <v>381287402.45999998</v>
      </c>
      <c r="K23" s="19">
        <f t="shared" ca="1" si="1"/>
        <v>3450566069.8200002</v>
      </c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181</v>
      </c>
      <c r="B24" s="17">
        <v>1022</v>
      </c>
      <c r="C24" s="58" t="s">
        <v>146</v>
      </c>
      <c r="D24" s="18">
        <f t="shared" ca="1" si="2"/>
        <v>26454.45</v>
      </c>
      <c r="E24" s="18">
        <f t="shared" ca="1" si="2"/>
        <v>4698815.21</v>
      </c>
      <c r="F24" s="18">
        <f t="shared" ca="1" si="2"/>
        <v>98998059.730000004</v>
      </c>
      <c r="G24" s="18">
        <f t="shared" ca="1" si="2"/>
        <v>0</v>
      </c>
      <c r="H24" s="18">
        <f t="shared" ca="1" si="2"/>
        <v>21476524.739999998</v>
      </c>
      <c r="I24" s="18">
        <f t="shared" ca="1" si="2"/>
        <v>108969.84</v>
      </c>
      <c r="J24" s="18">
        <f t="shared" ca="1" si="2"/>
        <v>1941093.03</v>
      </c>
      <c r="K24" s="19">
        <f ca="1">+SUM(D24:J24)</f>
        <v>127249917</v>
      </c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183</v>
      </c>
      <c r="B25" s="17">
        <v>1025</v>
      </c>
      <c r="C25" s="58" t="s">
        <v>146</v>
      </c>
      <c r="D25" s="18">
        <f t="shared" ca="1" si="2"/>
        <v>560065.17000000004</v>
      </c>
      <c r="E25" s="18">
        <f t="shared" ca="1" si="2"/>
        <v>26773528.560000002</v>
      </c>
      <c r="F25" s="18">
        <f t="shared" ca="1" si="2"/>
        <v>775450686.1400429</v>
      </c>
      <c r="G25" s="18">
        <f t="shared" ca="1" si="2"/>
        <v>140135.82</v>
      </c>
      <c r="H25" s="18">
        <f t="shared" ca="1" si="2"/>
        <v>66095609.929998487</v>
      </c>
      <c r="I25" s="18">
        <f t="shared" ca="1" si="2"/>
        <v>480198.64</v>
      </c>
      <c r="J25" s="18">
        <f t="shared" ca="1" si="2"/>
        <v>18888410.999999899</v>
      </c>
      <c r="K25" s="19">
        <f ca="1">+SUM(D25:J25)</f>
        <v>888388635.26004136</v>
      </c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185</v>
      </c>
      <c r="B26" s="17">
        <v>1027</v>
      </c>
      <c r="C26" s="58" t="s">
        <v>146</v>
      </c>
      <c r="D26" s="18">
        <f t="shared" ca="1" si="2"/>
        <v>0</v>
      </c>
      <c r="E26" s="18">
        <f t="shared" ca="1" si="2"/>
        <v>0</v>
      </c>
      <c r="F26" s="18">
        <f t="shared" ca="1" si="2"/>
        <v>0</v>
      </c>
      <c r="G26" s="18">
        <f t="shared" ca="1" si="2"/>
        <v>0</v>
      </c>
      <c r="H26" s="18">
        <f t="shared" ca="1" si="2"/>
        <v>0</v>
      </c>
      <c r="I26" s="18">
        <f t="shared" ca="1" si="2"/>
        <v>0</v>
      </c>
      <c r="J26" s="18">
        <f t="shared" ca="1" si="2"/>
        <v>0</v>
      </c>
      <c r="K26" s="19">
        <f t="shared" ref="K26:K37" ca="1" si="3">+SUM(D26:J26)</f>
        <v>0</v>
      </c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187</v>
      </c>
      <c r="B27" s="17">
        <v>1028</v>
      </c>
      <c r="C27" s="58" t="s">
        <v>146</v>
      </c>
      <c r="D27" s="18">
        <f t="shared" ca="1" si="2"/>
        <v>308.32</v>
      </c>
      <c r="E27" s="18">
        <f t="shared" ca="1" si="2"/>
        <v>254992.6</v>
      </c>
      <c r="F27" s="18">
        <f t="shared" ca="1" si="2"/>
        <v>3136256.66</v>
      </c>
      <c r="G27" s="18">
        <f t="shared" ca="1" si="2"/>
        <v>0</v>
      </c>
      <c r="H27" s="18">
        <f t="shared" ca="1" si="2"/>
        <v>2212213.41</v>
      </c>
      <c r="I27" s="18">
        <f t="shared" ca="1" si="2"/>
        <v>0</v>
      </c>
      <c r="J27" s="18">
        <f t="shared" ca="1" si="2"/>
        <v>72050.47</v>
      </c>
      <c r="K27" s="19">
        <f t="shared" ca="1" si="3"/>
        <v>5675821.46</v>
      </c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189</v>
      </c>
      <c r="B28" s="17">
        <v>1030</v>
      </c>
      <c r="C28" s="58" t="s">
        <v>146</v>
      </c>
      <c r="D28" s="18">
        <f t="shared" ca="1" si="2"/>
        <v>29611</v>
      </c>
      <c r="E28" s="18">
        <f t="shared" ca="1" si="2"/>
        <v>5032224</v>
      </c>
      <c r="F28" s="18">
        <f t="shared" ca="1" si="2"/>
        <v>30003291</v>
      </c>
      <c r="G28" s="18">
        <f t="shared" ca="1" si="2"/>
        <v>87036</v>
      </c>
      <c r="H28" s="18">
        <f t="shared" ca="1" si="2"/>
        <v>2544729</v>
      </c>
      <c r="I28" s="18">
        <f t="shared" ca="1" si="2"/>
        <v>13678</v>
      </c>
      <c r="J28" s="18">
        <f t="shared" ca="1" si="2"/>
        <v>897522</v>
      </c>
      <c r="K28" s="19">
        <f t="shared" ca="1" si="3"/>
        <v>38608091</v>
      </c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191</v>
      </c>
      <c r="B29" s="17">
        <v>1031</v>
      </c>
      <c r="C29" s="58" t="s">
        <v>146</v>
      </c>
      <c r="D29" s="18">
        <f t="shared" ca="1" si="2"/>
        <v>0</v>
      </c>
      <c r="E29" s="18">
        <f t="shared" ca="1" si="2"/>
        <v>0</v>
      </c>
      <c r="F29" s="18">
        <f t="shared" ca="1" si="2"/>
        <v>0</v>
      </c>
      <c r="G29" s="18">
        <f t="shared" ca="1" si="2"/>
        <v>0</v>
      </c>
      <c r="H29" s="18">
        <f t="shared" ca="1" si="2"/>
        <v>0</v>
      </c>
      <c r="I29" s="18">
        <f t="shared" ca="1" si="2"/>
        <v>0</v>
      </c>
      <c r="J29" s="18">
        <f t="shared" ca="1" si="2"/>
        <v>0</v>
      </c>
      <c r="K29" s="19">
        <f t="shared" ca="1" si="3"/>
        <v>0</v>
      </c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193</v>
      </c>
      <c r="B30" s="17">
        <v>1032</v>
      </c>
      <c r="C30" s="58" t="s">
        <v>146</v>
      </c>
      <c r="D30" s="18">
        <f t="shared" ca="1" si="2"/>
        <v>149949.17000000001</v>
      </c>
      <c r="E30" s="18">
        <f t="shared" ca="1" si="2"/>
        <v>9903457.629999999</v>
      </c>
      <c r="F30" s="18">
        <f t="shared" ca="1" si="2"/>
        <v>73504804.699999988</v>
      </c>
      <c r="G30" s="18">
        <f t="shared" ca="1" si="2"/>
        <v>1629667.53</v>
      </c>
      <c r="H30" s="18">
        <f t="shared" ca="1" si="2"/>
        <v>2664306.98</v>
      </c>
      <c r="I30" s="18">
        <f t="shared" ca="1" si="2"/>
        <v>22823418.109999999</v>
      </c>
      <c r="J30" s="18">
        <f t="shared" ca="1" si="2"/>
        <v>5927373.7300000004</v>
      </c>
      <c r="K30" s="19">
        <f t="shared" ca="1" si="3"/>
        <v>116602977.84999999</v>
      </c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195</v>
      </c>
      <c r="B31" s="17">
        <v>1034</v>
      </c>
      <c r="C31" s="58" t="s">
        <v>146</v>
      </c>
      <c r="D31" s="18">
        <f t="shared" ca="1" si="2"/>
        <v>0</v>
      </c>
      <c r="E31" s="18">
        <f t="shared" ca="1" si="2"/>
        <v>711629.86</v>
      </c>
      <c r="F31" s="18">
        <f t="shared" ca="1" si="2"/>
        <v>5031715</v>
      </c>
      <c r="G31" s="18">
        <f t="shared" ca="1" si="2"/>
        <v>0</v>
      </c>
      <c r="H31" s="18">
        <f t="shared" ca="1" si="2"/>
        <v>1253173.3699999999</v>
      </c>
      <c r="I31" s="18">
        <f t="shared" ca="1" si="2"/>
        <v>30598.61</v>
      </c>
      <c r="J31" s="18">
        <f t="shared" ca="1" si="2"/>
        <v>0</v>
      </c>
      <c r="K31" s="19">
        <f t="shared" ca="1" si="3"/>
        <v>7027116.8400000008</v>
      </c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197</v>
      </c>
      <c r="B32" s="17">
        <v>1035</v>
      </c>
      <c r="C32" s="58" t="s">
        <v>146</v>
      </c>
      <c r="D32" s="18">
        <f t="shared" ca="1" si="2"/>
        <v>204460.6</v>
      </c>
      <c r="E32" s="18">
        <f t="shared" ca="1" si="2"/>
        <v>7103055.1300000008</v>
      </c>
      <c r="F32" s="18">
        <f t="shared" ca="1" si="2"/>
        <v>82234851.170000002</v>
      </c>
      <c r="G32" s="18">
        <f t="shared" ca="1" si="2"/>
        <v>482644.85</v>
      </c>
      <c r="H32" s="18">
        <f t="shared" ca="1" si="2"/>
        <v>29208835.57</v>
      </c>
      <c r="I32" s="18">
        <f t="shared" ca="1" si="2"/>
        <v>443841.13</v>
      </c>
      <c r="J32" s="18">
        <f t="shared" ca="1" si="2"/>
        <v>7760842.6500000004</v>
      </c>
      <c r="K32" s="19">
        <f t="shared" ca="1" si="3"/>
        <v>127438531.09999999</v>
      </c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199</v>
      </c>
      <c r="B33" s="17">
        <v>1036</v>
      </c>
      <c r="C33" s="58" t="s">
        <v>146</v>
      </c>
      <c r="D33" s="18">
        <f t="shared" ca="1" si="2"/>
        <v>15769.36</v>
      </c>
      <c r="E33" s="18">
        <f t="shared" ca="1" si="2"/>
        <v>9272474.6000000127</v>
      </c>
      <c r="F33" s="18">
        <f t="shared" ca="1" si="2"/>
        <v>18720977.690000013</v>
      </c>
      <c r="G33" s="18">
        <f t="shared" ca="1" si="2"/>
        <v>-29264.5</v>
      </c>
      <c r="H33" s="18">
        <f t="shared" ca="1" si="2"/>
        <v>1945515.3300000019</v>
      </c>
      <c r="I33" s="18">
        <f t="shared" ca="1" si="2"/>
        <v>42167.490000000005</v>
      </c>
      <c r="J33" s="18">
        <f t="shared" ca="1" si="2"/>
        <v>825791.30999999843</v>
      </c>
      <c r="K33" s="19">
        <f t="shared" ca="1" si="3"/>
        <v>30793431.280000024</v>
      </c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201</v>
      </c>
      <c r="B34" s="17">
        <v>1037</v>
      </c>
      <c r="C34" s="58" t="s">
        <v>146</v>
      </c>
      <c r="D34" s="18">
        <f t="shared" ca="1" si="2"/>
        <v>0</v>
      </c>
      <c r="E34" s="18">
        <f t="shared" ca="1" si="2"/>
        <v>1405217.8199999994</v>
      </c>
      <c r="F34" s="18">
        <f t="shared" ca="1" si="2"/>
        <v>19412687.480000027</v>
      </c>
      <c r="G34" s="18">
        <f t="shared" ca="1" si="2"/>
        <v>0</v>
      </c>
      <c r="H34" s="18">
        <f t="shared" ca="1" si="2"/>
        <v>0</v>
      </c>
      <c r="I34" s="18">
        <f t="shared" ca="1" si="2"/>
        <v>0</v>
      </c>
      <c r="J34" s="18">
        <f t="shared" ca="1" si="2"/>
        <v>0</v>
      </c>
      <c r="K34" s="19">
        <f t="shared" ca="1" si="3"/>
        <v>20817905.300000027</v>
      </c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203</v>
      </c>
      <c r="B35" s="17">
        <v>1038</v>
      </c>
      <c r="C35" s="58" t="s">
        <v>146</v>
      </c>
      <c r="D35" s="18">
        <f t="shared" ca="1" si="2"/>
        <v>0</v>
      </c>
      <c r="E35" s="18">
        <f t="shared" ca="1" si="2"/>
        <v>0</v>
      </c>
      <c r="F35" s="18">
        <f t="shared" ca="1" si="2"/>
        <v>0</v>
      </c>
      <c r="G35" s="18">
        <f t="shared" ca="1" si="2"/>
        <v>0</v>
      </c>
      <c r="H35" s="18">
        <f t="shared" ca="1" si="2"/>
        <v>0</v>
      </c>
      <c r="I35" s="18">
        <f t="shared" ca="1" si="2"/>
        <v>0</v>
      </c>
      <c r="J35" s="18">
        <f t="shared" ca="1" si="2"/>
        <v>0</v>
      </c>
      <c r="K35" s="19">
        <f t="shared" ca="1" si="3"/>
        <v>0</v>
      </c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205</v>
      </c>
      <c r="B36" s="17">
        <v>1039</v>
      </c>
      <c r="C36" s="58" t="s">
        <v>146</v>
      </c>
      <c r="D36" s="18">
        <f t="shared" ca="1" si="2"/>
        <v>0</v>
      </c>
      <c r="E36" s="18">
        <f t="shared" ca="1" si="2"/>
        <v>0</v>
      </c>
      <c r="F36" s="18">
        <f t="shared" ca="1" si="2"/>
        <v>0</v>
      </c>
      <c r="G36" s="18">
        <f t="shared" ca="1" si="2"/>
        <v>0</v>
      </c>
      <c r="H36" s="18">
        <f t="shared" ca="1" si="2"/>
        <v>0</v>
      </c>
      <c r="I36" s="18">
        <f t="shared" ca="1" si="2"/>
        <v>0</v>
      </c>
      <c r="J36" s="18">
        <f t="shared" ca="1" si="2"/>
        <v>0</v>
      </c>
      <c r="K36" s="19">
        <f t="shared" ca="1" si="3"/>
        <v>0</v>
      </c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207</v>
      </c>
      <c r="B37" s="17">
        <v>1040</v>
      </c>
      <c r="C37" s="58" t="s">
        <v>146</v>
      </c>
      <c r="D37" s="18">
        <f t="shared" ca="1" si="2"/>
        <v>0</v>
      </c>
      <c r="E37" s="18">
        <f t="shared" ca="1" si="2"/>
        <v>0</v>
      </c>
      <c r="F37" s="18">
        <f t="shared" ca="1" si="2"/>
        <v>0</v>
      </c>
      <c r="G37" s="18">
        <f t="shared" ca="1" si="2"/>
        <v>0</v>
      </c>
      <c r="H37" s="18">
        <f t="shared" ca="1" si="2"/>
        <v>0</v>
      </c>
      <c r="I37" s="18">
        <f t="shared" ca="1" si="2"/>
        <v>0</v>
      </c>
      <c r="J37" s="18">
        <f t="shared" ca="1" si="2"/>
        <v>0</v>
      </c>
      <c r="K37" s="19">
        <f t="shared" ca="1" si="3"/>
        <v>0</v>
      </c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209</v>
      </c>
      <c r="B38" s="17">
        <v>1043</v>
      </c>
      <c r="C38" s="58" t="s">
        <v>146</v>
      </c>
      <c r="D38" s="18">
        <f t="shared" ca="1" si="2"/>
        <v>0</v>
      </c>
      <c r="E38" s="18">
        <f t="shared" ca="1" si="2"/>
        <v>613173.76000000001</v>
      </c>
      <c r="F38" s="18">
        <f t="shared" ca="1" si="2"/>
        <v>8246410.3600000003</v>
      </c>
      <c r="G38" s="18">
        <f t="shared" ca="1" si="2"/>
        <v>0</v>
      </c>
      <c r="H38" s="18">
        <f t="shared" ca="1" si="2"/>
        <v>92587.199999999997</v>
      </c>
      <c r="I38" s="18">
        <f t="shared" ca="1" si="2"/>
        <v>0</v>
      </c>
      <c r="J38" s="18">
        <f t="shared" ca="1" si="2"/>
        <v>20053.73</v>
      </c>
      <c r="K38" s="19">
        <f ca="1">+SUM(D38:J38)</f>
        <v>8972225.0500000007</v>
      </c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211</v>
      </c>
      <c r="B39" s="17">
        <v>1044</v>
      </c>
      <c r="C39" s="58" t="s">
        <v>146</v>
      </c>
      <c r="D39" s="18">
        <f t="shared" ref="D39:J54" ca="1" si="4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0</v>
      </c>
      <c r="E39" s="18">
        <f t="shared" ca="1" si="4"/>
        <v>0</v>
      </c>
      <c r="F39" s="18">
        <f t="shared" ca="1" si="4"/>
        <v>0</v>
      </c>
      <c r="G39" s="18">
        <f t="shared" ca="1" si="4"/>
        <v>0</v>
      </c>
      <c r="H39" s="18">
        <f t="shared" ca="1" si="4"/>
        <v>0</v>
      </c>
      <c r="I39" s="18">
        <f t="shared" ca="1" si="4"/>
        <v>0</v>
      </c>
      <c r="J39" s="18">
        <f t="shared" ca="1" si="4"/>
        <v>0</v>
      </c>
      <c r="K39" s="19">
        <f ca="1">+SUM(D39:J39)</f>
        <v>0</v>
      </c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213</v>
      </c>
      <c r="B40" s="17">
        <v>1045</v>
      </c>
      <c r="C40" s="58" t="s">
        <v>146</v>
      </c>
      <c r="D40" s="18">
        <f t="shared" ca="1" si="4"/>
        <v>0</v>
      </c>
      <c r="E40" s="18">
        <f t="shared" ca="1" si="4"/>
        <v>785444.07</v>
      </c>
      <c r="F40" s="18">
        <f t="shared" ca="1" si="4"/>
        <v>3539257.41</v>
      </c>
      <c r="G40" s="18">
        <f t="shared" ca="1" si="4"/>
        <v>0</v>
      </c>
      <c r="H40" s="18">
        <f t="shared" ca="1" si="4"/>
        <v>133125.44</v>
      </c>
      <c r="I40" s="18">
        <f t="shared" ca="1" si="4"/>
        <v>0</v>
      </c>
      <c r="J40" s="18">
        <f t="shared" ca="1" si="4"/>
        <v>56441.2</v>
      </c>
      <c r="K40" s="19">
        <f ca="1">+SUM(D40:J40)</f>
        <v>4514268.120000001</v>
      </c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215</v>
      </c>
      <c r="B41" s="17">
        <v>1046</v>
      </c>
      <c r="C41" s="58" t="s">
        <v>146</v>
      </c>
      <c r="D41" s="18">
        <f t="shared" ca="1" si="4"/>
        <v>0</v>
      </c>
      <c r="E41" s="18">
        <f t="shared" ca="1" si="4"/>
        <v>0</v>
      </c>
      <c r="F41" s="18">
        <f t="shared" ca="1" si="4"/>
        <v>0</v>
      </c>
      <c r="G41" s="18">
        <f t="shared" ca="1" si="4"/>
        <v>0</v>
      </c>
      <c r="H41" s="18">
        <f t="shared" ca="1" si="4"/>
        <v>0</v>
      </c>
      <c r="I41" s="18">
        <f t="shared" ca="1" si="4"/>
        <v>0</v>
      </c>
      <c r="J41" s="18">
        <f t="shared" ca="1" si="4"/>
        <v>0</v>
      </c>
      <c r="K41" s="19">
        <f ca="1">+SUM(D41:J41)</f>
        <v>0</v>
      </c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75" customHeight="1">
      <c r="A42" s="57" t="s">
        <v>217</v>
      </c>
      <c r="B42" s="17">
        <v>1047</v>
      </c>
      <c r="C42" s="58" t="s">
        <v>146</v>
      </c>
      <c r="D42" s="18">
        <f t="shared" ca="1" si="4"/>
        <v>0</v>
      </c>
      <c r="E42" s="18">
        <f t="shared" ca="1" si="4"/>
        <v>0</v>
      </c>
      <c r="F42" s="18">
        <f t="shared" ca="1" si="4"/>
        <v>0</v>
      </c>
      <c r="G42" s="18">
        <f t="shared" ca="1" si="4"/>
        <v>0</v>
      </c>
      <c r="H42" s="18">
        <f t="shared" ca="1" si="4"/>
        <v>0</v>
      </c>
      <c r="I42" s="18">
        <f t="shared" ca="1" si="4"/>
        <v>0</v>
      </c>
      <c r="J42" s="18">
        <f t="shared" ca="1" si="4"/>
        <v>0</v>
      </c>
      <c r="K42" s="19">
        <f t="shared" ref="K42:K46" ca="1" si="5">+SUM(D42:J42)</f>
        <v>0</v>
      </c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219</v>
      </c>
      <c r="B43" s="17">
        <v>1048</v>
      </c>
      <c r="C43" s="58" t="s">
        <v>146</v>
      </c>
      <c r="D43" s="18">
        <f t="shared" ca="1" si="4"/>
        <v>0</v>
      </c>
      <c r="E43" s="18">
        <f t="shared" ca="1" si="4"/>
        <v>0</v>
      </c>
      <c r="F43" s="18">
        <f t="shared" ca="1" si="4"/>
        <v>0</v>
      </c>
      <c r="G43" s="18">
        <f t="shared" ca="1" si="4"/>
        <v>0</v>
      </c>
      <c r="H43" s="18">
        <f t="shared" ca="1" si="4"/>
        <v>0</v>
      </c>
      <c r="I43" s="18">
        <f t="shared" ca="1" si="4"/>
        <v>0</v>
      </c>
      <c r="J43" s="18">
        <f t="shared" ca="1" si="4"/>
        <v>0</v>
      </c>
      <c r="K43" s="19">
        <f t="shared" ca="1" si="5"/>
        <v>0</v>
      </c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221</v>
      </c>
      <c r="B44" s="17">
        <v>1049</v>
      </c>
      <c r="C44" s="58" t="s">
        <v>146</v>
      </c>
      <c r="D44" s="18">
        <f t="shared" ca="1" si="4"/>
        <v>0</v>
      </c>
      <c r="E44" s="18">
        <f t="shared" ca="1" si="4"/>
        <v>0</v>
      </c>
      <c r="F44" s="18">
        <f t="shared" ca="1" si="4"/>
        <v>0</v>
      </c>
      <c r="G44" s="18">
        <f t="shared" ca="1" si="4"/>
        <v>0</v>
      </c>
      <c r="H44" s="18">
        <f t="shared" ca="1" si="4"/>
        <v>0</v>
      </c>
      <c r="I44" s="18">
        <f t="shared" ca="1" si="4"/>
        <v>0</v>
      </c>
      <c r="J44" s="18">
        <f t="shared" ca="1" si="4"/>
        <v>0</v>
      </c>
      <c r="K44" s="19">
        <f t="shared" ca="1" si="5"/>
        <v>0</v>
      </c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223</v>
      </c>
      <c r="B45" s="17">
        <v>1050</v>
      </c>
      <c r="C45" s="58" t="s">
        <v>146</v>
      </c>
      <c r="D45" s="18">
        <f t="shared" ca="1" si="4"/>
        <v>11407.75</v>
      </c>
      <c r="E45" s="18">
        <f t="shared" ca="1" si="4"/>
        <v>1038443.4900000001</v>
      </c>
      <c r="F45" s="18">
        <f t="shared" ca="1" si="4"/>
        <v>29863613.530000109</v>
      </c>
      <c r="G45" s="18">
        <f t="shared" ca="1" si="4"/>
        <v>0</v>
      </c>
      <c r="H45" s="18">
        <f t="shared" ca="1" si="4"/>
        <v>2775586.4700000039</v>
      </c>
      <c r="I45" s="18">
        <f t="shared" ca="1" si="4"/>
        <v>40781.380000000005</v>
      </c>
      <c r="J45" s="18">
        <f t="shared" ca="1" si="4"/>
        <v>386216.57</v>
      </c>
      <c r="K45" s="19">
        <f t="shared" ca="1" si="5"/>
        <v>34116049.190000117</v>
      </c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316</v>
      </c>
      <c r="B46" s="17">
        <v>1051</v>
      </c>
      <c r="C46" s="58" t="s">
        <v>146</v>
      </c>
      <c r="D46" s="18">
        <f t="shared" ca="1" si="4"/>
        <v>0</v>
      </c>
      <c r="E46" s="18">
        <f t="shared" ca="1" si="4"/>
        <v>0</v>
      </c>
      <c r="F46" s="18">
        <f t="shared" ca="1" si="4"/>
        <v>0</v>
      </c>
      <c r="G46" s="18">
        <f t="shared" ca="1" si="4"/>
        <v>0</v>
      </c>
      <c r="H46" s="18">
        <f t="shared" ca="1" si="4"/>
        <v>0</v>
      </c>
      <c r="I46" s="18">
        <f t="shared" ca="1" si="4"/>
        <v>0</v>
      </c>
      <c r="J46" s="18">
        <f t="shared" ca="1" si="4"/>
        <v>0</v>
      </c>
      <c r="K46" s="19">
        <f t="shared" ca="1" si="5"/>
        <v>0</v>
      </c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225</v>
      </c>
      <c r="B47" s="17">
        <v>2001</v>
      </c>
      <c r="C47" s="58" t="s">
        <v>226</v>
      </c>
      <c r="D47" s="18">
        <f t="shared" ca="1" si="4"/>
        <v>0</v>
      </c>
      <c r="E47" s="18">
        <f t="shared" ca="1" si="4"/>
        <v>0</v>
      </c>
      <c r="F47" s="18">
        <f t="shared" ca="1" si="4"/>
        <v>0</v>
      </c>
      <c r="G47" s="18">
        <f t="shared" ca="1" si="4"/>
        <v>0</v>
      </c>
      <c r="H47" s="18">
        <f t="shared" ca="1" si="4"/>
        <v>0</v>
      </c>
      <c r="I47" s="18">
        <f t="shared" ca="1" si="4"/>
        <v>0</v>
      </c>
      <c r="J47" s="18">
        <f t="shared" ca="1" si="4"/>
        <v>0</v>
      </c>
      <c r="K47" s="19">
        <f t="shared" ref="K47:K67" ca="1" si="6">+SUM(D47:J47)</f>
        <v>0</v>
      </c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2002</v>
      </c>
      <c r="C48" s="58" t="s">
        <v>226</v>
      </c>
      <c r="D48" s="18">
        <f t="shared" ca="1" si="4"/>
        <v>0</v>
      </c>
      <c r="E48" s="18">
        <f t="shared" ca="1" si="4"/>
        <v>0</v>
      </c>
      <c r="F48" s="18">
        <f t="shared" ca="1" si="4"/>
        <v>0</v>
      </c>
      <c r="G48" s="18">
        <f t="shared" ca="1" si="4"/>
        <v>0</v>
      </c>
      <c r="H48" s="18">
        <f t="shared" ca="1" si="4"/>
        <v>0</v>
      </c>
      <c r="I48" s="18">
        <f t="shared" ca="1" si="4"/>
        <v>0</v>
      </c>
      <c r="J48" s="18">
        <f t="shared" ca="1" si="4"/>
        <v>0</v>
      </c>
      <c r="K48" s="19">
        <f t="shared" ca="1" si="6"/>
        <v>0</v>
      </c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2005</v>
      </c>
      <c r="C49" s="58" t="s">
        <v>226</v>
      </c>
      <c r="D49" s="18">
        <f t="shared" ca="1" si="4"/>
        <v>0</v>
      </c>
      <c r="E49" s="18">
        <f t="shared" ca="1" si="4"/>
        <v>0</v>
      </c>
      <c r="F49" s="18">
        <f t="shared" ca="1" si="4"/>
        <v>0</v>
      </c>
      <c r="G49" s="18">
        <f t="shared" ca="1" si="4"/>
        <v>0</v>
      </c>
      <c r="H49" s="18">
        <f t="shared" ca="1" si="4"/>
        <v>0</v>
      </c>
      <c r="I49" s="18">
        <f t="shared" ca="1" si="4"/>
        <v>0</v>
      </c>
      <c r="J49" s="18">
        <f t="shared" ca="1" si="4"/>
        <v>0</v>
      </c>
      <c r="K49" s="19">
        <f t="shared" ca="1" si="6"/>
        <v>0</v>
      </c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2006</v>
      </c>
      <c r="C50" s="58" t="s">
        <v>226</v>
      </c>
      <c r="D50" s="18">
        <f t="shared" ca="1" si="4"/>
        <v>0</v>
      </c>
      <c r="E50" s="18">
        <f t="shared" ca="1" si="4"/>
        <v>0</v>
      </c>
      <c r="F50" s="18">
        <f t="shared" ca="1" si="4"/>
        <v>0</v>
      </c>
      <c r="G50" s="18">
        <f t="shared" ca="1" si="4"/>
        <v>0</v>
      </c>
      <c r="H50" s="18">
        <f t="shared" ca="1" si="4"/>
        <v>0</v>
      </c>
      <c r="I50" s="18">
        <f t="shared" ca="1" si="4"/>
        <v>0</v>
      </c>
      <c r="J50" s="18">
        <f t="shared" ca="1" si="4"/>
        <v>0</v>
      </c>
      <c r="K50" s="19">
        <f t="shared" ca="1" si="6"/>
        <v>0</v>
      </c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2007</v>
      </c>
      <c r="C51" s="58" t="s">
        <v>226</v>
      </c>
      <c r="D51" s="18">
        <f t="shared" ca="1" si="4"/>
        <v>0</v>
      </c>
      <c r="E51" s="18">
        <f t="shared" ca="1" si="4"/>
        <v>0</v>
      </c>
      <c r="F51" s="18">
        <f t="shared" ca="1" si="4"/>
        <v>0</v>
      </c>
      <c r="G51" s="18">
        <f t="shared" ca="1" si="4"/>
        <v>0</v>
      </c>
      <c r="H51" s="18">
        <f t="shared" ca="1" si="4"/>
        <v>0</v>
      </c>
      <c r="I51" s="18">
        <f t="shared" ca="1" si="4"/>
        <v>0</v>
      </c>
      <c r="J51" s="18">
        <f t="shared" ca="1" si="4"/>
        <v>0</v>
      </c>
      <c r="K51" s="19">
        <f t="shared" ca="1" si="6"/>
        <v>0</v>
      </c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3001</v>
      </c>
      <c r="C52" s="58" t="s">
        <v>237</v>
      </c>
      <c r="D52" s="18">
        <f t="shared" ca="1" si="4"/>
        <v>0</v>
      </c>
      <c r="E52" s="18">
        <f t="shared" ca="1" si="4"/>
        <v>0</v>
      </c>
      <c r="F52" s="18">
        <f t="shared" ca="1" si="4"/>
        <v>0</v>
      </c>
      <c r="G52" s="18">
        <f t="shared" ca="1" si="4"/>
        <v>0</v>
      </c>
      <c r="H52" s="18">
        <f t="shared" ca="1" si="4"/>
        <v>0</v>
      </c>
      <c r="I52" s="18">
        <f t="shared" ca="1" si="4"/>
        <v>0</v>
      </c>
      <c r="J52" s="18">
        <f t="shared" ca="1" si="4"/>
        <v>0</v>
      </c>
      <c r="K52" s="19">
        <f t="shared" ca="1" si="6"/>
        <v>0</v>
      </c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239</v>
      </c>
      <c r="B53" s="17">
        <v>3002</v>
      </c>
      <c r="C53" s="58" t="s">
        <v>237</v>
      </c>
      <c r="D53" s="18">
        <f t="shared" ca="1" si="4"/>
        <v>0</v>
      </c>
      <c r="E53" s="18">
        <f t="shared" ca="1" si="4"/>
        <v>0</v>
      </c>
      <c r="F53" s="18">
        <f t="shared" ca="1" si="4"/>
        <v>0</v>
      </c>
      <c r="G53" s="18">
        <f t="shared" ca="1" si="4"/>
        <v>0</v>
      </c>
      <c r="H53" s="18">
        <f t="shared" ca="1" si="4"/>
        <v>0</v>
      </c>
      <c r="I53" s="18">
        <f t="shared" ca="1" si="4"/>
        <v>0</v>
      </c>
      <c r="J53" s="18">
        <f t="shared" ca="1" si="4"/>
        <v>0</v>
      </c>
      <c r="K53" s="19">
        <f t="shared" ca="1" si="6"/>
        <v>0</v>
      </c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241</v>
      </c>
      <c r="B54" s="17">
        <v>3003</v>
      </c>
      <c r="C54" s="58" t="s">
        <v>237</v>
      </c>
      <c r="D54" s="18">
        <f t="shared" ca="1" si="4"/>
        <v>0</v>
      </c>
      <c r="E54" s="18">
        <f t="shared" ca="1" si="4"/>
        <v>0</v>
      </c>
      <c r="F54" s="18">
        <f t="shared" ca="1" si="4"/>
        <v>0</v>
      </c>
      <c r="G54" s="18">
        <f t="shared" ca="1" si="4"/>
        <v>0</v>
      </c>
      <c r="H54" s="18">
        <f t="shared" ca="1" si="4"/>
        <v>0</v>
      </c>
      <c r="I54" s="18">
        <f t="shared" ca="1" si="4"/>
        <v>0</v>
      </c>
      <c r="J54" s="18">
        <f t="shared" ca="1" si="4"/>
        <v>0</v>
      </c>
      <c r="K54" s="19">
        <f t="shared" ca="1" si="6"/>
        <v>0</v>
      </c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243</v>
      </c>
      <c r="B55" s="17">
        <v>3004</v>
      </c>
      <c r="C55" s="58" t="s">
        <v>237</v>
      </c>
      <c r="D55" s="18">
        <f t="shared" ref="D55:J67" ca="1" si="7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0</v>
      </c>
      <c r="E55" s="18">
        <f t="shared" ca="1" si="7"/>
        <v>0</v>
      </c>
      <c r="F55" s="18">
        <f t="shared" ca="1" si="7"/>
        <v>0</v>
      </c>
      <c r="G55" s="18">
        <f t="shared" ca="1" si="7"/>
        <v>0</v>
      </c>
      <c r="H55" s="18">
        <f t="shared" ca="1" si="7"/>
        <v>0</v>
      </c>
      <c r="I55" s="18">
        <f t="shared" ca="1" si="7"/>
        <v>0</v>
      </c>
      <c r="J55" s="18">
        <f t="shared" ca="1" si="7"/>
        <v>0</v>
      </c>
      <c r="K55" s="19">
        <f t="shared" ca="1" si="6"/>
        <v>0</v>
      </c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245</v>
      </c>
      <c r="B56" s="17">
        <v>3005</v>
      </c>
      <c r="C56" s="58" t="s">
        <v>237</v>
      </c>
      <c r="D56" s="18">
        <f t="shared" ca="1" si="7"/>
        <v>0</v>
      </c>
      <c r="E56" s="18">
        <f t="shared" ca="1" si="7"/>
        <v>0</v>
      </c>
      <c r="F56" s="18">
        <f t="shared" ca="1" si="7"/>
        <v>0</v>
      </c>
      <c r="G56" s="18">
        <f t="shared" ca="1" si="7"/>
        <v>0</v>
      </c>
      <c r="H56" s="18">
        <f t="shared" ca="1" si="7"/>
        <v>0</v>
      </c>
      <c r="I56" s="18">
        <f t="shared" ca="1" si="7"/>
        <v>0</v>
      </c>
      <c r="J56" s="18">
        <f t="shared" ca="1" si="7"/>
        <v>0</v>
      </c>
      <c r="K56" s="19">
        <f t="shared" ca="1" si="6"/>
        <v>0</v>
      </c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247</v>
      </c>
      <c r="B57" s="17">
        <v>3006</v>
      </c>
      <c r="C57" s="58" t="s">
        <v>237</v>
      </c>
      <c r="D57" s="18">
        <f t="shared" ca="1" si="7"/>
        <v>0</v>
      </c>
      <c r="E57" s="18">
        <f t="shared" ca="1" si="7"/>
        <v>0</v>
      </c>
      <c r="F57" s="18">
        <f t="shared" ca="1" si="7"/>
        <v>0</v>
      </c>
      <c r="G57" s="18">
        <f t="shared" ca="1" si="7"/>
        <v>0</v>
      </c>
      <c r="H57" s="18">
        <f t="shared" ca="1" si="7"/>
        <v>0</v>
      </c>
      <c r="I57" s="18">
        <f t="shared" ca="1" si="7"/>
        <v>0</v>
      </c>
      <c r="J57" s="18">
        <f t="shared" ca="1" si="7"/>
        <v>0</v>
      </c>
      <c r="K57" s="19">
        <f t="shared" ca="1" si="6"/>
        <v>0</v>
      </c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3007</v>
      </c>
      <c r="C58" s="58" t="s">
        <v>237</v>
      </c>
      <c r="D58" s="18">
        <f t="shared" ca="1" si="7"/>
        <v>0</v>
      </c>
      <c r="E58" s="18">
        <f t="shared" ca="1" si="7"/>
        <v>0</v>
      </c>
      <c r="F58" s="18">
        <f t="shared" ca="1" si="7"/>
        <v>0</v>
      </c>
      <c r="G58" s="18">
        <f t="shared" ca="1" si="7"/>
        <v>0</v>
      </c>
      <c r="H58" s="18">
        <f t="shared" ca="1" si="7"/>
        <v>0</v>
      </c>
      <c r="I58" s="18">
        <f t="shared" ca="1" si="7"/>
        <v>0</v>
      </c>
      <c r="J58" s="18">
        <f t="shared" ca="1" si="7"/>
        <v>0</v>
      </c>
      <c r="K58" s="19">
        <f t="shared" ca="1" si="6"/>
        <v>0</v>
      </c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3008</v>
      </c>
      <c r="C59" s="58" t="s">
        <v>237</v>
      </c>
      <c r="D59" s="18">
        <f t="shared" ca="1" si="7"/>
        <v>0</v>
      </c>
      <c r="E59" s="18">
        <f t="shared" ca="1" si="7"/>
        <v>0</v>
      </c>
      <c r="F59" s="18">
        <f t="shared" ca="1" si="7"/>
        <v>0</v>
      </c>
      <c r="G59" s="18">
        <f t="shared" ca="1" si="7"/>
        <v>0</v>
      </c>
      <c r="H59" s="18">
        <f t="shared" ca="1" si="7"/>
        <v>0</v>
      </c>
      <c r="I59" s="18">
        <f t="shared" ca="1" si="7"/>
        <v>0</v>
      </c>
      <c r="J59" s="18">
        <f t="shared" ca="1" si="7"/>
        <v>0</v>
      </c>
      <c r="K59" s="19">
        <f t="shared" ca="1" si="6"/>
        <v>0</v>
      </c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253</v>
      </c>
      <c r="B60" s="17">
        <v>3009</v>
      </c>
      <c r="C60" s="58" t="s">
        <v>237</v>
      </c>
      <c r="D60" s="18">
        <f t="shared" ca="1" si="7"/>
        <v>0</v>
      </c>
      <c r="E60" s="18">
        <f t="shared" ca="1" si="7"/>
        <v>0</v>
      </c>
      <c r="F60" s="18">
        <f t="shared" ca="1" si="7"/>
        <v>0</v>
      </c>
      <c r="G60" s="18">
        <f t="shared" ca="1" si="7"/>
        <v>0</v>
      </c>
      <c r="H60" s="18">
        <f t="shared" ca="1" si="7"/>
        <v>0</v>
      </c>
      <c r="I60" s="18">
        <f t="shared" ca="1" si="7"/>
        <v>0</v>
      </c>
      <c r="J60" s="18">
        <f t="shared" ca="1" si="7"/>
        <v>0</v>
      </c>
      <c r="K60" s="19">
        <f t="shared" ca="1" si="6"/>
        <v>0</v>
      </c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255</v>
      </c>
      <c r="B61" s="17">
        <v>3011</v>
      </c>
      <c r="C61" s="58" t="s">
        <v>237</v>
      </c>
      <c r="D61" s="18">
        <f t="shared" ca="1" si="7"/>
        <v>0</v>
      </c>
      <c r="E61" s="18">
        <f t="shared" ca="1" si="7"/>
        <v>0</v>
      </c>
      <c r="F61" s="18">
        <f t="shared" ca="1" si="7"/>
        <v>0</v>
      </c>
      <c r="G61" s="18">
        <f t="shared" ca="1" si="7"/>
        <v>0</v>
      </c>
      <c r="H61" s="18">
        <f t="shared" ca="1" si="7"/>
        <v>0</v>
      </c>
      <c r="I61" s="18">
        <f t="shared" ca="1" si="7"/>
        <v>0</v>
      </c>
      <c r="J61" s="18">
        <f t="shared" ca="1" si="7"/>
        <v>0</v>
      </c>
      <c r="K61" s="19">
        <f t="shared" ca="1" si="6"/>
        <v>0</v>
      </c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257</v>
      </c>
      <c r="B62" s="17">
        <v>3012</v>
      </c>
      <c r="C62" s="58" t="s">
        <v>237</v>
      </c>
      <c r="D62" s="18">
        <f t="shared" ca="1" si="7"/>
        <v>0</v>
      </c>
      <c r="E62" s="18">
        <f t="shared" ca="1" si="7"/>
        <v>0</v>
      </c>
      <c r="F62" s="18">
        <f t="shared" ca="1" si="7"/>
        <v>0</v>
      </c>
      <c r="G62" s="18">
        <f t="shared" ca="1" si="7"/>
        <v>0</v>
      </c>
      <c r="H62" s="18">
        <f t="shared" ca="1" si="7"/>
        <v>0</v>
      </c>
      <c r="I62" s="18">
        <f t="shared" ca="1" si="7"/>
        <v>0</v>
      </c>
      <c r="J62" s="18">
        <f t="shared" ca="1" si="7"/>
        <v>0</v>
      </c>
      <c r="K62" s="19">
        <f t="shared" ca="1" si="6"/>
        <v>0</v>
      </c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259</v>
      </c>
      <c r="B63" s="17">
        <v>3013</v>
      </c>
      <c r="C63" s="58" t="s">
        <v>226</v>
      </c>
      <c r="D63" s="18">
        <f t="shared" ca="1" si="7"/>
        <v>0</v>
      </c>
      <c r="E63" s="18">
        <f t="shared" ca="1" si="7"/>
        <v>0</v>
      </c>
      <c r="F63" s="18">
        <f t="shared" ca="1" si="7"/>
        <v>0</v>
      </c>
      <c r="G63" s="18">
        <f t="shared" ca="1" si="7"/>
        <v>0</v>
      </c>
      <c r="H63" s="18">
        <f t="shared" ca="1" si="7"/>
        <v>0</v>
      </c>
      <c r="I63" s="18">
        <f t="shared" ca="1" si="7"/>
        <v>0</v>
      </c>
      <c r="J63" s="18">
        <f t="shared" ca="1" si="7"/>
        <v>0</v>
      </c>
      <c r="K63" s="19">
        <f t="shared" ca="1" si="6"/>
        <v>0</v>
      </c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263</v>
      </c>
      <c r="B64" s="17">
        <v>3015</v>
      </c>
      <c r="C64" s="58" t="s">
        <v>237</v>
      </c>
      <c r="D64" s="18">
        <f t="shared" ca="1" si="7"/>
        <v>0</v>
      </c>
      <c r="E64" s="18">
        <f t="shared" ca="1" si="7"/>
        <v>0</v>
      </c>
      <c r="F64" s="18">
        <f t="shared" ca="1" si="7"/>
        <v>0</v>
      </c>
      <c r="G64" s="18">
        <f t="shared" ca="1" si="7"/>
        <v>0</v>
      </c>
      <c r="H64" s="18">
        <f t="shared" ca="1" si="7"/>
        <v>0</v>
      </c>
      <c r="I64" s="18">
        <f t="shared" ca="1" si="7"/>
        <v>0</v>
      </c>
      <c r="J64" s="18">
        <f t="shared" ca="1" si="7"/>
        <v>0</v>
      </c>
      <c r="K64" s="19">
        <f t="shared" ca="1" si="6"/>
        <v>0</v>
      </c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159" ht="12.75" customHeight="1">
      <c r="A65" s="57" t="s">
        <v>265</v>
      </c>
      <c r="B65" s="17">
        <v>3016</v>
      </c>
      <c r="C65" s="58" t="s">
        <v>237</v>
      </c>
      <c r="D65" s="18">
        <f t="shared" ca="1" si="7"/>
        <v>0</v>
      </c>
      <c r="E65" s="18">
        <f t="shared" ca="1" si="7"/>
        <v>0</v>
      </c>
      <c r="F65" s="18">
        <f t="shared" ca="1" si="7"/>
        <v>0</v>
      </c>
      <c r="G65" s="18">
        <f t="shared" ca="1" si="7"/>
        <v>0</v>
      </c>
      <c r="H65" s="18">
        <f t="shared" ca="1" si="7"/>
        <v>0</v>
      </c>
      <c r="I65" s="18">
        <f t="shared" ca="1" si="7"/>
        <v>0</v>
      </c>
      <c r="J65" s="18">
        <f t="shared" ca="1" si="7"/>
        <v>0</v>
      </c>
      <c r="K65" s="19">
        <f t="shared" ca="1" si="6"/>
        <v>0</v>
      </c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159" ht="12.75" customHeight="1">
      <c r="A66" s="57" t="s">
        <v>267</v>
      </c>
      <c r="B66" s="17">
        <v>3017</v>
      </c>
      <c r="C66" s="58" t="s">
        <v>237</v>
      </c>
      <c r="D66" s="18">
        <f t="shared" ca="1" si="7"/>
        <v>0</v>
      </c>
      <c r="E66" s="18">
        <f t="shared" ca="1" si="7"/>
        <v>0</v>
      </c>
      <c r="F66" s="18">
        <f t="shared" ca="1" si="7"/>
        <v>0</v>
      </c>
      <c r="G66" s="18">
        <f t="shared" ca="1" si="7"/>
        <v>0</v>
      </c>
      <c r="H66" s="18">
        <f t="shared" ca="1" si="7"/>
        <v>0</v>
      </c>
      <c r="I66" s="18">
        <f t="shared" ca="1" si="7"/>
        <v>0</v>
      </c>
      <c r="J66" s="18">
        <f t="shared" ca="1" si="7"/>
        <v>0</v>
      </c>
      <c r="K66" s="19">
        <f t="shared" ca="1" si="6"/>
        <v>0</v>
      </c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159" ht="12.75" customHeight="1">
      <c r="A67" s="57" t="s">
        <v>269</v>
      </c>
      <c r="B67" s="17">
        <v>3018</v>
      </c>
      <c r="C67" s="58" t="s">
        <v>237</v>
      </c>
      <c r="D67" s="18">
        <f t="shared" ca="1" si="7"/>
        <v>0</v>
      </c>
      <c r="E67" s="18">
        <f t="shared" ca="1" si="7"/>
        <v>0</v>
      </c>
      <c r="F67" s="18">
        <f t="shared" ca="1" si="7"/>
        <v>0</v>
      </c>
      <c r="G67" s="18">
        <f t="shared" ca="1" si="7"/>
        <v>0</v>
      </c>
      <c r="H67" s="18">
        <f t="shared" ca="1" si="7"/>
        <v>0</v>
      </c>
      <c r="I67" s="18">
        <f t="shared" ca="1" si="7"/>
        <v>0</v>
      </c>
      <c r="J67" s="18">
        <f t="shared" ca="1" si="7"/>
        <v>0</v>
      </c>
      <c r="K67" s="19">
        <f t="shared" ca="1" si="6"/>
        <v>0</v>
      </c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159" ht="12.75" customHeight="1">
      <c r="A68" s="59" t="s">
        <v>273</v>
      </c>
      <c r="B68" s="48">
        <v>9000</v>
      </c>
      <c r="C68" s="58" t="s">
        <v>274</v>
      </c>
      <c r="D68" s="49">
        <f t="shared" ref="D68:K68" ca="1" si="8">SUMIF($C$7:$C$67,"HD",D$7:D$67)</f>
        <v>12396548.339999998</v>
      </c>
      <c r="E68" s="49">
        <f t="shared" ca="1" si="8"/>
        <v>346672011.32999998</v>
      </c>
      <c r="F68" s="49">
        <f t="shared" ca="1" si="8"/>
        <v>3170160120.9524426</v>
      </c>
      <c r="G68" s="49">
        <f t="shared" ca="1" si="8"/>
        <v>14471094.309999999</v>
      </c>
      <c r="H68" s="49">
        <f t="shared" ca="1" si="8"/>
        <v>1678738545.6380985</v>
      </c>
      <c r="I68" s="49">
        <f t="shared" ca="1" si="8"/>
        <v>63025262.540000014</v>
      </c>
      <c r="J68" s="49">
        <f t="shared" ca="1" si="8"/>
        <v>482937418.01999986</v>
      </c>
      <c r="K68" s="49">
        <f t="shared" ca="1" si="8"/>
        <v>5768401001.1305428</v>
      </c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159" ht="12.75" customHeight="1">
      <c r="A69" s="59" t="s">
        <v>276</v>
      </c>
      <c r="B69" s="48">
        <v>9001</v>
      </c>
      <c r="C69" s="58" t="s">
        <v>277</v>
      </c>
      <c r="D69" s="49">
        <f t="shared" ref="D69:K69" ca="1" si="9">SUMIF($C$7:$C$67,"H",D$7:D$67)+SUMIF($C$7:$C$67,"E",D$7:D$67)</f>
        <v>0</v>
      </c>
      <c r="E69" s="49">
        <f t="shared" ca="1" si="9"/>
        <v>0</v>
      </c>
      <c r="F69" s="49">
        <f t="shared" ca="1" si="9"/>
        <v>0</v>
      </c>
      <c r="G69" s="49">
        <f t="shared" ca="1" si="9"/>
        <v>0</v>
      </c>
      <c r="H69" s="49">
        <f t="shared" ca="1" si="9"/>
        <v>0</v>
      </c>
      <c r="I69" s="49">
        <f t="shared" ca="1" si="9"/>
        <v>0</v>
      </c>
      <c r="J69" s="49">
        <f t="shared" ca="1" si="9"/>
        <v>0</v>
      </c>
      <c r="K69" s="49">
        <f t="shared" ca="1" si="9"/>
        <v>0</v>
      </c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159" ht="12.75" customHeight="1">
      <c r="A70" s="59" t="s">
        <v>279</v>
      </c>
      <c r="B70" s="48">
        <v>9003</v>
      </c>
      <c r="C70" s="58" t="s">
        <v>280</v>
      </c>
      <c r="D70" s="49">
        <f t="shared" ref="D70:K70" ca="1" si="10">D68+D69</f>
        <v>12396548.339999998</v>
      </c>
      <c r="E70" s="49">
        <f t="shared" ca="1" si="10"/>
        <v>346672011.32999998</v>
      </c>
      <c r="F70" s="49">
        <f t="shared" ca="1" si="10"/>
        <v>3170160120.9524426</v>
      </c>
      <c r="G70" s="49">
        <f t="shared" ca="1" si="10"/>
        <v>14471094.309999999</v>
      </c>
      <c r="H70" s="49">
        <f t="shared" ca="1" si="10"/>
        <v>1678738545.6380985</v>
      </c>
      <c r="I70" s="49">
        <f t="shared" ca="1" si="10"/>
        <v>63025262.540000014</v>
      </c>
      <c r="J70" s="49">
        <f t="shared" ca="1" si="10"/>
        <v>482937418.01999986</v>
      </c>
      <c r="K70" s="49">
        <f t="shared" ca="1" si="10"/>
        <v>5768401001.1305428</v>
      </c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159" ht="12.75" customHeight="1"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</row>
    <row r="72" spans="1:159"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</row>
    <row r="73" spans="1:159" s="35" customFormat="1">
      <c r="A73" s="53"/>
      <c r="B73" s="53"/>
      <c r="C73" s="53"/>
    </row>
    <row r="74" spans="1:159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159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</row>
  </sheetData>
  <mergeCells count="1">
    <mergeCell ref="E2:G2"/>
  </mergeCells>
  <dataValidations count="2">
    <dataValidation type="list" allowBlank="1" showInputMessage="1" showErrorMessage="1" sqref="B2">
      <formula1>"Toplam,Direkt,Endirekt"</formula1>
    </dataValidation>
    <dataValidation type="list" allowBlank="1" showInputMessage="1" showErrorMessage="1" sqref="C2">
      <formula1>"Toplam,Yurtiçi,Yurtdışı"</formula1>
    </dataValidation>
  </dataValidations>
  <pageMargins left="0.7" right="0.7" top="0.75" bottom="0.75" header="0.3" footer="0.3"/>
  <pageSetup paperSize="9" orientation="portrait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FC75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352</v>
      </c>
      <c r="B2" s="4" t="s">
        <v>6</v>
      </c>
      <c r="C2" s="4" t="s">
        <v>6</v>
      </c>
      <c r="E2" s="91" t="s">
        <v>137</v>
      </c>
      <c r="F2" s="92"/>
      <c r="G2" s="93"/>
      <c r="H2" s="6"/>
    </row>
    <row r="3" spans="1:159" ht="15" customHeight="1">
      <c r="A3" s="5" t="s">
        <v>357</v>
      </c>
      <c r="B3" s="2"/>
      <c r="C3" s="2"/>
    </row>
    <row r="4" spans="1:159" ht="22.5" customHeight="1"/>
    <row r="5" spans="1:159" ht="22.5" customHeight="1">
      <c r="D5" s="78">
        <v>765</v>
      </c>
      <c r="E5" s="78">
        <v>766</v>
      </c>
      <c r="F5" s="78">
        <v>767</v>
      </c>
      <c r="G5" s="78">
        <v>768</v>
      </c>
      <c r="H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55</v>
      </c>
      <c r="E6" s="56" t="s">
        <v>56</v>
      </c>
      <c r="F6" s="56" t="s">
        <v>57</v>
      </c>
      <c r="G6" s="56" t="s">
        <v>58</v>
      </c>
      <c r="H6" s="79" t="s">
        <v>353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8">
        <f t="shared" ref="D7:G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235377294.27000001</v>
      </c>
      <c r="E7" s="18">
        <f t="shared" ca="1" si="0"/>
        <v>7140088.4199999999</v>
      </c>
      <c r="F7" s="18">
        <f t="shared" ca="1" si="0"/>
        <v>26875144.300000001</v>
      </c>
      <c r="G7" s="18">
        <f t="shared" ca="1" si="0"/>
        <v>0</v>
      </c>
      <c r="H7" s="19">
        <f t="shared" ref="H7:H43" ca="1" si="1">+SUM(D7:G7)</f>
        <v>269392526.99000001</v>
      </c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8">
        <f t="shared" ca="1" si="0"/>
        <v>224490780.51000002</v>
      </c>
      <c r="E8" s="18">
        <f t="shared" ca="1" si="0"/>
        <v>3721520.29</v>
      </c>
      <c r="F8" s="18">
        <f t="shared" ca="1" si="0"/>
        <v>32253478.98</v>
      </c>
      <c r="G8" s="18">
        <f t="shared" ca="1" si="0"/>
        <v>59459231.379999995</v>
      </c>
      <c r="H8" s="19">
        <f t="shared" ca="1" si="1"/>
        <v>319925011.15999997</v>
      </c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8">
        <f t="shared" ca="1" si="0"/>
        <v>177668029.61999997</v>
      </c>
      <c r="E9" s="18">
        <f t="shared" ca="1" si="0"/>
        <v>15942715.030000001</v>
      </c>
      <c r="F9" s="18">
        <f t="shared" ca="1" si="0"/>
        <v>26601075.41</v>
      </c>
      <c r="G9" s="18">
        <f t="shared" ca="1" si="0"/>
        <v>43503725.479999997</v>
      </c>
      <c r="H9" s="19">
        <f t="shared" ca="1" si="1"/>
        <v>263715545.53999996</v>
      </c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233058143.75001001</v>
      </c>
      <c r="E10" s="18">
        <f t="shared" ca="1" si="0"/>
        <v>31468156.479999997</v>
      </c>
      <c r="F10" s="18">
        <f t="shared" ca="1" si="0"/>
        <v>71258151.950000003</v>
      </c>
      <c r="G10" s="18">
        <f t="shared" ca="1" si="0"/>
        <v>65362799.880005099</v>
      </c>
      <c r="H10" s="19">
        <f t="shared" ca="1" si="1"/>
        <v>401147252.06001514</v>
      </c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4719788.1779000005</v>
      </c>
      <c r="E11" s="18">
        <f t="shared" ca="1" si="0"/>
        <v>712147.7</v>
      </c>
      <c r="F11" s="18">
        <f t="shared" ca="1" si="0"/>
        <v>522731.79</v>
      </c>
      <c r="G11" s="18">
        <f t="shared" ca="1" si="0"/>
        <v>1451684.9674</v>
      </c>
      <c r="H11" s="19">
        <f t="shared" ca="1" si="1"/>
        <v>7406352.6353000011</v>
      </c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9">
        <f t="shared" ca="1" si="1"/>
        <v>0</v>
      </c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20201423.949999999</v>
      </c>
      <c r="E13" s="18">
        <f t="shared" ca="1" si="0"/>
        <v>1291507.6000000001</v>
      </c>
      <c r="F13" s="18">
        <f t="shared" ca="1" si="0"/>
        <v>16528664.639999999</v>
      </c>
      <c r="G13" s="18">
        <f t="shared" ca="1" si="0"/>
        <v>4359148.6900000004</v>
      </c>
      <c r="H13" s="19">
        <f t="shared" ca="1" si="1"/>
        <v>42380744.879999995</v>
      </c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152917114.34999999</v>
      </c>
      <c r="E14" s="18">
        <f t="shared" ca="1" si="0"/>
        <v>14906218.630000001</v>
      </c>
      <c r="F14" s="18">
        <f t="shared" ca="1" si="0"/>
        <v>46684742.649999999</v>
      </c>
      <c r="G14" s="18">
        <f t="shared" ca="1" si="0"/>
        <v>77295989.840000004</v>
      </c>
      <c r="H14" s="19">
        <f t="shared" ca="1" si="1"/>
        <v>291804065.47000003</v>
      </c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16644678.67999986</v>
      </c>
      <c r="E15" s="18">
        <f t="shared" ca="1" si="0"/>
        <v>0</v>
      </c>
      <c r="F15" s="18">
        <f t="shared" ca="1" si="0"/>
        <v>0</v>
      </c>
      <c r="G15" s="18">
        <f t="shared" ca="1" si="0"/>
        <v>390235955.11285728</v>
      </c>
      <c r="H15" s="19">
        <f t="shared" ca="1" si="1"/>
        <v>406880633.79285717</v>
      </c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9">
        <f t="shared" ca="1" si="1"/>
        <v>0</v>
      </c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22412486.09</v>
      </c>
      <c r="E17" s="18">
        <f t="shared" ca="1" si="0"/>
        <v>6482165.4199999999</v>
      </c>
      <c r="F17" s="18">
        <f t="shared" ca="1" si="0"/>
        <v>41853224.039999999</v>
      </c>
      <c r="G17" s="18">
        <f t="shared" ca="1" si="0"/>
        <v>2352657.71</v>
      </c>
      <c r="H17" s="19">
        <f t="shared" ca="1" si="1"/>
        <v>73100533.25999999</v>
      </c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42397227.959999993</v>
      </c>
      <c r="E18" s="18">
        <f t="shared" ca="1" si="0"/>
        <v>8090460.4399999995</v>
      </c>
      <c r="F18" s="18">
        <f t="shared" ca="1" si="0"/>
        <v>52611154.169999994</v>
      </c>
      <c r="G18" s="18">
        <f t="shared" ca="1" si="0"/>
        <v>6584185.4500000002</v>
      </c>
      <c r="H18" s="19">
        <f t="shared" ca="1" si="1"/>
        <v>109683028.02</v>
      </c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8">
        <f t="shared" ca="1" si="0"/>
        <v>0</v>
      </c>
      <c r="G19" s="18">
        <f t="shared" ca="1" si="0"/>
        <v>0</v>
      </c>
      <c r="H19" s="19">
        <f t="shared" ca="1" si="1"/>
        <v>0</v>
      </c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177896243.52000001</v>
      </c>
      <c r="E20" s="18">
        <f t="shared" ca="1" si="0"/>
        <v>14754328.010000002</v>
      </c>
      <c r="F20" s="18">
        <f t="shared" ca="1" si="0"/>
        <v>46444163.679999992</v>
      </c>
      <c r="G20" s="18">
        <f t="shared" ca="1" si="0"/>
        <v>19899660.070000004</v>
      </c>
      <c r="H20" s="19">
        <f t="shared" ca="1" si="1"/>
        <v>258994395.27999997</v>
      </c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3402347.03</v>
      </c>
      <c r="E21" s="18">
        <f t="shared" ca="1" si="0"/>
        <v>784576.18</v>
      </c>
      <c r="F21" s="18">
        <f t="shared" ca="1" si="0"/>
        <v>12920240.34</v>
      </c>
      <c r="G21" s="18">
        <f t="shared" ca="1" si="0"/>
        <v>2700744.83</v>
      </c>
      <c r="H21" s="19">
        <f t="shared" ca="1" si="1"/>
        <v>19807908.380000003</v>
      </c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19722583.690000001</v>
      </c>
      <c r="E22" s="18">
        <f t="shared" ca="1" si="0"/>
        <v>1292817.82</v>
      </c>
      <c r="F22" s="18">
        <f t="shared" ca="1" si="0"/>
        <v>2647524.4300000002</v>
      </c>
      <c r="G22" s="18">
        <f t="shared" ca="1" si="0"/>
        <v>10873055.09</v>
      </c>
      <c r="H22" s="19">
        <f t="shared" ca="1" si="1"/>
        <v>34535981.030000001</v>
      </c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179</v>
      </c>
      <c r="B23" s="17">
        <v>1020</v>
      </c>
      <c r="C23" s="58" t="s">
        <v>146</v>
      </c>
      <c r="D23" s="18">
        <f t="shared" ref="D23:G38" ca="1" si="2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142787048.00999999</v>
      </c>
      <c r="E23" s="18">
        <f t="shared" ca="1" si="2"/>
        <v>32034452.52</v>
      </c>
      <c r="F23" s="18">
        <f t="shared" ca="1" si="2"/>
        <v>110747672.91</v>
      </c>
      <c r="G23" s="18">
        <f t="shared" ca="1" si="2"/>
        <v>100320218.63000001</v>
      </c>
      <c r="H23" s="19">
        <f t="shared" ca="1" si="1"/>
        <v>385889392.06999999</v>
      </c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181</v>
      </c>
      <c r="B24" s="17">
        <v>1022</v>
      </c>
      <c r="C24" s="58" t="s">
        <v>146</v>
      </c>
      <c r="D24" s="18">
        <f t="shared" ca="1" si="2"/>
        <v>174106771.87</v>
      </c>
      <c r="E24" s="18">
        <f t="shared" ca="1" si="2"/>
        <v>11506415.85</v>
      </c>
      <c r="F24" s="18">
        <f t="shared" ca="1" si="2"/>
        <v>22743629.190000001</v>
      </c>
      <c r="G24" s="18">
        <f t="shared" ca="1" si="2"/>
        <v>34286014.120000005</v>
      </c>
      <c r="H24" s="19">
        <f t="shared" ca="1" si="1"/>
        <v>242642831.03</v>
      </c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183</v>
      </c>
      <c r="B25" s="17">
        <v>1025</v>
      </c>
      <c r="C25" s="58" t="s">
        <v>146</v>
      </c>
      <c r="D25" s="18">
        <f t="shared" ca="1" si="2"/>
        <v>25271300.989999976</v>
      </c>
      <c r="E25" s="18">
        <f t="shared" ca="1" si="2"/>
        <v>0</v>
      </c>
      <c r="F25" s="18">
        <f t="shared" ca="1" si="2"/>
        <v>15739538.379999988</v>
      </c>
      <c r="G25" s="18">
        <f t="shared" ca="1" si="2"/>
        <v>40783981.979999989</v>
      </c>
      <c r="H25" s="19">
        <f t="shared" ca="1" si="1"/>
        <v>81794821.349999949</v>
      </c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185</v>
      </c>
      <c r="B26" s="17">
        <v>1027</v>
      </c>
      <c r="C26" s="58" t="s">
        <v>146</v>
      </c>
      <c r="D26" s="18">
        <f t="shared" ca="1" si="2"/>
        <v>401703.43</v>
      </c>
      <c r="E26" s="18">
        <f t="shared" ca="1" si="2"/>
        <v>29359.99</v>
      </c>
      <c r="F26" s="18">
        <f t="shared" ca="1" si="2"/>
        <v>1198920.1200000001</v>
      </c>
      <c r="G26" s="18">
        <f t="shared" ca="1" si="2"/>
        <v>559229.72</v>
      </c>
      <c r="H26" s="19">
        <f t="shared" ca="1" si="1"/>
        <v>2189213.2599999998</v>
      </c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187</v>
      </c>
      <c r="B27" s="17">
        <v>1028</v>
      </c>
      <c r="C27" s="58" t="s">
        <v>146</v>
      </c>
      <c r="D27" s="18">
        <f t="shared" ca="1" si="2"/>
        <v>153212699.63</v>
      </c>
      <c r="E27" s="18">
        <f t="shared" ca="1" si="2"/>
        <v>38728009.609999999</v>
      </c>
      <c r="F27" s="18">
        <f t="shared" ca="1" si="2"/>
        <v>100785352.47</v>
      </c>
      <c r="G27" s="18">
        <f t="shared" ca="1" si="2"/>
        <v>99747585.260000005</v>
      </c>
      <c r="H27" s="19">
        <f t="shared" ca="1" si="1"/>
        <v>392473646.97000003</v>
      </c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189</v>
      </c>
      <c r="B28" s="17">
        <v>1030</v>
      </c>
      <c r="C28" s="58" t="s">
        <v>146</v>
      </c>
      <c r="D28" s="18">
        <f t="shared" ca="1" si="2"/>
        <v>36080494</v>
      </c>
      <c r="E28" s="18">
        <f t="shared" ca="1" si="2"/>
        <v>960272</v>
      </c>
      <c r="F28" s="18">
        <f t="shared" ca="1" si="2"/>
        <v>11137883</v>
      </c>
      <c r="G28" s="18">
        <f t="shared" ca="1" si="2"/>
        <v>62126728</v>
      </c>
      <c r="H28" s="19">
        <f t="shared" ca="1" si="1"/>
        <v>110305377</v>
      </c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191</v>
      </c>
      <c r="B29" s="17">
        <v>1031</v>
      </c>
      <c r="C29" s="58" t="s">
        <v>146</v>
      </c>
      <c r="D29" s="18">
        <f t="shared" ca="1" si="2"/>
        <v>3471694.37</v>
      </c>
      <c r="E29" s="18">
        <f t="shared" ca="1" si="2"/>
        <v>22393.14</v>
      </c>
      <c r="F29" s="18">
        <f t="shared" ca="1" si="2"/>
        <v>2165060.0699999998</v>
      </c>
      <c r="G29" s="18">
        <f t="shared" ca="1" si="2"/>
        <v>1967284.1400000001</v>
      </c>
      <c r="H29" s="19">
        <f t="shared" ca="1" si="1"/>
        <v>7626431.7200000007</v>
      </c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193</v>
      </c>
      <c r="B30" s="17">
        <v>1032</v>
      </c>
      <c r="C30" s="58" t="s">
        <v>146</v>
      </c>
      <c r="D30" s="18">
        <f t="shared" ca="1" si="2"/>
        <v>88186780.951800004</v>
      </c>
      <c r="E30" s="18">
        <f t="shared" ca="1" si="2"/>
        <v>10399224.109999999</v>
      </c>
      <c r="F30" s="18">
        <f t="shared" ca="1" si="2"/>
        <v>32886983.530000001</v>
      </c>
      <c r="G30" s="18">
        <f t="shared" ca="1" si="2"/>
        <v>33619718.320100002</v>
      </c>
      <c r="H30" s="19">
        <f t="shared" ca="1" si="1"/>
        <v>165092706.91190001</v>
      </c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195</v>
      </c>
      <c r="B31" s="17">
        <v>1034</v>
      </c>
      <c r="C31" s="58" t="s">
        <v>146</v>
      </c>
      <c r="D31" s="18">
        <f t="shared" ca="1" si="2"/>
        <v>7957330.4100000001</v>
      </c>
      <c r="E31" s="18">
        <f t="shared" ca="1" si="2"/>
        <v>58051.229999999996</v>
      </c>
      <c r="F31" s="18">
        <f t="shared" ca="1" si="2"/>
        <v>4491174.2899999991</v>
      </c>
      <c r="G31" s="18">
        <f t="shared" ca="1" si="2"/>
        <v>2894066.9</v>
      </c>
      <c r="H31" s="19">
        <f t="shared" ca="1" si="1"/>
        <v>15400622.83</v>
      </c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197</v>
      </c>
      <c r="B32" s="17">
        <v>1035</v>
      </c>
      <c r="C32" s="58" t="s">
        <v>146</v>
      </c>
      <c r="D32" s="18">
        <f t="shared" ca="1" si="2"/>
        <v>59590850.25</v>
      </c>
      <c r="E32" s="18">
        <f t="shared" ca="1" si="2"/>
        <v>37028405.219999999</v>
      </c>
      <c r="F32" s="18">
        <f t="shared" ca="1" si="2"/>
        <v>62005596.530000001</v>
      </c>
      <c r="G32" s="18">
        <f t="shared" ca="1" si="2"/>
        <v>59458813.479999997</v>
      </c>
      <c r="H32" s="19">
        <f t="shared" ca="1" si="1"/>
        <v>218083665.47999999</v>
      </c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199</v>
      </c>
      <c r="B33" s="17">
        <v>1036</v>
      </c>
      <c r="C33" s="58" t="s">
        <v>146</v>
      </c>
      <c r="D33" s="18">
        <f t="shared" ca="1" si="2"/>
        <v>9816733.5899999831</v>
      </c>
      <c r="E33" s="18">
        <f t="shared" ca="1" si="2"/>
        <v>90570.230000000025</v>
      </c>
      <c r="F33" s="18">
        <f t="shared" ca="1" si="2"/>
        <v>1785701.6499999992</v>
      </c>
      <c r="G33" s="18">
        <f t="shared" ca="1" si="2"/>
        <v>5903442.8099999167</v>
      </c>
      <c r="H33" s="19">
        <f t="shared" ca="1" si="1"/>
        <v>17596448.279999897</v>
      </c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201</v>
      </c>
      <c r="B34" s="17">
        <v>1037</v>
      </c>
      <c r="C34" s="58" t="s">
        <v>146</v>
      </c>
      <c r="D34" s="18">
        <f t="shared" ca="1" si="2"/>
        <v>1286619.3099999996</v>
      </c>
      <c r="E34" s="18">
        <f t="shared" ca="1" si="2"/>
        <v>0</v>
      </c>
      <c r="F34" s="18">
        <f t="shared" ca="1" si="2"/>
        <v>103178.33</v>
      </c>
      <c r="G34" s="18">
        <f t="shared" ca="1" si="2"/>
        <v>440689.49000000057</v>
      </c>
      <c r="H34" s="19">
        <f t="shared" ca="1" si="1"/>
        <v>1830487.1300000004</v>
      </c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203</v>
      </c>
      <c r="B35" s="17">
        <v>1038</v>
      </c>
      <c r="C35" s="58" t="s">
        <v>146</v>
      </c>
      <c r="D35" s="18">
        <f t="shared" ca="1" si="2"/>
        <v>5014276.05</v>
      </c>
      <c r="E35" s="18">
        <f t="shared" ca="1" si="2"/>
        <v>1299547.74</v>
      </c>
      <c r="F35" s="18">
        <f t="shared" ca="1" si="2"/>
        <v>3032455.59</v>
      </c>
      <c r="G35" s="18">
        <f t="shared" ca="1" si="2"/>
        <v>313513149.59999996</v>
      </c>
      <c r="H35" s="19">
        <f t="shared" ca="1" si="1"/>
        <v>322859428.97999996</v>
      </c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205</v>
      </c>
      <c r="B36" s="17">
        <v>1039</v>
      </c>
      <c r="C36" s="58" t="s">
        <v>146</v>
      </c>
      <c r="D36" s="18">
        <f t="shared" ca="1" si="2"/>
        <v>8064702</v>
      </c>
      <c r="E36" s="18">
        <f t="shared" ca="1" si="2"/>
        <v>353054</v>
      </c>
      <c r="F36" s="18">
        <f t="shared" ca="1" si="2"/>
        <v>8349142</v>
      </c>
      <c r="G36" s="18">
        <f t="shared" ca="1" si="2"/>
        <v>11333113</v>
      </c>
      <c r="H36" s="19">
        <f t="shared" ca="1" si="1"/>
        <v>28100011</v>
      </c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207</v>
      </c>
      <c r="B37" s="17">
        <v>1040</v>
      </c>
      <c r="C37" s="58" t="s">
        <v>146</v>
      </c>
      <c r="D37" s="18">
        <f t="shared" ca="1" si="2"/>
        <v>0</v>
      </c>
      <c r="E37" s="18">
        <f t="shared" ca="1" si="2"/>
        <v>0</v>
      </c>
      <c r="F37" s="18">
        <f t="shared" ca="1" si="2"/>
        <v>0</v>
      </c>
      <c r="G37" s="18">
        <f t="shared" ca="1" si="2"/>
        <v>0</v>
      </c>
      <c r="H37" s="19">
        <f t="shared" ca="1" si="1"/>
        <v>0</v>
      </c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209</v>
      </c>
      <c r="B38" s="17">
        <v>1043</v>
      </c>
      <c r="C38" s="58" t="s">
        <v>146</v>
      </c>
      <c r="D38" s="18">
        <f t="shared" ca="1" si="2"/>
        <v>22446878.73</v>
      </c>
      <c r="E38" s="18">
        <f t="shared" ca="1" si="2"/>
        <v>2268389.5500000003</v>
      </c>
      <c r="F38" s="18">
        <f t="shared" ca="1" si="2"/>
        <v>6570159.21</v>
      </c>
      <c r="G38" s="18">
        <f t="shared" ca="1" si="2"/>
        <v>14458910.970000001</v>
      </c>
      <c r="H38" s="19">
        <f t="shared" ca="1" si="1"/>
        <v>45744338.460000001</v>
      </c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211</v>
      </c>
      <c r="B39" s="17">
        <v>1044</v>
      </c>
      <c r="C39" s="58" t="s">
        <v>146</v>
      </c>
      <c r="D39" s="18">
        <f t="shared" ref="D39:G54" ca="1" si="3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107929.77</v>
      </c>
      <c r="E39" s="18">
        <f t="shared" ca="1" si="3"/>
        <v>0</v>
      </c>
      <c r="F39" s="18">
        <f t="shared" ca="1" si="3"/>
        <v>0</v>
      </c>
      <c r="G39" s="18">
        <f t="shared" ca="1" si="3"/>
        <v>619146.38</v>
      </c>
      <c r="H39" s="19">
        <f t="shared" ca="1" si="1"/>
        <v>727076.15</v>
      </c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213</v>
      </c>
      <c r="B40" s="17">
        <v>1045</v>
      </c>
      <c r="C40" s="58" t="s">
        <v>146</v>
      </c>
      <c r="D40" s="18">
        <f t="shared" ca="1" si="3"/>
        <v>23671700.174488001</v>
      </c>
      <c r="E40" s="18">
        <f t="shared" ca="1" si="3"/>
        <v>13685587.970000001</v>
      </c>
      <c r="F40" s="18">
        <f t="shared" ca="1" si="3"/>
        <v>15082849.309999999</v>
      </c>
      <c r="G40" s="18">
        <f t="shared" ca="1" si="3"/>
        <v>2858226.6521090004</v>
      </c>
      <c r="H40" s="19">
        <f t="shared" ca="1" si="1"/>
        <v>55298364.106596991</v>
      </c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215</v>
      </c>
      <c r="B41" s="17">
        <v>1046</v>
      </c>
      <c r="C41" s="58" t="s">
        <v>146</v>
      </c>
      <c r="D41" s="18">
        <f t="shared" ca="1" si="3"/>
        <v>186524.37</v>
      </c>
      <c r="E41" s="18">
        <f t="shared" ca="1" si="3"/>
        <v>0</v>
      </c>
      <c r="F41" s="18">
        <f t="shared" ca="1" si="3"/>
        <v>239919.18</v>
      </c>
      <c r="G41" s="18">
        <f t="shared" ca="1" si="3"/>
        <v>93088.26999999999</v>
      </c>
      <c r="H41" s="19">
        <f t="shared" ca="1" si="1"/>
        <v>519531.81999999995</v>
      </c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75" customHeight="1">
      <c r="A42" s="57" t="s">
        <v>217</v>
      </c>
      <c r="B42" s="17">
        <v>1047</v>
      </c>
      <c r="C42" s="58" t="s">
        <v>146</v>
      </c>
      <c r="D42" s="18">
        <f t="shared" ca="1" si="3"/>
        <v>0</v>
      </c>
      <c r="E42" s="18">
        <f t="shared" ca="1" si="3"/>
        <v>0</v>
      </c>
      <c r="F42" s="18">
        <f t="shared" ca="1" si="3"/>
        <v>0</v>
      </c>
      <c r="G42" s="18">
        <f t="shared" ca="1" si="3"/>
        <v>0</v>
      </c>
      <c r="H42" s="19">
        <f t="shared" ca="1" si="1"/>
        <v>0</v>
      </c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219</v>
      </c>
      <c r="B43" s="17">
        <v>1048</v>
      </c>
      <c r="C43" s="58" t="s">
        <v>146</v>
      </c>
      <c r="D43" s="18">
        <f t="shared" ca="1" si="3"/>
        <v>6014460.1699999999</v>
      </c>
      <c r="E43" s="18">
        <f t="shared" ca="1" si="3"/>
        <v>0</v>
      </c>
      <c r="F43" s="18">
        <f t="shared" ca="1" si="3"/>
        <v>2094186.57</v>
      </c>
      <c r="G43" s="18">
        <f t="shared" ca="1" si="3"/>
        <v>980734.80000002205</v>
      </c>
      <c r="H43" s="19">
        <f t="shared" ca="1" si="1"/>
        <v>9089381.5400000215</v>
      </c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221</v>
      </c>
      <c r="B44" s="17">
        <v>1049</v>
      </c>
      <c r="C44" s="58" t="s">
        <v>146</v>
      </c>
      <c r="D44" s="18">
        <f t="shared" ca="1" si="3"/>
        <v>15757.139999999998</v>
      </c>
      <c r="E44" s="18">
        <f t="shared" ca="1" si="3"/>
        <v>8.0299999999999994</v>
      </c>
      <c r="F44" s="18">
        <f t="shared" ca="1" si="3"/>
        <v>19.57</v>
      </c>
      <c r="G44" s="18">
        <f t="shared" ca="1" si="3"/>
        <v>116330.24000000006</v>
      </c>
      <c r="H44" s="19">
        <f t="shared" ref="H44:H45" ca="1" si="4">+SUM(D44:G44)</f>
        <v>132114.98000000007</v>
      </c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223</v>
      </c>
      <c r="B45" s="17">
        <v>1050</v>
      </c>
      <c r="C45" s="58" t="s">
        <v>146</v>
      </c>
      <c r="D45" s="18">
        <f t="shared" ca="1" si="3"/>
        <v>304207.00000000041</v>
      </c>
      <c r="E45" s="18">
        <f t="shared" ca="1" si="3"/>
        <v>0</v>
      </c>
      <c r="F45" s="18">
        <f t="shared" ca="1" si="3"/>
        <v>0</v>
      </c>
      <c r="G45" s="18">
        <f t="shared" ca="1" si="3"/>
        <v>116818.85000000003</v>
      </c>
      <c r="H45" s="19">
        <f t="shared" ca="1" si="4"/>
        <v>421025.85000000044</v>
      </c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316</v>
      </c>
      <c r="B46" s="17">
        <v>1051</v>
      </c>
      <c r="C46" s="58" t="s">
        <v>146</v>
      </c>
      <c r="D46" s="18">
        <f t="shared" ca="1" si="3"/>
        <v>1046004.19</v>
      </c>
      <c r="E46" s="18">
        <f t="shared" ca="1" si="3"/>
        <v>7368.62</v>
      </c>
      <c r="F46" s="18">
        <f t="shared" ca="1" si="3"/>
        <v>365433.56</v>
      </c>
      <c r="G46" s="18">
        <f t="shared" ca="1" si="3"/>
        <v>123630.79</v>
      </c>
      <c r="H46" s="19">
        <f t="shared" ref="H46" ca="1" si="5">+SUM(D46:G46)</f>
        <v>1542437.1600000001</v>
      </c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225</v>
      </c>
      <c r="B47" s="17">
        <v>2001</v>
      </c>
      <c r="C47" s="58" t="s">
        <v>226</v>
      </c>
      <c r="D47" s="18">
        <f t="shared" ca="1" si="3"/>
        <v>0</v>
      </c>
      <c r="E47" s="18">
        <f t="shared" ca="1" si="3"/>
        <v>0</v>
      </c>
      <c r="F47" s="18">
        <f t="shared" ca="1" si="3"/>
        <v>0</v>
      </c>
      <c r="G47" s="18">
        <f t="shared" ca="1" si="3"/>
        <v>0</v>
      </c>
      <c r="H47" s="19">
        <f t="shared" ref="H47:H67" ca="1" si="6">+SUM(D47:G47)</f>
        <v>0</v>
      </c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2002</v>
      </c>
      <c r="C48" s="58" t="s">
        <v>226</v>
      </c>
      <c r="D48" s="18">
        <f t="shared" ca="1" si="3"/>
        <v>0</v>
      </c>
      <c r="E48" s="18">
        <f t="shared" ca="1" si="3"/>
        <v>0</v>
      </c>
      <c r="F48" s="18">
        <f t="shared" ca="1" si="3"/>
        <v>0</v>
      </c>
      <c r="G48" s="18">
        <f t="shared" ca="1" si="3"/>
        <v>0</v>
      </c>
      <c r="H48" s="19">
        <f t="shared" ca="1" si="6"/>
        <v>0</v>
      </c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2005</v>
      </c>
      <c r="C49" s="58" t="s">
        <v>226</v>
      </c>
      <c r="D49" s="18">
        <f t="shared" ca="1" si="3"/>
        <v>0</v>
      </c>
      <c r="E49" s="18">
        <f t="shared" ca="1" si="3"/>
        <v>0</v>
      </c>
      <c r="F49" s="18">
        <f t="shared" ca="1" si="3"/>
        <v>0</v>
      </c>
      <c r="G49" s="18">
        <f t="shared" ca="1" si="3"/>
        <v>0</v>
      </c>
      <c r="H49" s="19">
        <f t="shared" ca="1" si="6"/>
        <v>0</v>
      </c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2006</v>
      </c>
      <c r="C50" s="58" t="s">
        <v>226</v>
      </c>
      <c r="D50" s="18">
        <f t="shared" ca="1" si="3"/>
        <v>0</v>
      </c>
      <c r="E50" s="18">
        <f t="shared" ca="1" si="3"/>
        <v>0</v>
      </c>
      <c r="F50" s="18">
        <f t="shared" ca="1" si="3"/>
        <v>0</v>
      </c>
      <c r="G50" s="18">
        <f t="shared" ca="1" si="3"/>
        <v>0</v>
      </c>
      <c r="H50" s="19">
        <f t="shared" ca="1" si="6"/>
        <v>0</v>
      </c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2007</v>
      </c>
      <c r="C51" s="58" t="s">
        <v>226</v>
      </c>
      <c r="D51" s="18">
        <f t="shared" ca="1" si="3"/>
        <v>0</v>
      </c>
      <c r="E51" s="18">
        <f t="shared" ca="1" si="3"/>
        <v>0</v>
      </c>
      <c r="F51" s="18">
        <f t="shared" ca="1" si="3"/>
        <v>0</v>
      </c>
      <c r="G51" s="18">
        <f t="shared" ca="1" si="3"/>
        <v>0</v>
      </c>
      <c r="H51" s="19">
        <f t="shared" ca="1" si="6"/>
        <v>0</v>
      </c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3001</v>
      </c>
      <c r="C52" s="58" t="s">
        <v>237</v>
      </c>
      <c r="D52" s="18">
        <f t="shared" ca="1" si="3"/>
        <v>0</v>
      </c>
      <c r="E52" s="18">
        <f t="shared" ca="1" si="3"/>
        <v>0</v>
      </c>
      <c r="F52" s="18">
        <f t="shared" ca="1" si="3"/>
        <v>0</v>
      </c>
      <c r="G52" s="18">
        <f t="shared" ca="1" si="3"/>
        <v>0</v>
      </c>
      <c r="H52" s="19">
        <f t="shared" ca="1" si="6"/>
        <v>0</v>
      </c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239</v>
      </c>
      <c r="B53" s="17">
        <v>3002</v>
      </c>
      <c r="C53" s="58" t="s">
        <v>237</v>
      </c>
      <c r="D53" s="18">
        <f t="shared" ca="1" si="3"/>
        <v>0</v>
      </c>
      <c r="E53" s="18">
        <f t="shared" ca="1" si="3"/>
        <v>0</v>
      </c>
      <c r="F53" s="18">
        <f t="shared" ca="1" si="3"/>
        <v>0</v>
      </c>
      <c r="G53" s="18">
        <f t="shared" ca="1" si="3"/>
        <v>0</v>
      </c>
      <c r="H53" s="19">
        <f t="shared" ca="1" si="6"/>
        <v>0</v>
      </c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241</v>
      </c>
      <c r="B54" s="17">
        <v>3003</v>
      </c>
      <c r="C54" s="58" t="s">
        <v>237</v>
      </c>
      <c r="D54" s="18">
        <f t="shared" ca="1" si="3"/>
        <v>0</v>
      </c>
      <c r="E54" s="18">
        <f t="shared" ca="1" si="3"/>
        <v>0</v>
      </c>
      <c r="F54" s="18">
        <f t="shared" ca="1" si="3"/>
        <v>0</v>
      </c>
      <c r="G54" s="18">
        <f t="shared" ca="1" si="3"/>
        <v>0</v>
      </c>
      <c r="H54" s="19">
        <f t="shared" ca="1" si="6"/>
        <v>0</v>
      </c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243</v>
      </c>
      <c r="B55" s="17">
        <v>3004</v>
      </c>
      <c r="C55" s="58" t="s">
        <v>237</v>
      </c>
      <c r="D55" s="18">
        <f t="shared" ref="D55:G67" ca="1" si="7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0</v>
      </c>
      <c r="E55" s="18">
        <f t="shared" ca="1" si="7"/>
        <v>0</v>
      </c>
      <c r="F55" s="18">
        <f t="shared" ca="1" si="7"/>
        <v>0</v>
      </c>
      <c r="G55" s="18">
        <f t="shared" ca="1" si="7"/>
        <v>0</v>
      </c>
      <c r="H55" s="19">
        <f t="shared" ca="1" si="6"/>
        <v>0</v>
      </c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245</v>
      </c>
      <c r="B56" s="17">
        <v>3005</v>
      </c>
      <c r="C56" s="58" t="s">
        <v>237</v>
      </c>
      <c r="D56" s="18">
        <f t="shared" ca="1" si="7"/>
        <v>0</v>
      </c>
      <c r="E56" s="18">
        <f t="shared" ca="1" si="7"/>
        <v>0</v>
      </c>
      <c r="F56" s="18">
        <f t="shared" ca="1" si="7"/>
        <v>0</v>
      </c>
      <c r="G56" s="18">
        <f t="shared" ca="1" si="7"/>
        <v>0</v>
      </c>
      <c r="H56" s="19">
        <f t="shared" ca="1" si="6"/>
        <v>0</v>
      </c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247</v>
      </c>
      <c r="B57" s="17">
        <v>3006</v>
      </c>
      <c r="C57" s="58" t="s">
        <v>237</v>
      </c>
      <c r="D57" s="18">
        <f t="shared" ca="1" si="7"/>
        <v>0</v>
      </c>
      <c r="E57" s="18">
        <f t="shared" ca="1" si="7"/>
        <v>0</v>
      </c>
      <c r="F57" s="18">
        <f t="shared" ca="1" si="7"/>
        <v>0</v>
      </c>
      <c r="G57" s="18">
        <f t="shared" ca="1" si="7"/>
        <v>0</v>
      </c>
      <c r="H57" s="19">
        <f t="shared" ca="1" si="6"/>
        <v>0</v>
      </c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3007</v>
      </c>
      <c r="C58" s="58" t="s">
        <v>237</v>
      </c>
      <c r="D58" s="18">
        <f t="shared" ca="1" si="7"/>
        <v>0</v>
      </c>
      <c r="E58" s="18">
        <f t="shared" ca="1" si="7"/>
        <v>0</v>
      </c>
      <c r="F58" s="18">
        <f t="shared" ca="1" si="7"/>
        <v>0</v>
      </c>
      <c r="G58" s="18">
        <f t="shared" ca="1" si="7"/>
        <v>0</v>
      </c>
      <c r="H58" s="19">
        <f t="shared" ca="1" si="6"/>
        <v>0</v>
      </c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3008</v>
      </c>
      <c r="C59" s="58" t="s">
        <v>237</v>
      </c>
      <c r="D59" s="18">
        <f t="shared" ca="1" si="7"/>
        <v>0</v>
      </c>
      <c r="E59" s="18">
        <f t="shared" ca="1" si="7"/>
        <v>0</v>
      </c>
      <c r="F59" s="18">
        <f t="shared" ca="1" si="7"/>
        <v>0</v>
      </c>
      <c r="G59" s="18">
        <f t="shared" ca="1" si="7"/>
        <v>0</v>
      </c>
      <c r="H59" s="19">
        <f t="shared" ca="1" si="6"/>
        <v>0</v>
      </c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253</v>
      </c>
      <c r="B60" s="17">
        <v>3009</v>
      </c>
      <c r="C60" s="58" t="s">
        <v>237</v>
      </c>
      <c r="D60" s="18">
        <f t="shared" ca="1" si="7"/>
        <v>0</v>
      </c>
      <c r="E60" s="18">
        <f t="shared" ca="1" si="7"/>
        <v>0</v>
      </c>
      <c r="F60" s="18">
        <f t="shared" ca="1" si="7"/>
        <v>0</v>
      </c>
      <c r="G60" s="18">
        <f t="shared" ca="1" si="7"/>
        <v>0</v>
      </c>
      <c r="H60" s="19">
        <f t="shared" ca="1" si="6"/>
        <v>0</v>
      </c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255</v>
      </c>
      <c r="B61" s="17">
        <v>3011</v>
      </c>
      <c r="C61" s="58" t="s">
        <v>237</v>
      </c>
      <c r="D61" s="18">
        <f t="shared" ca="1" si="7"/>
        <v>0</v>
      </c>
      <c r="E61" s="18">
        <f t="shared" ca="1" si="7"/>
        <v>0</v>
      </c>
      <c r="F61" s="18">
        <f t="shared" ca="1" si="7"/>
        <v>0</v>
      </c>
      <c r="G61" s="18">
        <f t="shared" ca="1" si="7"/>
        <v>0</v>
      </c>
      <c r="H61" s="19">
        <f t="shared" ca="1" si="6"/>
        <v>0</v>
      </c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257</v>
      </c>
      <c r="B62" s="17">
        <v>3012</v>
      </c>
      <c r="C62" s="58" t="s">
        <v>237</v>
      </c>
      <c r="D62" s="18">
        <f t="shared" ca="1" si="7"/>
        <v>0</v>
      </c>
      <c r="E62" s="18">
        <f t="shared" ca="1" si="7"/>
        <v>0</v>
      </c>
      <c r="F62" s="18">
        <f t="shared" ca="1" si="7"/>
        <v>0</v>
      </c>
      <c r="G62" s="18">
        <f t="shared" ca="1" si="7"/>
        <v>0</v>
      </c>
      <c r="H62" s="19">
        <f t="shared" ca="1" si="6"/>
        <v>0</v>
      </c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259</v>
      </c>
      <c r="B63" s="17">
        <v>3013</v>
      </c>
      <c r="C63" s="58" t="s">
        <v>226</v>
      </c>
      <c r="D63" s="18">
        <f t="shared" ca="1" si="7"/>
        <v>0</v>
      </c>
      <c r="E63" s="18">
        <f t="shared" ca="1" si="7"/>
        <v>0</v>
      </c>
      <c r="F63" s="18">
        <f t="shared" ca="1" si="7"/>
        <v>0</v>
      </c>
      <c r="G63" s="18">
        <f t="shared" ca="1" si="7"/>
        <v>0</v>
      </c>
      <c r="H63" s="19">
        <f t="shared" ca="1" si="6"/>
        <v>0</v>
      </c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263</v>
      </c>
      <c r="B64" s="17">
        <v>3015</v>
      </c>
      <c r="C64" s="58" t="s">
        <v>237</v>
      </c>
      <c r="D64" s="18">
        <f t="shared" ca="1" si="7"/>
        <v>0</v>
      </c>
      <c r="E64" s="18">
        <f t="shared" ca="1" si="7"/>
        <v>0</v>
      </c>
      <c r="F64" s="18">
        <f t="shared" ca="1" si="7"/>
        <v>0</v>
      </c>
      <c r="G64" s="18">
        <f t="shared" ca="1" si="7"/>
        <v>0</v>
      </c>
      <c r="H64" s="19">
        <f t="shared" ca="1" si="6"/>
        <v>0</v>
      </c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159" ht="12.75" customHeight="1">
      <c r="A65" s="57" t="s">
        <v>265</v>
      </c>
      <c r="B65" s="17">
        <v>3016</v>
      </c>
      <c r="C65" s="58" t="s">
        <v>237</v>
      </c>
      <c r="D65" s="18">
        <f t="shared" ca="1" si="7"/>
        <v>0</v>
      </c>
      <c r="E65" s="18">
        <f t="shared" ca="1" si="7"/>
        <v>0</v>
      </c>
      <c r="F65" s="18">
        <f t="shared" ca="1" si="7"/>
        <v>0</v>
      </c>
      <c r="G65" s="18">
        <f t="shared" ca="1" si="7"/>
        <v>0</v>
      </c>
      <c r="H65" s="19">
        <f t="shared" ca="1" si="6"/>
        <v>0</v>
      </c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159" ht="12.75" customHeight="1">
      <c r="A66" s="57" t="s">
        <v>267</v>
      </c>
      <c r="B66" s="17">
        <v>3017</v>
      </c>
      <c r="C66" s="58" t="s">
        <v>237</v>
      </c>
      <c r="D66" s="18">
        <f t="shared" ca="1" si="7"/>
        <v>0</v>
      </c>
      <c r="E66" s="18">
        <f t="shared" ca="1" si="7"/>
        <v>0</v>
      </c>
      <c r="F66" s="18">
        <f t="shared" ca="1" si="7"/>
        <v>0</v>
      </c>
      <c r="G66" s="18">
        <f t="shared" ca="1" si="7"/>
        <v>0</v>
      </c>
      <c r="H66" s="19">
        <f t="shared" ca="1" si="6"/>
        <v>0</v>
      </c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159" ht="12.75" customHeight="1">
      <c r="A67" s="57" t="s">
        <v>269</v>
      </c>
      <c r="B67" s="17">
        <v>3018</v>
      </c>
      <c r="C67" s="58" t="s">
        <v>237</v>
      </c>
      <c r="D67" s="18">
        <f t="shared" ca="1" si="7"/>
        <v>0</v>
      </c>
      <c r="E67" s="18">
        <f t="shared" ca="1" si="7"/>
        <v>0</v>
      </c>
      <c r="F67" s="18">
        <f t="shared" ca="1" si="7"/>
        <v>0</v>
      </c>
      <c r="G67" s="18">
        <f t="shared" ca="1" si="7"/>
        <v>0</v>
      </c>
      <c r="H67" s="19">
        <f t="shared" ca="1" si="6"/>
        <v>0</v>
      </c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159" ht="12.75" customHeight="1">
      <c r="A68" s="59" t="s">
        <v>273</v>
      </c>
      <c r="B68" s="48">
        <v>9000</v>
      </c>
      <c r="C68" s="58" t="s">
        <v>274</v>
      </c>
      <c r="D68" s="49">
        <f ca="1">SUMIF($C$7:$C$67,"HD",D$7:D$67)</f>
        <v>2099950608.0041983</v>
      </c>
      <c r="E68" s="49">
        <f ca="1">SUMIF($C$7:$C$67,"HD",E$7:E$67)</f>
        <v>255057811.83000001</v>
      </c>
      <c r="F68" s="49">
        <f ca="1">SUMIF($C$7:$C$67,"HD",F$7:F$67)</f>
        <v>778725151.83999991</v>
      </c>
      <c r="G68" s="49">
        <f ca="1">SUMIF($C$7:$C$67,"HD",G$7:G$67)</f>
        <v>1470399760.9024713</v>
      </c>
      <c r="H68" s="49">
        <f ca="1">SUMIF($C$7:$C$67,"HD",H$7:H$67)</f>
        <v>4604133332.5766687</v>
      </c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159" ht="12.75" customHeight="1">
      <c r="A69" s="59" t="s">
        <v>276</v>
      </c>
      <c r="B69" s="48">
        <v>9001</v>
      </c>
      <c r="C69" s="58" t="s">
        <v>277</v>
      </c>
      <c r="D69" s="49">
        <f ca="1">SUMIF($C$7:$C$67,"H",D$7:D$67)+SUMIF($C$7:$C$67,"E",D$7:D$67)</f>
        <v>0</v>
      </c>
      <c r="E69" s="49">
        <f ca="1">SUMIF($C$7:$C$67,"H",E$7:E$67)+SUMIF($C$7:$C$67,"E",E$7:E$67)</f>
        <v>0</v>
      </c>
      <c r="F69" s="49">
        <f ca="1">SUMIF($C$7:$C$67,"H",F$7:F$67)+SUMIF($C$7:$C$67,"E",F$7:F$67)</f>
        <v>0</v>
      </c>
      <c r="G69" s="49">
        <f ca="1">SUMIF($C$7:$C$67,"H",G$7:G$67)+SUMIF($C$7:$C$67,"E",G$7:G$67)</f>
        <v>0</v>
      </c>
      <c r="H69" s="49">
        <f ca="1">SUMIF($C$7:$C$67,"H",H$7:H$67)+SUMIF($C$7:$C$67,"E",H$7:H$67)</f>
        <v>0</v>
      </c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159" ht="12.75" customHeight="1">
      <c r="A70" s="59" t="s">
        <v>279</v>
      </c>
      <c r="B70" s="48">
        <v>9003</v>
      </c>
      <c r="C70" s="58" t="s">
        <v>280</v>
      </c>
      <c r="D70" s="49">
        <f ca="1">D68+D69</f>
        <v>2099950608.0041983</v>
      </c>
      <c r="E70" s="49">
        <f ca="1">E68+E69</f>
        <v>255057811.83000001</v>
      </c>
      <c r="F70" s="49">
        <f ca="1">F68+F69</f>
        <v>778725151.83999991</v>
      </c>
      <c r="G70" s="49">
        <f ca="1">G68+G69</f>
        <v>1470399760.9024713</v>
      </c>
      <c r="H70" s="49">
        <f ca="1">H68+H69</f>
        <v>4604133332.5766687</v>
      </c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159" ht="12.75" customHeight="1"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</row>
    <row r="72" spans="1:159"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</row>
    <row r="73" spans="1:159" s="35" customFormat="1">
      <c r="A73" s="53"/>
      <c r="B73" s="53"/>
      <c r="C73" s="53"/>
    </row>
    <row r="74" spans="1:159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159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</row>
  </sheetData>
  <mergeCells count="1">
    <mergeCell ref="E2:G2"/>
  </mergeCells>
  <dataValidations count="2">
    <dataValidation type="list" allowBlank="1" showInputMessage="1" showErrorMessage="1" sqref="C2">
      <formula1>"Toplam,Yurtiçi,Yurtdışı"</formula1>
    </dataValidation>
    <dataValidation type="list" allowBlank="1" showInputMessage="1" showErrorMessage="1" sqref="B2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D75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1" width="15.5703125" style="3" customWidth="1"/>
    <col min="232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318</v>
      </c>
      <c r="B2" s="4" t="s">
        <v>6</v>
      </c>
      <c r="C2" s="4" t="s">
        <v>6</v>
      </c>
      <c r="E2" s="91" t="s">
        <v>137</v>
      </c>
      <c r="F2" s="92"/>
      <c r="G2" s="93"/>
      <c r="H2" s="6"/>
    </row>
    <row r="3" spans="1:160" ht="15" customHeight="1">
      <c r="A3" s="5" t="s">
        <v>357</v>
      </c>
      <c r="B3" s="2"/>
      <c r="C3" s="2"/>
    </row>
    <row r="4" spans="1:160" ht="22.5" customHeight="1"/>
    <row r="5" spans="1:160" ht="22.5" customHeight="1">
      <c r="D5" s="78">
        <v>790</v>
      </c>
      <c r="E5" s="78">
        <v>791</v>
      </c>
      <c r="F5" s="79"/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122</v>
      </c>
      <c r="E6" s="56" t="s">
        <v>123</v>
      </c>
      <c r="F6" s="79" t="s">
        <v>318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t="shared" ref="D7:E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8">
        <f t="shared" ca="1" si="0"/>
        <v>0</v>
      </c>
      <c r="F7" s="19">
        <f t="shared" ref="F7:F45" ca="1" si="1">+SUM(D7:E7)</f>
        <v>0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ca="1" si="0"/>
        <v>0</v>
      </c>
      <c r="E8" s="18">
        <f t="shared" ca="1" si="0"/>
        <v>0</v>
      </c>
      <c r="F8" s="19">
        <f t="shared" ca="1" si="1"/>
        <v>0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0"/>
        <v>0</v>
      </c>
      <c r="E9" s="18">
        <f t="shared" ca="1" si="0"/>
        <v>0</v>
      </c>
      <c r="F9" s="19">
        <f t="shared" ca="1" si="1"/>
        <v>0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0</v>
      </c>
      <c r="E10" s="18">
        <f t="shared" ca="1" si="0"/>
        <v>0</v>
      </c>
      <c r="F10" s="19">
        <f t="shared" ca="1" si="1"/>
        <v>0</v>
      </c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E11" s="18">
        <f t="shared" ca="1" si="0"/>
        <v>0</v>
      </c>
      <c r="F11" s="19">
        <f t="shared" ca="1" si="1"/>
        <v>0</v>
      </c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9">
        <f t="shared" ca="1" si="1"/>
        <v>0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E13" s="18">
        <f t="shared" ca="1" si="0"/>
        <v>0</v>
      </c>
      <c r="F13" s="19">
        <f t="shared" ca="1" si="1"/>
        <v>0</v>
      </c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0</v>
      </c>
      <c r="E14" s="18">
        <f t="shared" ca="1" si="0"/>
        <v>0</v>
      </c>
      <c r="F14" s="19">
        <f t="shared" ca="1" si="1"/>
        <v>0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9">
        <f t="shared" ca="1" si="1"/>
        <v>0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9">
        <f t="shared" ca="1" si="1"/>
        <v>0</v>
      </c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0</v>
      </c>
      <c r="E17" s="18">
        <f t="shared" ca="1" si="0"/>
        <v>0</v>
      </c>
      <c r="F17" s="19">
        <f t="shared" ca="1" si="1"/>
        <v>0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0</v>
      </c>
      <c r="E18" s="18">
        <f t="shared" ca="1" si="0"/>
        <v>0</v>
      </c>
      <c r="F18" s="19">
        <f t="shared" ca="1" si="1"/>
        <v>0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9">
        <f t="shared" ca="1" si="1"/>
        <v>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0</v>
      </c>
      <c r="E20" s="18">
        <f t="shared" ca="1" si="0"/>
        <v>0</v>
      </c>
      <c r="F20" s="19">
        <f t="shared" ca="1" si="1"/>
        <v>0</v>
      </c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0</v>
      </c>
      <c r="E21" s="18">
        <f t="shared" ca="1" si="0"/>
        <v>0</v>
      </c>
      <c r="F21" s="19">
        <f t="shared" ca="1" si="1"/>
        <v>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0</v>
      </c>
      <c r="E22" s="18">
        <f t="shared" ca="1" si="0"/>
        <v>0</v>
      </c>
      <c r="F22" s="19">
        <f t="shared" ca="1" si="1"/>
        <v>0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179</v>
      </c>
      <c r="B23" s="17">
        <v>1020</v>
      </c>
      <c r="C23" s="58" t="s">
        <v>146</v>
      </c>
      <c r="D23" s="18">
        <f t="shared" ref="D23:E38" ca="1" si="2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0</v>
      </c>
      <c r="E23" s="18">
        <f t="shared" ca="1" si="2"/>
        <v>0</v>
      </c>
      <c r="F23" s="19">
        <f t="shared" ca="1" si="1"/>
        <v>0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181</v>
      </c>
      <c r="B24" s="17">
        <v>1022</v>
      </c>
      <c r="C24" s="58" t="s">
        <v>146</v>
      </c>
      <c r="D24" s="18">
        <f t="shared" ca="1" si="2"/>
        <v>0</v>
      </c>
      <c r="E24" s="18">
        <f t="shared" ca="1" si="2"/>
        <v>0</v>
      </c>
      <c r="F24" s="19">
        <f t="shared" ca="1" si="1"/>
        <v>0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183</v>
      </c>
      <c r="B25" s="17">
        <v>1025</v>
      </c>
      <c r="C25" s="58" t="s">
        <v>146</v>
      </c>
      <c r="D25" s="18">
        <f t="shared" ca="1" si="2"/>
        <v>0</v>
      </c>
      <c r="E25" s="18">
        <f t="shared" ca="1" si="2"/>
        <v>0</v>
      </c>
      <c r="F25" s="19">
        <f t="shared" ca="1" si="1"/>
        <v>0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185</v>
      </c>
      <c r="B26" s="17">
        <v>1027</v>
      </c>
      <c r="C26" s="58" t="s">
        <v>146</v>
      </c>
      <c r="D26" s="18">
        <f t="shared" ca="1" si="2"/>
        <v>0</v>
      </c>
      <c r="E26" s="18">
        <f t="shared" ca="1" si="2"/>
        <v>0</v>
      </c>
      <c r="F26" s="19">
        <f t="shared" ca="1" si="1"/>
        <v>0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187</v>
      </c>
      <c r="B27" s="17">
        <v>1028</v>
      </c>
      <c r="C27" s="58" t="s">
        <v>146</v>
      </c>
      <c r="D27" s="18">
        <f t="shared" ca="1" si="2"/>
        <v>0</v>
      </c>
      <c r="E27" s="18">
        <f t="shared" ca="1" si="2"/>
        <v>0</v>
      </c>
      <c r="F27" s="19">
        <f t="shared" ca="1" si="1"/>
        <v>0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189</v>
      </c>
      <c r="B28" s="17">
        <v>1030</v>
      </c>
      <c r="C28" s="58" t="s">
        <v>146</v>
      </c>
      <c r="D28" s="18">
        <f t="shared" ca="1" si="2"/>
        <v>0</v>
      </c>
      <c r="E28" s="18">
        <f t="shared" ca="1" si="2"/>
        <v>0</v>
      </c>
      <c r="F28" s="19">
        <f t="shared" ca="1" si="1"/>
        <v>0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191</v>
      </c>
      <c r="B29" s="17">
        <v>1031</v>
      </c>
      <c r="C29" s="58" t="s">
        <v>146</v>
      </c>
      <c r="D29" s="18">
        <f t="shared" ca="1" si="2"/>
        <v>0</v>
      </c>
      <c r="E29" s="18">
        <f t="shared" ca="1" si="2"/>
        <v>0</v>
      </c>
      <c r="F29" s="19">
        <f t="shared" ca="1" si="1"/>
        <v>0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193</v>
      </c>
      <c r="B30" s="17">
        <v>1032</v>
      </c>
      <c r="C30" s="58" t="s">
        <v>146</v>
      </c>
      <c r="D30" s="18">
        <f t="shared" ca="1" si="2"/>
        <v>0</v>
      </c>
      <c r="E30" s="18">
        <f t="shared" ca="1" si="2"/>
        <v>0</v>
      </c>
      <c r="F30" s="19">
        <f t="shared" ca="1" si="1"/>
        <v>0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195</v>
      </c>
      <c r="B31" s="17">
        <v>1034</v>
      </c>
      <c r="C31" s="58" t="s">
        <v>146</v>
      </c>
      <c r="D31" s="18">
        <f t="shared" ca="1" si="2"/>
        <v>0</v>
      </c>
      <c r="E31" s="18">
        <f t="shared" ca="1" si="2"/>
        <v>0</v>
      </c>
      <c r="F31" s="19">
        <f t="shared" ca="1" si="1"/>
        <v>0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197</v>
      </c>
      <c r="B32" s="17">
        <v>1035</v>
      </c>
      <c r="C32" s="58" t="s">
        <v>146</v>
      </c>
      <c r="D32" s="18">
        <f t="shared" ca="1" si="2"/>
        <v>0</v>
      </c>
      <c r="E32" s="18">
        <f t="shared" ca="1" si="2"/>
        <v>0</v>
      </c>
      <c r="F32" s="19">
        <f t="shared" ca="1" si="1"/>
        <v>0</v>
      </c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199</v>
      </c>
      <c r="B33" s="17">
        <v>1036</v>
      </c>
      <c r="C33" s="58" t="s">
        <v>146</v>
      </c>
      <c r="D33" s="18">
        <f t="shared" ca="1" si="2"/>
        <v>0</v>
      </c>
      <c r="E33" s="18">
        <f t="shared" ca="1" si="2"/>
        <v>0</v>
      </c>
      <c r="F33" s="19">
        <f t="shared" ca="1" si="1"/>
        <v>0</v>
      </c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201</v>
      </c>
      <c r="B34" s="17">
        <v>1037</v>
      </c>
      <c r="C34" s="58" t="s">
        <v>146</v>
      </c>
      <c r="D34" s="18">
        <f t="shared" ca="1" si="2"/>
        <v>0</v>
      </c>
      <c r="E34" s="18">
        <f t="shared" ca="1" si="2"/>
        <v>0</v>
      </c>
      <c r="F34" s="19">
        <f t="shared" ca="1" si="1"/>
        <v>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203</v>
      </c>
      <c r="B35" s="17">
        <v>1038</v>
      </c>
      <c r="C35" s="58" t="s">
        <v>146</v>
      </c>
      <c r="D35" s="18">
        <f t="shared" ca="1" si="2"/>
        <v>0</v>
      </c>
      <c r="E35" s="18">
        <f t="shared" ca="1" si="2"/>
        <v>0</v>
      </c>
      <c r="F35" s="19">
        <f t="shared" ca="1" si="1"/>
        <v>0</v>
      </c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205</v>
      </c>
      <c r="B36" s="17">
        <v>1039</v>
      </c>
      <c r="C36" s="58" t="s">
        <v>146</v>
      </c>
      <c r="D36" s="18">
        <f t="shared" ca="1" si="2"/>
        <v>0</v>
      </c>
      <c r="E36" s="18">
        <f t="shared" ca="1" si="2"/>
        <v>0</v>
      </c>
      <c r="F36" s="19">
        <f t="shared" ca="1" si="1"/>
        <v>0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207</v>
      </c>
      <c r="B37" s="17">
        <v>1040</v>
      </c>
      <c r="C37" s="58" t="s">
        <v>146</v>
      </c>
      <c r="D37" s="18">
        <f t="shared" ca="1" si="2"/>
        <v>0</v>
      </c>
      <c r="E37" s="18">
        <f t="shared" ca="1" si="2"/>
        <v>0</v>
      </c>
      <c r="F37" s="19">
        <f t="shared" ca="1" si="1"/>
        <v>0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209</v>
      </c>
      <c r="B38" s="17">
        <v>1043</v>
      </c>
      <c r="C38" s="58" t="s">
        <v>146</v>
      </c>
      <c r="D38" s="18">
        <f t="shared" ca="1" si="2"/>
        <v>0</v>
      </c>
      <c r="E38" s="18">
        <f t="shared" ca="1" si="2"/>
        <v>0</v>
      </c>
      <c r="F38" s="19">
        <f t="shared" ca="1" si="1"/>
        <v>0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211</v>
      </c>
      <c r="B39" s="17">
        <v>1044</v>
      </c>
      <c r="C39" s="58" t="s">
        <v>146</v>
      </c>
      <c r="D39" s="18">
        <f t="shared" ref="D39:E54" ca="1" si="3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0</v>
      </c>
      <c r="E39" s="18">
        <f t="shared" ca="1" si="3"/>
        <v>0</v>
      </c>
      <c r="F39" s="19">
        <f t="shared" ca="1" si="1"/>
        <v>0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213</v>
      </c>
      <c r="B40" s="17">
        <v>1045</v>
      </c>
      <c r="C40" s="58" t="s">
        <v>146</v>
      </c>
      <c r="D40" s="18">
        <f t="shared" ca="1" si="3"/>
        <v>0</v>
      </c>
      <c r="E40" s="18">
        <f t="shared" ca="1" si="3"/>
        <v>0</v>
      </c>
      <c r="F40" s="19">
        <f t="shared" ca="1" si="1"/>
        <v>0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215</v>
      </c>
      <c r="B41" s="17">
        <v>1046</v>
      </c>
      <c r="C41" s="58" t="s">
        <v>146</v>
      </c>
      <c r="D41" s="18">
        <f t="shared" ca="1" si="3"/>
        <v>0</v>
      </c>
      <c r="E41" s="18">
        <f t="shared" ca="1" si="3"/>
        <v>0</v>
      </c>
      <c r="F41" s="19">
        <f t="shared" ca="1" si="1"/>
        <v>0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217</v>
      </c>
      <c r="B42" s="17">
        <v>1047</v>
      </c>
      <c r="C42" s="58" t="s">
        <v>146</v>
      </c>
      <c r="D42" s="18">
        <f t="shared" ca="1" si="3"/>
        <v>0</v>
      </c>
      <c r="E42" s="18">
        <f t="shared" ca="1" si="3"/>
        <v>0</v>
      </c>
      <c r="F42" s="19">
        <f t="shared" ca="1" si="1"/>
        <v>0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219</v>
      </c>
      <c r="B43" s="17">
        <v>1048</v>
      </c>
      <c r="C43" s="58" t="s">
        <v>146</v>
      </c>
      <c r="D43" s="18">
        <f t="shared" ca="1" si="3"/>
        <v>0</v>
      </c>
      <c r="E43" s="18">
        <f t="shared" ca="1" si="3"/>
        <v>0</v>
      </c>
      <c r="F43" s="19">
        <f t="shared" ca="1" si="1"/>
        <v>0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221</v>
      </c>
      <c r="B44" s="17">
        <v>1049</v>
      </c>
      <c r="C44" s="58" t="s">
        <v>146</v>
      </c>
      <c r="D44" s="18">
        <f t="shared" ca="1" si="3"/>
        <v>0</v>
      </c>
      <c r="E44" s="18">
        <f t="shared" ca="1" si="3"/>
        <v>0</v>
      </c>
      <c r="F44" s="19">
        <f t="shared" ca="1" si="1"/>
        <v>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223</v>
      </c>
      <c r="B45" s="17">
        <v>1050</v>
      </c>
      <c r="C45" s="58" t="s">
        <v>146</v>
      </c>
      <c r="D45" s="18">
        <f t="shared" ca="1" si="3"/>
        <v>0</v>
      </c>
      <c r="E45" s="18">
        <f t="shared" ca="1" si="3"/>
        <v>0</v>
      </c>
      <c r="F45" s="19">
        <f t="shared" ca="1" si="1"/>
        <v>0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316</v>
      </c>
      <c r="B46" s="17">
        <v>1051</v>
      </c>
      <c r="C46" s="58" t="s">
        <v>146</v>
      </c>
      <c r="D46" s="18">
        <f t="shared" ca="1" si="3"/>
        <v>0</v>
      </c>
      <c r="E46" s="18">
        <f t="shared" ca="1" si="3"/>
        <v>0</v>
      </c>
      <c r="F46" s="19">
        <f t="shared" ref="F46" ca="1" si="4">+SUM(D46:E46)</f>
        <v>0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225</v>
      </c>
      <c r="B47" s="17">
        <v>2001</v>
      </c>
      <c r="C47" s="58" t="s">
        <v>226</v>
      </c>
      <c r="D47" s="18">
        <f t="shared" ca="1" si="3"/>
        <v>0</v>
      </c>
      <c r="E47" s="18">
        <f t="shared" ca="1" si="3"/>
        <v>1265590.6100000001</v>
      </c>
      <c r="F47" s="19">
        <f t="shared" ref="F47:F63" ca="1" si="5">+SUM(D47:E47)</f>
        <v>1265590.6100000001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2002</v>
      </c>
      <c r="C48" s="58" t="s">
        <v>226</v>
      </c>
      <c r="D48" s="18">
        <f t="shared" ca="1" si="3"/>
        <v>0</v>
      </c>
      <c r="E48" s="18">
        <f t="shared" ca="1" si="3"/>
        <v>462780357.81590003</v>
      </c>
      <c r="F48" s="19">
        <f t="shared" ca="1" si="5"/>
        <v>462780357.81590003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2005</v>
      </c>
      <c r="C49" s="58" t="s">
        <v>226</v>
      </c>
      <c r="D49" s="18">
        <f t="shared" ca="1" si="3"/>
        <v>0</v>
      </c>
      <c r="E49" s="18">
        <f t="shared" ca="1" si="3"/>
        <v>531840.87</v>
      </c>
      <c r="F49" s="19">
        <f t="shared" ca="1" si="5"/>
        <v>531840.87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2006</v>
      </c>
      <c r="C50" s="58" t="s">
        <v>226</v>
      </c>
      <c r="D50" s="18">
        <f t="shared" ca="1" si="3"/>
        <v>0</v>
      </c>
      <c r="E50" s="18">
        <f t="shared" ca="1" si="3"/>
        <v>80185023.299999997</v>
      </c>
      <c r="F50" s="19">
        <f t="shared" ca="1" si="5"/>
        <v>80185023.299999997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2007</v>
      </c>
      <c r="C51" s="58" t="s">
        <v>226</v>
      </c>
      <c r="D51" s="18">
        <f t="shared" ca="1" si="3"/>
        <v>0</v>
      </c>
      <c r="E51" s="18">
        <f t="shared" ca="1" si="3"/>
        <v>38062765.190000422</v>
      </c>
      <c r="F51" s="19">
        <f t="shared" ca="1" si="5"/>
        <v>38062765.190000422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3001</v>
      </c>
      <c r="C52" s="58" t="s">
        <v>237</v>
      </c>
      <c r="D52" s="18">
        <f t="shared" ca="1" si="3"/>
        <v>9.9999999999999995E-8</v>
      </c>
      <c r="E52" s="18">
        <f t="shared" ca="1" si="3"/>
        <v>1629399602.0270314</v>
      </c>
      <c r="F52" s="19">
        <f t="shared" ca="1" si="5"/>
        <v>1629399602.0270314</v>
      </c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239</v>
      </c>
      <c r="B53" s="17">
        <v>3002</v>
      </c>
      <c r="C53" s="58" t="s">
        <v>237</v>
      </c>
      <c r="D53" s="18">
        <f t="shared" ca="1" si="3"/>
        <v>0</v>
      </c>
      <c r="E53" s="18">
        <f t="shared" ca="1" si="3"/>
        <v>239588363.39999947</v>
      </c>
      <c r="F53" s="19">
        <f t="shared" ca="1" si="5"/>
        <v>239588363.39999947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241</v>
      </c>
      <c r="B54" s="17">
        <v>3003</v>
      </c>
      <c r="C54" s="58" t="s">
        <v>237</v>
      </c>
      <c r="D54" s="18">
        <f t="shared" ca="1" si="3"/>
        <v>0</v>
      </c>
      <c r="E54" s="18">
        <f t="shared" ca="1" si="3"/>
        <v>1869417815.0000021</v>
      </c>
      <c r="F54" s="19">
        <f t="shared" ca="1" si="5"/>
        <v>1869417815.0000021</v>
      </c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243</v>
      </c>
      <c r="B55" s="17">
        <v>3004</v>
      </c>
      <c r="C55" s="58" t="s">
        <v>237</v>
      </c>
      <c r="D55" s="18">
        <f t="shared" ref="D55:E67" ca="1" si="6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23209965.000000201</v>
      </c>
      <c r="E55" s="18">
        <f t="shared" ca="1" si="6"/>
        <v>1944925538.9598274</v>
      </c>
      <c r="F55" s="19">
        <f t="shared" ca="1" si="5"/>
        <v>1968135503.9598277</v>
      </c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245</v>
      </c>
      <c r="B56" s="17">
        <v>3005</v>
      </c>
      <c r="C56" s="58" t="s">
        <v>237</v>
      </c>
      <c r="D56" s="18">
        <f t="shared" ca="1" si="6"/>
        <v>0</v>
      </c>
      <c r="E56" s="18">
        <f t="shared" ca="1" si="6"/>
        <v>258732903.78000072</v>
      </c>
      <c r="F56" s="19">
        <f t="shared" ca="1" si="5"/>
        <v>258732903.78000072</v>
      </c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247</v>
      </c>
      <c r="B57" s="17">
        <v>3006</v>
      </c>
      <c r="C57" s="58" t="s">
        <v>237</v>
      </c>
      <c r="D57" s="18">
        <f t="shared" ca="1" si="6"/>
        <v>0</v>
      </c>
      <c r="E57" s="18">
        <f t="shared" ca="1" si="6"/>
        <v>1965766512.8199999</v>
      </c>
      <c r="F57" s="19">
        <f t="shared" ca="1" si="5"/>
        <v>1965766512.8199999</v>
      </c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3007</v>
      </c>
      <c r="C58" s="58" t="s">
        <v>237</v>
      </c>
      <c r="D58" s="18">
        <f t="shared" ca="1" si="6"/>
        <v>1609.4</v>
      </c>
      <c r="E58" s="18">
        <f t="shared" ca="1" si="6"/>
        <v>26488653.209999997</v>
      </c>
      <c r="F58" s="19">
        <f t="shared" ca="1" si="5"/>
        <v>26490262.609999996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3008</v>
      </c>
      <c r="C59" s="58" t="s">
        <v>237</v>
      </c>
      <c r="D59" s="18">
        <f t="shared" ca="1" si="6"/>
        <v>0</v>
      </c>
      <c r="E59" s="18">
        <f t="shared" ca="1" si="6"/>
        <v>471055596.18106002</v>
      </c>
      <c r="F59" s="19">
        <f t="shared" ca="1" si="5"/>
        <v>471055596.18106002</v>
      </c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253</v>
      </c>
      <c r="B60" s="17">
        <v>3009</v>
      </c>
      <c r="C60" s="58" t="s">
        <v>237</v>
      </c>
      <c r="D60" s="18">
        <f t="shared" ca="1" si="6"/>
        <v>0</v>
      </c>
      <c r="E60" s="18">
        <f t="shared" ca="1" si="6"/>
        <v>1001274818.749998</v>
      </c>
      <c r="F60" s="19">
        <f t="shared" ca="1" si="5"/>
        <v>1001274818.749998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255</v>
      </c>
      <c r="B61" s="17">
        <v>3011</v>
      </c>
      <c r="C61" s="58" t="s">
        <v>237</v>
      </c>
      <c r="D61" s="18">
        <f t="shared" ca="1" si="6"/>
        <v>0</v>
      </c>
      <c r="E61" s="18">
        <f t="shared" ca="1" si="6"/>
        <v>587179364.25848389</v>
      </c>
      <c r="F61" s="19">
        <f t="shared" ca="1" si="5"/>
        <v>587179364.25848389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257</v>
      </c>
      <c r="B62" s="17">
        <v>3012</v>
      </c>
      <c r="C62" s="58" t="s">
        <v>237</v>
      </c>
      <c r="D62" s="18">
        <f t="shared" ca="1" si="6"/>
        <v>0</v>
      </c>
      <c r="E62" s="18">
        <f t="shared" ca="1" si="6"/>
        <v>1456674052.6800001</v>
      </c>
      <c r="F62" s="19">
        <f t="shared" ca="1" si="5"/>
        <v>1456674052.6800001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259</v>
      </c>
      <c r="B63" s="17">
        <v>3013</v>
      </c>
      <c r="C63" s="58" t="s">
        <v>226</v>
      </c>
      <c r="D63" s="18">
        <f t="shared" ca="1" si="6"/>
        <v>0</v>
      </c>
      <c r="E63" s="18">
        <f t="shared" ca="1" si="6"/>
        <v>23877280.850000009</v>
      </c>
      <c r="F63" s="19">
        <f t="shared" ca="1" si="5"/>
        <v>23877280.850000009</v>
      </c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263</v>
      </c>
      <c r="B64" s="17">
        <v>3015</v>
      </c>
      <c r="C64" s="58" t="s">
        <v>237</v>
      </c>
      <c r="D64" s="18">
        <f t="shared" ca="1" si="6"/>
        <v>0</v>
      </c>
      <c r="E64" s="18">
        <f t="shared" ca="1" si="6"/>
        <v>184651969.44999996</v>
      </c>
      <c r="F64" s="19">
        <f ca="1">+SUM(D64:E64)</f>
        <v>184651969.44999996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160" ht="12.75" customHeight="1">
      <c r="A65" s="57" t="s">
        <v>265</v>
      </c>
      <c r="B65" s="17">
        <v>3016</v>
      </c>
      <c r="C65" s="58" t="s">
        <v>237</v>
      </c>
      <c r="D65" s="18">
        <f t="shared" ca="1" si="6"/>
        <v>0</v>
      </c>
      <c r="E65" s="18">
        <f t="shared" ca="1" si="6"/>
        <v>83527940.520000994</v>
      </c>
      <c r="F65" s="19">
        <f ca="1">+SUM(D65:E65)</f>
        <v>83527940.520000994</v>
      </c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160" ht="12.75" customHeight="1">
      <c r="A66" s="57" t="s">
        <v>267</v>
      </c>
      <c r="B66" s="17">
        <v>3017</v>
      </c>
      <c r="C66" s="58" t="s">
        <v>237</v>
      </c>
      <c r="D66" s="18">
        <f t="shared" ca="1" si="6"/>
        <v>0</v>
      </c>
      <c r="E66" s="18">
        <f t="shared" ca="1" si="6"/>
        <v>1451601003.8600032</v>
      </c>
      <c r="F66" s="19">
        <f ca="1">+SUM(D66:E66)</f>
        <v>1451601003.8600032</v>
      </c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160" ht="12.75" customHeight="1">
      <c r="A67" s="57" t="s">
        <v>269</v>
      </c>
      <c r="B67" s="17">
        <v>3018</v>
      </c>
      <c r="C67" s="58" t="s">
        <v>237</v>
      </c>
      <c r="D67" s="18">
        <f t="shared" ca="1" si="6"/>
        <v>0</v>
      </c>
      <c r="E67" s="18">
        <f t="shared" ca="1" si="6"/>
        <v>3926486616.4099998</v>
      </c>
      <c r="F67" s="19">
        <f ca="1">+SUM(D67:E67)</f>
        <v>3926486616.4099998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160" ht="12.75" customHeight="1">
      <c r="A68" s="59" t="s">
        <v>273</v>
      </c>
      <c r="B68" s="48">
        <v>9000</v>
      </c>
      <c r="C68" s="58" t="s">
        <v>274</v>
      </c>
      <c r="D68" s="49">
        <f ca="1">SUMIF($C$7:$C$67,"HD",D$7:D$67)</f>
        <v>0</v>
      </c>
      <c r="E68" s="49">
        <f ca="1">SUMIF($C$7:$C$67,"HD",E$7:E$67)</f>
        <v>0</v>
      </c>
      <c r="F68" s="49">
        <f ca="1">SUMIF($C$7:$C$67,"HD",F$7:F$67)</f>
        <v>0</v>
      </c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160" ht="12.75" customHeight="1">
      <c r="A69" s="59" t="s">
        <v>276</v>
      </c>
      <c r="B69" s="48">
        <v>9001</v>
      </c>
      <c r="C69" s="58" t="s">
        <v>277</v>
      </c>
      <c r="D69" s="49">
        <f ca="1">SUMIF($C$7:$C$67,"H",D$7:D$67)+SUMIF($C$7:$C$67,"E",D$7:D$67)</f>
        <v>23211574.4000003</v>
      </c>
      <c r="E69" s="49">
        <f ca="1">SUMIF($C$7:$C$67,"H",E$7:E$67)+SUMIF($C$7:$C$67,"E",E$7:E$67)</f>
        <v>17703473609.942307</v>
      </c>
      <c r="F69" s="49">
        <f ca="1">SUMIF($C$7:$C$67,"H",F$7:F$67)+SUMIF($C$7:$C$67,"E",F$7:F$67)</f>
        <v>17726685184.342308</v>
      </c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160" ht="12.75" customHeight="1">
      <c r="A70" s="59" t="s">
        <v>279</v>
      </c>
      <c r="B70" s="48">
        <v>9003</v>
      </c>
      <c r="C70" s="58" t="s">
        <v>280</v>
      </c>
      <c r="D70" s="49">
        <f ca="1">D68+D69</f>
        <v>23211574.4000003</v>
      </c>
      <c r="E70" s="49">
        <f ca="1">E68+E69</f>
        <v>17703473609.942307</v>
      </c>
      <c r="F70" s="49">
        <f ca="1">F68+F69</f>
        <v>17726685184.342308</v>
      </c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160" ht="12.75" customHeight="1"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</row>
    <row r="72" spans="1:160"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</row>
    <row r="73" spans="1:160" s="35" customFormat="1">
      <c r="A73" s="53"/>
      <c r="B73" s="53"/>
      <c r="C73" s="53"/>
    </row>
    <row r="74" spans="1:160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</row>
    <row r="75" spans="1:160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</row>
  </sheetData>
  <mergeCells count="1">
    <mergeCell ref="E2:G2"/>
  </mergeCells>
  <dataValidations count="2">
    <dataValidation type="list" allowBlank="1" showInputMessage="1" showErrorMessage="1" sqref="C2">
      <formula1>"Toplam,Yurtiçi,Yurtdışı"</formula1>
    </dataValidation>
    <dataValidation type="list" allowBlank="1" showInputMessage="1" showErrorMessage="1" sqref="B2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FD75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1" width="15.5703125" style="3" customWidth="1"/>
    <col min="232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354</v>
      </c>
      <c r="B2" s="4" t="s">
        <v>6</v>
      </c>
      <c r="C2" s="4" t="s">
        <v>6</v>
      </c>
      <c r="E2" s="91" t="s">
        <v>137</v>
      </c>
      <c r="F2" s="92"/>
      <c r="G2" s="93"/>
      <c r="H2" s="6"/>
    </row>
    <row r="3" spans="1:160" ht="15" customHeight="1">
      <c r="A3" s="5" t="s">
        <v>357</v>
      </c>
      <c r="B3" s="2"/>
      <c r="C3" s="2"/>
    </row>
    <row r="4" spans="1:160" ht="22.5" customHeight="1"/>
    <row r="5" spans="1:160" ht="22.5" customHeight="1">
      <c r="D5" s="78">
        <v>796</v>
      </c>
      <c r="E5" s="78">
        <v>797</v>
      </c>
      <c r="F5" s="78">
        <v>908</v>
      </c>
      <c r="G5" s="78">
        <v>909</v>
      </c>
      <c r="H5" s="78">
        <v>910</v>
      </c>
      <c r="I5" s="78">
        <v>91001</v>
      </c>
      <c r="J5" s="78">
        <v>91002</v>
      </c>
      <c r="K5" s="78">
        <v>911</v>
      </c>
      <c r="L5" s="78">
        <v>91101</v>
      </c>
      <c r="M5" s="78">
        <v>91102</v>
      </c>
      <c r="N5" s="79"/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17</v>
      </c>
      <c r="E6" s="56" t="s">
        <v>18</v>
      </c>
      <c r="F6" s="56" t="s">
        <v>19</v>
      </c>
      <c r="G6" s="56" t="s">
        <v>20</v>
      </c>
      <c r="H6" s="56" t="s">
        <v>21</v>
      </c>
      <c r="I6" s="56" t="s">
        <v>22</v>
      </c>
      <c r="J6" s="56" t="s">
        <v>23</v>
      </c>
      <c r="K6" s="56" t="s">
        <v>24</v>
      </c>
      <c r="L6" s="56" t="s">
        <v>22</v>
      </c>
      <c r="M6" s="56" t="s">
        <v>23</v>
      </c>
      <c r="N6" s="79" t="s">
        <v>322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t="shared" ref="D7:M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9">
        <f ca="1">F7+G7+H7+K7</f>
        <v>0</v>
      </c>
      <c r="F7" s="18">
        <f t="shared" ca="1" si="0"/>
        <v>0</v>
      </c>
      <c r="G7" s="18">
        <f t="shared" ca="1" si="0"/>
        <v>0</v>
      </c>
      <c r="H7" s="19">
        <f ca="1">+I7+J7</f>
        <v>0</v>
      </c>
      <c r="I7" s="18">
        <f t="shared" ca="1" si="0"/>
        <v>0</v>
      </c>
      <c r="J7" s="18">
        <f t="shared" ca="1" si="0"/>
        <v>0</v>
      </c>
      <c r="K7" s="19">
        <f ca="1">+L7+M7</f>
        <v>0</v>
      </c>
      <c r="L7" s="18">
        <f t="shared" ca="1" si="0"/>
        <v>0</v>
      </c>
      <c r="M7" s="18">
        <f t="shared" ca="1" si="0"/>
        <v>0</v>
      </c>
      <c r="N7" s="19">
        <f ca="1">+D7+E7</f>
        <v>0</v>
      </c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ca="1" si="0"/>
        <v>0</v>
      </c>
      <c r="E8" s="19">
        <f t="shared" ref="E8:E23" ca="1" si="1">F8+G8+H8+K8</f>
        <v>0</v>
      </c>
      <c r="F8" s="18">
        <f t="shared" ca="1" si="0"/>
        <v>0</v>
      </c>
      <c r="G8" s="18">
        <f t="shared" ca="1" si="0"/>
        <v>0</v>
      </c>
      <c r="H8" s="19">
        <f t="shared" ref="H8:H23" ca="1" si="2">+I8+J8</f>
        <v>0</v>
      </c>
      <c r="I8" s="18">
        <f t="shared" ca="1" si="0"/>
        <v>0</v>
      </c>
      <c r="J8" s="18">
        <f t="shared" ca="1" si="0"/>
        <v>0</v>
      </c>
      <c r="K8" s="19">
        <f t="shared" ref="K8:K23" ca="1" si="3">+L8+M8</f>
        <v>0</v>
      </c>
      <c r="L8" s="18">
        <f t="shared" ca="1" si="0"/>
        <v>0</v>
      </c>
      <c r="M8" s="18">
        <f t="shared" ca="1" si="0"/>
        <v>0</v>
      </c>
      <c r="N8" s="19">
        <f t="shared" ref="N8:N23" ca="1" si="4">+D8+E8</f>
        <v>0</v>
      </c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0"/>
        <v>0</v>
      </c>
      <c r="E9" s="19">
        <f t="shared" ca="1" si="1"/>
        <v>0</v>
      </c>
      <c r="F9" s="18">
        <f t="shared" ca="1" si="0"/>
        <v>0</v>
      </c>
      <c r="G9" s="18">
        <f t="shared" ca="1" si="0"/>
        <v>0</v>
      </c>
      <c r="H9" s="19">
        <f t="shared" ca="1" si="2"/>
        <v>0</v>
      </c>
      <c r="I9" s="18">
        <f t="shared" ca="1" si="0"/>
        <v>0</v>
      </c>
      <c r="J9" s="18">
        <f t="shared" ca="1" si="0"/>
        <v>0</v>
      </c>
      <c r="K9" s="19">
        <f t="shared" ca="1" si="3"/>
        <v>0</v>
      </c>
      <c r="L9" s="18">
        <f t="shared" ca="1" si="0"/>
        <v>0</v>
      </c>
      <c r="M9" s="18">
        <f t="shared" ca="1" si="0"/>
        <v>0</v>
      </c>
      <c r="N9" s="19">
        <f t="shared" ca="1" si="4"/>
        <v>0</v>
      </c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0</v>
      </c>
      <c r="E10" s="19">
        <f t="shared" ca="1" si="1"/>
        <v>0</v>
      </c>
      <c r="F10" s="18">
        <f t="shared" ca="1" si="0"/>
        <v>0</v>
      </c>
      <c r="G10" s="18">
        <f t="shared" ca="1" si="0"/>
        <v>0</v>
      </c>
      <c r="H10" s="19">
        <f t="shared" ca="1" si="2"/>
        <v>0</v>
      </c>
      <c r="I10" s="18">
        <f t="shared" ca="1" si="0"/>
        <v>0</v>
      </c>
      <c r="J10" s="18">
        <f t="shared" ca="1" si="0"/>
        <v>0</v>
      </c>
      <c r="K10" s="19">
        <f t="shared" ca="1" si="3"/>
        <v>0</v>
      </c>
      <c r="L10" s="18">
        <f t="shared" ca="1" si="0"/>
        <v>0</v>
      </c>
      <c r="M10" s="18">
        <f t="shared" ca="1" si="0"/>
        <v>0</v>
      </c>
      <c r="N10" s="19">
        <f t="shared" ca="1" si="4"/>
        <v>0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E11" s="19">
        <f t="shared" ca="1" si="1"/>
        <v>0</v>
      </c>
      <c r="F11" s="18">
        <f t="shared" ca="1" si="0"/>
        <v>0</v>
      </c>
      <c r="G11" s="18">
        <f t="shared" ca="1" si="0"/>
        <v>0</v>
      </c>
      <c r="H11" s="19">
        <f t="shared" ca="1" si="2"/>
        <v>0</v>
      </c>
      <c r="I11" s="18">
        <f t="shared" ca="1" si="0"/>
        <v>0</v>
      </c>
      <c r="J11" s="18">
        <f t="shared" ca="1" si="0"/>
        <v>0</v>
      </c>
      <c r="K11" s="19">
        <f t="shared" ca="1" si="3"/>
        <v>0</v>
      </c>
      <c r="L11" s="18">
        <f t="shared" ca="1" si="0"/>
        <v>0</v>
      </c>
      <c r="M11" s="18">
        <f t="shared" ca="1" si="0"/>
        <v>0</v>
      </c>
      <c r="N11" s="19">
        <f t="shared" ca="1" si="4"/>
        <v>0</v>
      </c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9">
        <f t="shared" ca="1" si="1"/>
        <v>0</v>
      </c>
      <c r="F12" s="18">
        <f t="shared" ca="1" si="0"/>
        <v>0</v>
      </c>
      <c r="G12" s="18">
        <f t="shared" ca="1" si="0"/>
        <v>0</v>
      </c>
      <c r="H12" s="19">
        <f t="shared" ca="1" si="2"/>
        <v>0</v>
      </c>
      <c r="I12" s="18">
        <f t="shared" ca="1" si="0"/>
        <v>0</v>
      </c>
      <c r="J12" s="18">
        <f t="shared" ca="1" si="0"/>
        <v>0</v>
      </c>
      <c r="K12" s="19">
        <f t="shared" ca="1" si="3"/>
        <v>0</v>
      </c>
      <c r="L12" s="18">
        <f t="shared" ca="1" si="0"/>
        <v>0</v>
      </c>
      <c r="M12" s="18">
        <f t="shared" ca="1" si="0"/>
        <v>0</v>
      </c>
      <c r="N12" s="19">
        <f t="shared" ca="1" si="4"/>
        <v>0</v>
      </c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E13" s="19">
        <f t="shared" ca="1" si="1"/>
        <v>0</v>
      </c>
      <c r="F13" s="18">
        <f t="shared" ca="1" si="0"/>
        <v>0</v>
      </c>
      <c r="G13" s="18">
        <f t="shared" ca="1" si="0"/>
        <v>0</v>
      </c>
      <c r="H13" s="19">
        <f t="shared" ca="1" si="2"/>
        <v>0</v>
      </c>
      <c r="I13" s="18">
        <f t="shared" ca="1" si="0"/>
        <v>0</v>
      </c>
      <c r="J13" s="18">
        <f t="shared" ca="1" si="0"/>
        <v>0</v>
      </c>
      <c r="K13" s="19">
        <f t="shared" ca="1" si="3"/>
        <v>0</v>
      </c>
      <c r="L13" s="18">
        <f t="shared" ca="1" si="0"/>
        <v>0</v>
      </c>
      <c r="M13" s="18">
        <f t="shared" ca="1" si="0"/>
        <v>0</v>
      </c>
      <c r="N13" s="19">
        <f t="shared" ca="1" si="4"/>
        <v>0</v>
      </c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0</v>
      </c>
      <c r="E14" s="19">
        <f t="shared" ca="1" si="1"/>
        <v>0</v>
      </c>
      <c r="F14" s="18">
        <f t="shared" ca="1" si="0"/>
        <v>0</v>
      </c>
      <c r="G14" s="18">
        <f t="shared" ca="1" si="0"/>
        <v>0</v>
      </c>
      <c r="H14" s="19">
        <f t="shared" ca="1" si="2"/>
        <v>0</v>
      </c>
      <c r="I14" s="18">
        <f t="shared" ca="1" si="0"/>
        <v>0</v>
      </c>
      <c r="J14" s="18">
        <f t="shared" ca="1" si="0"/>
        <v>0</v>
      </c>
      <c r="K14" s="19">
        <f t="shared" ca="1" si="3"/>
        <v>0</v>
      </c>
      <c r="L14" s="18">
        <f t="shared" ca="1" si="0"/>
        <v>0</v>
      </c>
      <c r="M14" s="18">
        <f t="shared" ca="1" si="0"/>
        <v>0</v>
      </c>
      <c r="N14" s="19">
        <f t="shared" ca="1" si="4"/>
        <v>0</v>
      </c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0</v>
      </c>
      <c r="E15" s="19">
        <f t="shared" ca="1" si="1"/>
        <v>0</v>
      </c>
      <c r="F15" s="18">
        <f t="shared" ca="1" si="0"/>
        <v>0</v>
      </c>
      <c r="G15" s="18">
        <f t="shared" ca="1" si="0"/>
        <v>0</v>
      </c>
      <c r="H15" s="19">
        <f t="shared" ca="1" si="2"/>
        <v>0</v>
      </c>
      <c r="I15" s="18">
        <f t="shared" ca="1" si="0"/>
        <v>0</v>
      </c>
      <c r="J15" s="18">
        <f t="shared" ca="1" si="0"/>
        <v>0</v>
      </c>
      <c r="K15" s="19">
        <f t="shared" ca="1" si="3"/>
        <v>0</v>
      </c>
      <c r="L15" s="18">
        <f t="shared" ca="1" si="0"/>
        <v>0</v>
      </c>
      <c r="M15" s="18">
        <f t="shared" ca="1" si="0"/>
        <v>0</v>
      </c>
      <c r="N15" s="19">
        <f t="shared" ca="1" si="4"/>
        <v>0</v>
      </c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E16" s="19">
        <f t="shared" ca="1" si="1"/>
        <v>0</v>
      </c>
      <c r="F16" s="18">
        <f t="shared" ca="1" si="0"/>
        <v>0</v>
      </c>
      <c r="G16" s="18">
        <f t="shared" ca="1" si="0"/>
        <v>0</v>
      </c>
      <c r="H16" s="19">
        <f t="shared" ca="1" si="2"/>
        <v>0</v>
      </c>
      <c r="I16" s="18">
        <f t="shared" ca="1" si="0"/>
        <v>0</v>
      </c>
      <c r="J16" s="18">
        <f t="shared" ca="1" si="0"/>
        <v>0</v>
      </c>
      <c r="K16" s="19">
        <f t="shared" ca="1" si="3"/>
        <v>0</v>
      </c>
      <c r="L16" s="18">
        <f t="shared" ca="1" si="0"/>
        <v>0</v>
      </c>
      <c r="M16" s="18">
        <f t="shared" ca="1" si="0"/>
        <v>0</v>
      </c>
      <c r="N16" s="19">
        <f t="shared" ca="1" si="4"/>
        <v>0</v>
      </c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0</v>
      </c>
      <c r="E17" s="19">
        <f t="shared" ca="1" si="1"/>
        <v>0</v>
      </c>
      <c r="F17" s="18">
        <f t="shared" ca="1" si="0"/>
        <v>0</v>
      </c>
      <c r="G17" s="18">
        <f t="shared" ca="1" si="0"/>
        <v>0</v>
      </c>
      <c r="H17" s="19">
        <f t="shared" ca="1" si="2"/>
        <v>0</v>
      </c>
      <c r="I17" s="18">
        <f t="shared" ca="1" si="0"/>
        <v>0</v>
      </c>
      <c r="J17" s="18">
        <f t="shared" ca="1" si="0"/>
        <v>0</v>
      </c>
      <c r="K17" s="19">
        <f t="shared" ca="1" si="3"/>
        <v>0</v>
      </c>
      <c r="L17" s="18">
        <f t="shared" ca="1" si="0"/>
        <v>0</v>
      </c>
      <c r="M17" s="18">
        <f t="shared" ca="1" si="0"/>
        <v>0</v>
      </c>
      <c r="N17" s="19">
        <f t="shared" ca="1" si="4"/>
        <v>0</v>
      </c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0</v>
      </c>
      <c r="E18" s="19">
        <f t="shared" ca="1" si="1"/>
        <v>0</v>
      </c>
      <c r="F18" s="18">
        <f t="shared" ca="1" si="0"/>
        <v>0</v>
      </c>
      <c r="G18" s="18">
        <f t="shared" ca="1" si="0"/>
        <v>0</v>
      </c>
      <c r="H18" s="19">
        <f t="shared" ca="1" si="2"/>
        <v>0</v>
      </c>
      <c r="I18" s="18">
        <f t="shared" ca="1" si="0"/>
        <v>0</v>
      </c>
      <c r="J18" s="18">
        <f t="shared" ca="1" si="0"/>
        <v>0</v>
      </c>
      <c r="K18" s="19">
        <f t="shared" ca="1" si="3"/>
        <v>0</v>
      </c>
      <c r="L18" s="18">
        <f t="shared" ca="1" si="0"/>
        <v>0</v>
      </c>
      <c r="M18" s="18">
        <f t="shared" ca="1" si="0"/>
        <v>0</v>
      </c>
      <c r="N18" s="19">
        <f t="shared" ca="1" si="4"/>
        <v>0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E19" s="19">
        <f t="shared" ca="1" si="1"/>
        <v>0</v>
      </c>
      <c r="F19" s="18">
        <f t="shared" ca="1" si="0"/>
        <v>0</v>
      </c>
      <c r="G19" s="18">
        <f t="shared" ca="1" si="0"/>
        <v>0</v>
      </c>
      <c r="H19" s="19">
        <f t="shared" ca="1" si="2"/>
        <v>0</v>
      </c>
      <c r="I19" s="18">
        <f t="shared" ca="1" si="0"/>
        <v>0</v>
      </c>
      <c r="J19" s="18">
        <f t="shared" ca="1" si="0"/>
        <v>0</v>
      </c>
      <c r="K19" s="19">
        <f t="shared" ca="1" si="3"/>
        <v>0</v>
      </c>
      <c r="L19" s="18">
        <f t="shared" ca="1" si="0"/>
        <v>0</v>
      </c>
      <c r="M19" s="18">
        <f t="shared" ca="1" si="0"/>
        <v>0</v>
      </c>
      <c r="N19" s="19">
        <f t="shared" ca="1" si="4"/>
        <v>0</v>
      </c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0</v>
      </c>
      <c r="E20" s="19">
        <f t="shared" ca="1" si="1"/>
        <v>0</v>
      </c>
      <c r="F20" s="18">
        <f t="shared" ca="1" si="0"/>
        <v>0</v>
      </c>
      <c r="G20" s="18">
        <f t="shared" ca="1" si="0"/>
        <v>0</v>
      </c>
      <c r="H20" s="19">
        <f t="shared" ca="1" si="2"/>
        <v>0</v>
      </c>
      <c r="I20" s="18">
        <f t="shared" ca="1" si="0"/>
        <v>0</v>
      </c>
      <c r="J20" s="18">
        <f t="shared" ca="1" si="0"/>
        <v>0</v>
      </c>
      <c r="K20" s="19">
        <f t="shared" ca="1" si="3"/>
        <v>0</v>
      </c>
      <c r="L20" s="18">
        <f t="shared" ca="1" si="0"/>
        <v>0</v>
      </c>
      <c r="M20" s="18">
        <f t="shared" ca="1" si="0"/>
        <v>0</v>
      </c>
      <c r="N20" s="19">
        <f t="shared" ca="1" si="4"/>
        <v>0</v>
      </c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0</v>
      </c>
      <c r="E21" s="19">
        <f t="shared" ca="1" si="1"/>
        <v>0</v>
      </c>
      <c r="F21" s="18">
        <f t="shared" ca="1" si="0"/>
        <v>0</v>
      </c>
      <c r="G21" s="18">
        <f t="shared" ca="1" si="0"/>
        <v>0</v>
      </c>
      <c r="H21" s="19">
        <f t="shared" ca="1" si="2"/>
        <v>0</v>
      </c>
      <c r="I21" s="18">
        <f t="shared" ca="1" si="0"/>
        <v>0</v>
      </c>
      <c r="J21" s="18">
        <f t="shared" ca="1" si="0"/>
        <v>0</v>
      </c>
      <c r="K21" s="19">
        <f t="shared" ca="1" si="3"/>
        <v>0</v>
      </c>
      <c r="L21" s="18">
        <f t="shared" ca="1" si="0"/>
        <v>0</v>
      </c>
      <c r="M21" s="18">
        <f t="shared" ca="1" si="0"/>
        <v>0</v>
      </c>
      <c r="N21" s="19">
        <f t="shared" ca="1" si="4"/>
        <v>0</v>
      </c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0</v>
      </c>
      <c r="E22" s="19">
        <f t="shared" ca="1" si="1"/>
        <v>0</v>
      </c>
      <c r="F22" s="18">
        <f t="shared" ca="1" si="0"/>
        <v>0</v>
      </c>
      <c r="G22" s="18">
        <f t="shared" ca="1" si="0"/>
        <v>0</v>
      </c>
      <c r="H22" s="19">
        <f t="shared" ca="1" si="2"/>
        <v>0</v>
      </c>
      <c r="I22" s="18">
        <f t="shared" ca="1" si="0"/>
        <v>0</v>
      </c>
      <c r="J22" s="18">
        <f t="shared" ca="1" si="0"/>
        <v>0</v>
      </c>
      <c r="K22" s="19">
        <f t="shared" ca="1" si="3"/>
        <v>0</v>
      </c>
      <c r="L22" s="18">
        <f t="shared" ca="1" si="0"/>
        <v>0</v>
      </c>
      <c r="M22" s="18">
        <f t="shared" ca="1" si="0"/>
        <v>0</v>
      </c>
      <c r="N22" s="19">
        <f t="shared" ca="1" si="4"/>
        <v>0</v>
      </c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179</v>
      </c>
      <c r="B23" s="17">
        <v>1020</v>
      </c>
      <c r="C23" s="58" t="s">
        <v>146</v>
      </c>
      <c r="D23" s="18">
        <f t="shared" ref="D23:D67" ca="1" si="5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0</v>
      </c>
      <c r="E23" s="19">
        <f t="shared" ca="1" si="1"/>
        <v>0</v>
      </c>
      <c r="F23" s="18">
        <f t="shared" ref="F23:G38" ca="1" si="6">IFERROR(IF($C$2="Yurtiçi",INDIRECT("'"&amp;$B$2&amp;"'!"&amp;ADDRESS(MATCH($B23,INDIRECT("'"&amp;$B$2&amp;"'!$B$1:$B$1095"),0),MATCH(F$5,INDIRECT("'"&amp;$B$2&amp;"'!5:5"),0))),IF($C$2="Yurtdışı",INDIRECT("'"&amp;$B$2&amp;"'!"&amp;ADDRESS(MATCH($B23,INDIRECT("'"&amp;$B$2&amp;"'!$B$1:$B$1095"),0),MATCH(F$5,INDIRECT("'"&amp;$B$2&amp;"'!5:5"),0)+1)),INDIRECT("'"&amp;$B$2&amp;"'!"&amp;ADDRESS(MATCH($B23,INDIRECT("'"&amp;$B$2&amp;"'!$B$1:$B$1095"),0),MATCH(F$5,INDIRECT("'"&amp;$B$2&amp;"'!5:5"),0)))+INDIRECT("'"&amp;$B$2&amp;"'!"&amp;ADDRESS(MATCH($B23,INDIRECT("'"&amp;$B$2&amp;"'!$B$1:$B$1095"),0),MATCH(F$5,INDIRECT("'"&amp;$B$2&amp;"'!5:5"),0)+1)))),0)</f>
        <v>0</v>
      </c>
      <c r="G23" s="18">
        <f t="shared" ca="1" si="6"/>
        <v>0</v>
      </c>
      <c r="H23" s="19">
        <f t="shared" ca="1" si="2"/>
        <v>0</v>
      </c>
      <c r="I23" s="18">
        <f t="shared" ref="I23:J38" ca="1" si="7">IFERROR(IF($C$2="Yurtiçi",INDIRECT("'"&amp;$B$2&amp;"'!"&amp;ADDRESS(MATCH($B23,INDIRECT("'"&amp;$B$2&amp;"'!$B$1:$B$1095"),0),MATCH(I$5,INDIRECT("'"&amp;$B$2&amp;"'!5:5"),0))),IF($C$2="Yurtdışı",INDIRECT("'"&amp;$B$2&amp;"'!"&amp;ADDRESS(MATCH($B23,INDIRECT("'"&amp;$B$2&amp;"'!$B$1:$B$1095"),0),MATCH(I$5,INDIRECT("'"&amp;$B$2&amp;"'!5:5"),0)+1)),INDIRECT("'"&amp;$B$2&amp;"'!"&amp;ADDRESS(MATCH($B23,INDIRECT("'"&amp;$B$2&amp;"'!$B$1:$B$1095"),0),MATCH(I$5,INDIRECT("'"&amp;$B$2&amp;"'!5:5"),0)))+INDIRECT("'"&amp;$B$2&amp;"'!"&amp;ADDRESS(MATCH($B23,INDIRECT("'"&amp;$B$2&amp;"'!$B$1:$B$1095"),0),MATCH(I$5,INDIRECT("'"&amp;$B$2&amp;"'!5:5"),0)+1)))),0)</f>
        <v>0</v>
      </c>
      <c r="J23" s="18">
        <f t="shared" ca="1" si="7"/>
        <v>0</v>
      </c>
      <c r="K23" s="19">
        <f t="shared" ca="1" si="3"/>
        <v>0</v>
      </c>
      <c r="L23" s="18">
        <f t="shared" ref="L23:M38" ca="1" si="8">IFERROR(IF($C$2="Yurtiçi",INDIRECT("'"&amp;$B$2&amp;"'!"&amp;ADDRESS(MATCH($B23,INDIRECT("'"&amp;$B$2&amp;"'!$B$1:$B$1095"),0),MATCH(L$5,INDIRECT("'"&amp;$B$2&amp;"'!5:5"),0))),IF($C$2="Yurtdışı",INDIRECT("'"&amp;$B$2&amp;"'!"&amp;ADDRESS(MATCH($B23,INDIRECT("'"&amp;$B$2&amp;"'!$B$1:$B$1095"),0),MATCH(L$5,INDIRECT("'"&amp;$B$2&amp;"'!5:5"),0)+1)),INDIRECT("'"&amp;$B$2&amp;"'!"&amp;ADDRESS(MATCH($B23,INDIRECT("'"&amp;$B$2&amp;"'!$B$1:$B$1095"),0),MATCH(L$5,INDIRECT("'"&amp;$B$2&amp;"'!5:5"),0)))+INDIRECT("'"&amp;$B$2&amp;"'!"&amp;ADDRESS(MATCH($B23,INDIRECT("'"&amp;$B$2&amp;"'!$B$1:$B$1095"),0),MATCH(L$5,INDIRECT("'"&amp;$B$2&amp;"'!5:5"),0)+1)))),0)</f>
        <v>0</v>
      </c>
      <c r="M23" s="18">
        <f t="shared" ca="1" si="8"/>
        <v>0</v>
      </c>
      <c r="N23" s="19">
        <f t="shared" ca="1" si="4"/>
        <v>0</v>
      </c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181</v>
      </c>
      <c r="B24" s="17">
        <v>1022</v>
      </c>
      <c r="C24" s="58" t="s">
        <v>146</v>
      </c>
      <c r="D24" s="18">
        <f t="shared" ca="1" si="5"/>
        <v>0</v>
      </c>
      <c r="E24" s="19">
        <f ca="1">F24+G24+H24+K24</f>
        <v>0</v>
      </c>
      <c r="F24" s="18">
        <f t="shared" ca="1" si="6"/>
        <v>0</v>
      </c>
      <c r="G24" s="18">
        <f t="shared" ca="1" si="6"/>
        <v>0</v>
      </c>
      <c r="H24" s="19">
        <f ca="1">+I24+J24</f>
        <v>0</v>
      </c>
      <c r="I24" s="18">
        <f t="shared" ca="1" si="7"/>
        <v>0</v>
      </c>
      <c r="J24" s="18">
        <f t="shared" ca="1" si="7"/>
        <v>0</v>
      </c>
      <c r="K24" s="19">
        <f ca="1">+L24+M24</f>
        <v>0</v>
      </c>
      <c r="L24" s="18">
        <f t="shared" ca="1" si="8"/>
        <v>0</v>
      </c>
      <c r="M24" s="18">
        <f t="shared" ca="1" si="8"/>
        <v>0</v>
      </c>
      <c r="N24" s="19">
        <f ca="1">+D24+E24</f>
        <v>0</v>
      </c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183</v>
      </c>
      <c r="B25" s="17">
        <v>1025</v>
      </c>
      <c r="C25" s="58" t="s">
        <v>146</v>
      </c>
      <c r="D25" s="18">
        <f t="shared" ca="1" si="5"/>
        <v>0</v>
      </c>
      <c r="E25" s="19">
        <f ca="1">F25+G25+H25+K25</f>
        <v>0</v>
      </c>
      <c r="F25" s="18">
        <f t="shared" ca="1" si="6"/>
        <v>0</v>
      </c>
      <c r="G25" s="18">
        <f t="shared" ca="1" si="6"/>
        <v>0</v>
      </c>
      <c r="H25" s="19">
        <f ca="1">+I25+J25</f>
        <v>0</v>
      </c>
      <c r="I25" s="18">
        <f t="shared" ca="1" si="7"/>
        <v>0</v>
      </c>
      <c r="J25" s="18">
        <f t="shared" ca="1" si="7"/>
        <v>0</v>
      </c>
      <c r="K25" s="19">
        <f ca="1">+L25+M25</f>
        <v>0</v>
      </c>
      <c r="L25" s="18">
        <f t="shared" ca="1" si="8"/>
        <v>0</v>
      </c>
      <c r="M25" s="18">
        <f t="shared" ca="1" si="8"/>
        <v>0</v>
      </c>
      <c r="N25" s="19">
        <f ca="1">+D25+E25</f>
        <v>0</v>
      </c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185</v>
      </c>
      <c r="B26" s="17">
        <v>1027</v>
      </c>
      <c r="C26" s="58" t="s">
        <v>146</v>
      </c>
      <c r="D26" s="18">
        <f t="shared" ca="1" si="5"/>
        <v>0</v>
      </c>
      <c r="E26" s="19">
        <f t="shared" ref="E26:E37" ca="1" si="9">F26+G26+H26+K26</f>
        <v>0</v>
      </c>
      <c r="F26" s="18">
        <f t="shared" ca="1" si="6"/>
        <v>0</v>
      </c>
      <c r="G26" s="18">
        <f t="shared" ca="1" si="6"/>
        <v>0</v>
      </c>
      <c r="H26" s="19">
        <f t="shared" ref="H26:H37" ca="1" si="10">+I26+J26</f>
        <v>0</v>
      </c>
      <c r="I26" s="18">
        <f t="shared" ca="1" si="7"/>
        <v>0</v>
      </c>
      <c r="J26" s="18">
        <f t="shared" ca="1" si="7"/>
        <v>0</v>
      </c>
      <c r="K26" s="19">
        <f t="shared" ref="K26:K37" ca="1" si="11">+L26+M26</f>
        <v>0</v>
      </c>
      <c r="L26" s="18">
        <f t="shared" ca="1" si="8"/>
        <v>0</v>
      </c>
      <c r="M26" s="18">
        <f t="shared" ca="1" si="8"/>
        <v>0</v>
      </c>
      <c r="N26" s="19">
        <f t="shared" ref="N26:N37" ca="1" si="12">+D26+E26</f>
        <v>0</v>
      </c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187</v>
      </c>
      <c r="B27" s="17">
        <v>1028</v>
      </c>
      <c r="C27" s="58" t="s">
        <v>146</v>
      </c>
      <c r="D27" s="18">
        <f t="shared" ca="1" si="5"/>
        <v>0</v>
      </c>
      <c r="E27" s="19">
        <f t="shared" ca="1" si="9"/>
        <v>0</v>
      </c>
      <c r="F27" s="18">
        <f t="shared" ca="1" si="6"/>
        <v>0</v>
      </c>
      <c r="G27" s="18">
        <f t="shared" ca="1" si="6"/>
        <v>0</v>
      </c>
      <c r="H27" s="19">
        <f t="shared" ca="1" si="10"/>
        <v>0</v>
      </c>
      <c r="I27" s="18">
        <f t="shared" ca="1" si="7"/>
        <v>0</v>
      </c>
      <c r="J27" s="18">
        <f t="shared" ca="1" si="7"/>
        <v>0</v>
      </c>
      <c r="K27" s="19">
        <f t="shared" ca="1" si="11"/>
        <v>0</v>
      </c>
      <c r="L27" s="18">
        <f t="shared" ca="1" si="8"/>
        <v>0</v>
      </c>
      <c r="M27" s="18">
        <f t="shared" ca="1" si="8"/>
        <v>0</v>
      </c>
      <c r="N27" s="19">
        <f t="shared" ca="1" si="12"/>
        <v>0</v>
      </c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189</v>
      </c>
      <c r="B28" s="17">
        <v>1030</v>
      </c>
      <c r="C28" s="58" t="s">
        <v>146</v>
      </c>
      <c r="D28" s="18">
        <f t="shared" ca="1" si="5"/>
        <v>0</v>
      </c>
      <c r="E28" s="19">
        <f t="shared" ca="1" si="9"/>
        <v>0</v>
      </c>
      <c r="F28" s="18">
        <f t="shared" ca="1" si="6"/>
        <v>0</v>
      </c>
      <c r="G28" s="18">
        <f t="shared" ca="1" si="6"/>
        <v>0</v>
      </c>
      <c r="H28" s="19">
        <f t="shared" ca="1" si="10"/>
        <v>0</v>
      </c>
      <c r="I28" s="18">
        <f t="shared" ca="1" si="7"/>
        <v>0</v>
      </c>
      <c r="J28" s="18">
        <f t="shared" ca="1" si="7"/>
        <v>0</v>
      </c>
      <c r="K28" s="19">
        <f t="shared" ca="1" si="11"/>
        <v>0</v>
      </c>
      <c r="L28" s="18">
        <f t="shared" ca="1" si="8"/>
        <v>0</v>
      </c>
      <c r="M28" s="18">
        <f t="shared" ca="1" si="8"/>
        <v>0</v>
      </c>
      <c r="N28" s="19">
        <f t="shared" ca="1" si="12"/>
        <v>0</v>
      </c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191</v>
      </c>
      <c r="B29" s="17">
        <v>1031</v>
      </c>
      <c r="C29" s="58" t="s">
        <v>146</v>
      </c>
      <c r="D29" s="18">
        <f t="shared" ca="1" si="5"/>
        <v>0</v>
      </c>
      <c r="E29" s="19">
        <f t="shared" ca="1" si="9"/>
        <v>0</v>
      </c>
      <c r="F29" s="18">
        <f t="shared" ca="1" si="6"/>
        <v>0</v>
      </c>
      <c r="G29" s="18">
        <f t="shared" ca="1" si="6"/>
        <v>0</v>
      </c>
      <c r="H29" s="19">
        <f t="shared" ca="1" si="10"/>
        <v>0</v>
      </c>
      <c r="I29" s="18">
        <f t="shared" ca="1" si="7"/>
        <v>0</v>
      </c>
      <c r="J29" s="18">
        <f t="shared" ca="1" si="7"/>
        <v>0</v>
      </c>
      <c r="K29" s="19">
        <f t="shared" ca="1" si="11"/>
        <v>0</v>
      </c>
      <c r="L29" s="18">
        <f t="shared" ca="1" si="8"/>
        <v>0</v>
      </c>
      <c r="M29" s="18">
        <f t="shared" ca="1" si="8"/>
        <v>0</v>
      </c>
      <c r="N29" s="19">
        <f t="shared" ca="1" si="12"/>
        <v>0</v>
      </c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193</v>
      </c>
      <c r="B30" s="17">
        <v>1032</v>
      </c>
      <c r="C30" s="58" t="s">
        <v>146</v>
      </c>
      <c r="D30" s="18">
        <f t="shared" ca="1" si="5"/>
        <v>0</v>
      </c>
      <c r="E30" s="19">
        <f t="shared" ca="1" si="9"/>
        <v>0</v>
      </c>
      <c r="F30" s="18">
        <f t="shared" ca="1" si="6"/>
        <v>0</v>
      </c>
      <c r="G30" s="18">
        <f t="shared" ca="1" si="6"/>
        <v>0</v>
      </c>
      <c r="H30" s="19">
        <f t="shared" ca="1" si="10"/>
        <v>0</v>
      </c>
      <c r="I30" s="18">
        <f t="shared" ca="1" si="7"/>
        <v>0</v>
      </c>
      <c r="J30" s="18">
        <f t="shared" ca="1" si="7"/>
        <v>0</v>
      </c>
      <c r="K30" s="19">
        <f t="shared" ca="1" si="11"/>
        <v>0</v>
      </c>
      <c r="L30" s="18">
        <f t="shared" ca="1" si="8"/>
        <v>0</v>
      </c>
      <c r="M30" s="18">
        <f t="shared" ca="1" si="8"/>
        <v>0</v>
      </c>
      <c r="N30" s="19">
        <f t="shared" ca="1" si="12"/>
        <v>0</v>
      </c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195</v>
      </c>
      <c r="B31" s="17">
        <v>1034</v>
      </c>
      <c r="C31" s="58" t="s">
        <v>146</v>
      </c>
      <c r="D31" s="18">
        <f t="shared" ca="1" si="5"/>
        <v>0</v>
      </c>
      <c r="E31" s="19">
        <f t="shared" ca="1" si="9"/>
        <v>0</v>
      </c>
      <c r="F31" s="18">
        <f t="shared" ca="1" si="6"/>
        <v>0</v>
      </c>
      <c r="G31" s="18">
        <f t="shared" ca="1" si="6"/>
        <v>0</v>
      </c>
      <c r="H31" s="19">
        <f t="shared" ca="1" si="10"/>
        <v>0</v>
      </c>
      <c r="I31" s="18">
        <f t="shared" ca="1" si="7"/>
        <v>0</v>
      </c>
      <c r="J31" s="18">
        <f t="shared" ca="1" si="7"/>
        <v>0</v>
      </c>
      <c r="K31" s="19">
        <f t="shared" ca="1" si="11"/>
        <v>0</v>
      </c>
      <c r="L31" s="18">
        <f t="shared" ca="1" si="8"/>
        <v>0</v>
      </c>
      <c r="M31" s="18">
        <f t="shared" ca="1" si="8"/>
        <v>0</v>
      </c>
      <c r="N31" s="19">
        <f t="shared" ca="1" si="12"/>
        <v>0</v>
      </c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197</v>
      </c>
      <c r="B32" s="17">
        <v>1035</v>
      </c>
      <c r="C32" s="58" t="s">
        <v>146</v>
      </c>
      <c r="D32" s="18">
        <f t="shared" ca="1" si="5"/>
        <v>0</v>
      </c>
      <c r="E32" s="19">
        <f t="shared" ca="1" si="9"/>
        <v>0</v>
      </c>
      <c r="F32" s="18">
        <f t="shared" ca="1" si="6"/>
        <v>0</v>
      </c>
      <c r="G32" s="18">
        <f t="shared" ca="1" si="6"/>
        <v>0</v>
      </c>
      <c r="H32" s="19">
        <f t="shared" ca="1" si="10"/>
        <v>0</v>
      </c>
      <c r="I32" s="18">
        <f t="shared" ca="1" si="7"/>
        <v>0</v>
      </c>
      <c r="J32" s="18">
        <f t="shared" ca="1" si="7"/>
        <v>0</v>
      </c>
      <c r="K32" s="19">
        <f t="shared" ca="1" si="11"/>
        <v>0</v>
      </c>
      <c r="L32" s="18">
        <f t="shared" ca="1" si="8"/>
        <v>0</v>
      </c>
      <c r="M32" s="18">
        <f t="shared" ca="1" si="8"/>
        <v>0</v>
      </c>
      <c r="N32" s="19">
        <f t="shared" ca="1" si="12"/>
        <v>0</v>
      </c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199</v>
      </c>
      <c r="B33" s="17">
        <v>1036</v>
      </c>
      <c r="C33" s="58" t="s">
        <v>146</v>
      </c>
      <c r="D33" s="18">
        <f t="shared" ca="1" si="5"/>
        <v>0</v>
      </c>
      <c r="E33" s="19">
        <f t="shared" ca="1" si="9"/>
        <v>0</v>
      </c>
      <c r="F33" s="18">
        <f t="shared" ca="1" si="6"/>
        <v>0</v>
      </c>
      <c r="G33" s="18">
        <f t="shared" ca="1" si="6"/>
        <v>0</v>
      </c>
      <c r="H33" s="19">
        <f t="shared" ca="1" si="10"/>
        <v>0</v>
      </c>
      <c r="I33" s="18">
        <f t="shared" ca="1" si="7"/>
        <v>0</v>
      </c>
      <c r="J33" s="18">
        <f t="shared" ca="1" si="7"/>
        <v>0</v>
      </c>
      <c r="K33" s="19">
        <f t="shared" ca="1" si="11"/>
        <v>0</v>
      </c>
      <c r="L33" s="18">
        <f t="shared" ca="1" si="8"/>
        <v>0</v>
      </c>
      <c r="M33" s="18">
        <f t="shared" ca="1" si="8"/>
        <v>0</v>
      </c>
      <c r="N33" s="19">
        <f t="shared" ca="1" si="12"/>
        <v>0</v>
      </c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201</v>
      </c>
      <c r="B34" s="17">
        <v>1037</v>
      </c>
      <c r="C34" s="58" t="s">
        <v>146</v>
      </c>
      <c r="D34" s="18">
        <f t="shared" ca="1" si="5"/>
        <v>0</v>
      </c>
      <c r="E34" s="19">
        <f t="shared" ca="1" si="9"/>
        <v>0</v>
      </c>
      <c r="F34" s="18">
        <f t="shared" ca="1" si="6"/>
        <v>0</v>
      </c>
      <c r="G34" s="18">
        <f t="shared" ca="1" si="6"/>
        <v>0</v>
      </c>
      <c r="H34" s="19">
        <f t="shared" ca="1" si="10"/>
        <v>0</v>
      </c>
      <c r="I34" s="18">
        <f t="shared" ca="1" si="7"/>
        <v>0</v>
      </c>
      <c r="J34" s="18">
        <f t="shared" ca="1" si="7"/>
        <v>0</v>
      </c>
      <c r="K34" s="19">
        <f t="shared" ca="1" si="11"/>
        <v>0</v>
      </c>
      <c r="L34" s="18">
        <f t="shared" ca="1" si="8"/>
        <v>0</v>
      </c>
      <c r="M34" s="18">
        <f t="shared" ca="1" si="8"/>
        <v>0</v>
      </c>
      <c r="N34" s="19">
        <f t="shared" ca="1" si="12"/>
        <v>0</v>
      </c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203</v>
      </c>
      <c r="B35" s="17">
        <v>1038</v>
      </c>
      <c r="C35" s="58" t="s">
        <v>146</v>
      </c>
      <c r="D35" s="18">
        <f t="shared" ca="1" si="5"/>
        <v>0</v>
      </c>
      <c r="E35" s="19">
        <f t="shared" ca="1" si="9"/>
        <v>0</v>
      </c>
      <c r="F35" s="18">
        <f t="shared" ca="1" si="6"/>
        <v>0</v>
      </c>
      <c r="G35" s="18">
        <f t="shared" ca="1" si="6"/>
        <v>0</v>
      </c>
      <c r="H35" s="19">
        <f t="shared" ca="1" si="10"/>
        <v>0</v>
      </c>
      <c r="I35" s="18">
        <f t="shared" ca="1" si="7"/>
        <v>0</v>
      </c>
      <c r="J35" s="18">
        <f t="shared" ca="1" si="7"/>
        <v>0</v>
      </c>
      <c r="K35" s="19">
        <f t="shared" ca="1" si="11"/>
        <v>0</v>
      </c>
      <c r="L35" s="18">
        <f t="shared" ca="1" si="8"/>
        <v>0</v>
      </c>
      <c r="M35" s="18">
        <f t="shared" ca="1" si="8"/>
        <v>0</v>
      </c>
      <c r="N35" s="19">
        <f t="shared" ca="1" si="12"/>
        <v>0</v>
      </c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205</v>
      </c>
      <c r="B36" s="17">
        <v>1039</v>
      </c>
      <c r="C36" s="58" t="s">
        <v>146</v>
      </c>
      <c r="D36" s="18">
        <f t="shared" ca="1" si="5"/>
        <v>0</v>
      </c>
      <c r="E36" s="19">
        <f t="shared" ca="1" si="9"/>
        <v>0</v>
      </c>
      <c r="F36" s="18">
        <f t="shared" ca="1" si="6"/>
        <v>0</v>
      </c>
      <c r="G36" s="18">
        <f t="shared" ca="1" si="6"/>
        <v>0</v>
      </c>
      <c r="H36" s="19">
        <f t="shared" ca="1" si="10"/>
        <v>0</v>
      </c>
      <c r="I36" s="18">
        <f t="shared" ca="1" si="7"/>
        <v>0</v>
      </c>
      <c r="J36" s="18">
        <f t="shared" ca="1" si="7"/>
        <v>0</v>
      </c>
      <c r="K36" s="19">
        <f t="shared" ca="1" si="11"/>
        <v>0</v>
      </c>
      <c r="L36" s="18">
        <f t="shared" ca="1" si="8"/>
        <v>0</v>
      </c>
      <c r="M36" s="18">
        <f t="shared" ca="1" si="8"/>
        <v>0</v>
      </c>
      <c r="N36" s="19">
        <f t="shared" ca="1" si="12"/>
        <v>0</v>
      </c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207</v>
      </c>
      <c r="B37" s="17">
        <v>1040</v>
      </c>
      <c r="C37" s="58" t="s">
        <v>146</v>
      </c>
      <c r="D37" s="18">
        <f t="shared" ca="1" si="5"/>
        <v>0</v>
      </c>
      <c r="E37" s="19">
        <f t="shared" ca="1" si="9"/>
        <v>0</v>
      </c>
      <c r="F37" s="18">
        <f t="shared" ca="1" si="6"/>
        <v>0</v>
      </c>
      <c r="G37" s="18">
        <f t="shared" ca="1" si="6"/>
        <v>0</v>
      </c>
      <c r="H37" s="19">
        <f t="shared" ca="1" si="10"/>
        <v>0</v>
      </c>
      <c r="I37" s="18">
        <f t="shared" ca="1" si="7"/>
        <v>0</v>
      </c>
      <c r="J37" s="18">
        <f t="shared" ca="1" si="7"/>
        <v>0</v>
      </c>
      <c r="K37" s="19">
        <f t="shared" ca="1" si="11"/>
        <v>0</v>
      </c>
      <c r="L37" s="18">
        <f t="shared" ca="1" si="8"/>
        <v>0</v>
      </c>
      <c r="M37" s="18">
        <f t="shared" ca="1" si="8"/>
        <v>0</v>
      </c>
      <c r="N37" s="19">
        <f t="shared" ca="1" si="12"/>
        <v>0</v>
      </c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209</v>
      </c>
      <c r="B38" s="17">
        <v>1043</v>
      </c>
      <c r="C38" s="58" t="s">
        <v>146</v>
      </c>
      <c r="D38" s="18">
        <f t="shared" ca="1" si="5"/>
        <v>0</v>
      </c>
      <c r="E38" s="19">
        <f ca="1">F38+G38+H38+K38</f>
        <v>0</v>
      </c>
      <c r="F38" s="18">
        <f t="shared" ca="1" si="6"/>
        <v>0</v>
      </c>
      <c r="G38" s="18">
        <f t="shared" ca="1" si="6"/>
        <v>0</v>
      </c>
      <c r="H38" s="19">
        <f ca="1">+I38+J38</f>
        <v>0</v>
      </c>
      <c r="I38" s="18">
        <f t="shared" ca="1" si="7"/>
        <v>0</v>
      </c>
      <c r="J38" s="18">
        <f t="shared" ca="1" si="7"/>
        <v>0</v>
      </c>
      <c r="K38" s="19">
        <f ca="1">+L38+M38</f>
        <v>0</v>
      </c>
      <c r="L38" s="18">
        <f t="shared" ca="1" si="8"/>
        <v>0</v>
      </c>
      <c r="M38" s="18">
        <f t="shared" ca="1" si="8"/>
        <v>0</v>
      </c>
      <c r="N38" s="19">
        <f ca="1">+D38+E38</f>
        <v>0</v>
      </c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211</v>
      </c>
      <c r="B39" s="17">
        <v>1044</v>
      </c>
      <c r="C39" s="58" t="s">
        <v>146</v>
      </c>
      <c r="D39" s="18">
        <f t="shared" ca="1" si="5"/>
        <v>0</v>
      </c>
      <c r="E39" s="19">
        <f ca="1">F39+G39+H39+K39</f>
        <v>0</v>
      </c>
      <c r="F39" s="18">
        <f t="shared" ref="F39:G54" ca="1" si="13">IFERROR(IF($C$2="Yurtiçi",INDIRECT("'"&amp;$B$2&amp;"'!"&amp;ADDRESS(MATCH($B39,INDIRECT("'"&amp;$B$2&amp;"'!$B$1:$B$1095"),0),MATCH(F$5,INDIRECT("'"&amp;$B$2&amp;"'!5:5"),0))),IF($C$2="Yurtdışı",INDIRECT("'"&amp;$B$2&amp;"'!"&amp;ADDRESS(MATCH($B39,INDIRECT("'"&amp;$B$2&amp;"'!$B$1:$B$1095"),0),MATCH(F$5,INDIRECT("'"&amp;$B$2&amp;"'!5:5"),0)+1)),INDIRECT("'"&amp;$B$2&amp;"'!"&amp;ADDRESS(MATCH($B39,INDIRECT("'"&amp;$B$2&amp;"'!$B$1:$B$1095"),0),MATCH(F$5,INDIRECT("'"&amp;$B$2&amp;"'!5:5"),0)))+INDIRECT("'"&amp;$B$2&amp;"'!"&amp;ADDRESS(MATCH($B39,INDIRECT("'"&amp;$B$2&amp;"'!$B$1:$B$1095"),0),MATCH(F$5,INDIRECT("'"&amp;$B$2&amp;"'!5:5"),0)+1)))),0)</f>
        <v>0</v>
      </c>
      <c r="G39" s="18">
        <f t="shared" ca="1" si="13"/>
        <v>0</v>
      </c>
      <c r="H39" s="19">
        <f ca="1">+I39+J39</f>
        <v>0</v>
      </c>
      <c r="I39" s="18">
        <f t="shared" ref="I39:J54" ca="1" si="14">IFERROR(IF($C$2="Yurtiçi",INDIRECT("'"&amp;$B$2&amp;"'!"&amp;ADDRESS(MATCH($B39,INDIRECT("'"&amp;$B$2&amp;"'!$B$1:$B$1095"),0),MATCH(I$5,INDIRECT("'"&amp;$B$2&amp;"'!5:5"),0))),IF($C$2="Yurtdışı",INDIRECT("'"&amp;$B$2&amp;"'!"&amp;ADDRESS(MATCH($B39,INDIRECT("'"&amp;$B$2&amp;"'!$B$1:$B$1095"),0),MATCH(I$5,INDIRECT("'"&amp;$B$2&amp;"'!5:5"),0)+1)),INDIRECT("'"&amp;$B$2&amp;"'!"&amp;ADDRESS(MATCH($B39,INDIRECT("'"&amp;$B$2&amp;"'!$B$1:$B$1095"),0),MATCH(I$5,INDIRECT("'"&amp;$B$2&amp;"'!5:5"),0)))+INDIRECT("'"&amp;$B$2&amp;"'!"&amp;ADDRESS(MATCH($B39,INDIRECT("'"&amp;$B$2&amp;"'!$B$1:$B$1095"),0),MATCH(I$5,INDIRECT("'"&amp;$B$2&amp;"'!5:5"),0)+1)))),0)</f>
        <v>0</v>
      </c>
      <c r="J39" s="18">
        <f t="shared" ca="1" si="14"/>
        <v>0</v>
      </c>
      <c r="K39" s="19">
        <f ca="1">+L39+M39</f>
        <v>0</v>
      </c>
      <c r="L39" s="18">
        <f t="shared" ref="L39:M54" ca="1" si="15">IFERROR(IF($C$2="Yurtiçi",INDIRECT("'"&amp;$B$2&amp;"'!"&amp;ADDRESS(MATCH($B39,INDIRECT("'"&amp;$B$2&amp;"'!$B$1:$B$1095"),0),MATCH(L$5,INDIRECT("'"&amp;$B$2&amp;"'!5:5"),0))),IF($C$2="Yurtdışı",INDIRECT("'"&amp;$B$2&amp;"'!"&amp;ADDRESS(MATCH($B39,INDIRECT("'"&amp;$B$2&amp;"'!$B$1:$B$1095"),0),MATCH(L$5,INDIRECT("'"&amp;$B$2&amp;"'!5:5"),0)+1)),INDIRECT("'"&amp;$B$2&amp;"'!"&amp;ADDRESS(MATCH($B39,INDIRECT("'"&amp;$B$2&amp;"'!$B$1:$B$1095"),0),MATCH(L$5,INDIRECT("'"&amp;$B$2&amp;"'!5:5"),0)))+INDIRECT("'"&amp;$B$2&amp;"'!"&amp;ADDRESS(MATCH($B39,INDIRECT("'"&amp;$B$2&amp;"'!$B$1:$B$1095"),0),MATCH(L$5,INDIRECT("'"&amp;$B$2&amp;"'!5:5"),0)+1)))),0)</f>
        <v>0</v>
      </c>
      <c r="M39" s="18">
        <f t="shared" ca="1" si="15"/>
        <v>0</v>
      </c>
      <c r="N39" s="19">
        <f ca="1">+D39+E39</f>
        <v>0</v>
      </c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213</v>
      </c>
      <c r="B40" s="17">
        <v>1045</v>
      </c>
      <c r="C40" s="58" t="s">
        <v>146</v>
      </c>
      <c r="D40" s="18">
        <f t="shared" ca="1" si="5"/>
        <v>0</v>
      </c>
      <c r="E40" s="19">
        <f ca="1">F40+G40+H40+K40</f>
        <v>0</v>
      </c>
      <c r="F40" s="18">
        <f t="shared" ca="1" si="13"/>
        <v>0</v>
      </c>
      <c r="G40" s="18">
        <f t="shared" ca="1" si="13"/>
        <v>0</v>
      </c>
      <c r="H40" s="19">
        <f ca="1">+I40+J40</f>
        <v>0</v>
      </c>
      <c r="I40" s="18">
        <f t="shared" ca="1" si="14"/>
        <v>0</v>
      </c>
      <c r="J40" s="18">
        <f t="shared" ca="1" si="14"/>
        <v>0</v>
      </c>
      <c r="K40" s="19">
        <f ca="1">+L40+M40</f>
        <v>0</v>
      </c>
      <c r="L40" s="18">
        <f t="shared" ca="1" si="15"/>
        <v>0</v>
      </c>
      <c r="M40" s="18">
        <f t="shared" ca="1" si="15"/>
        <v>0</v>
      </c>
      <c r="N40" s="19">
        <f ca="1">+D40+E40</f>
        <v>0</v>
      </c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215</v>
      </c>
      <c r="B41" s="17">
        <v>1046</v>
      </c>
      <c r="C41" s="58" t="s">
        <v>146</v>
      </c>
      <c r="D41" s="18">
        <f t="shared" ca="1" si="5"/>
        <v>0</v>
      </c>
      <c r="E41" s="19">
        <f ca="1">F41+G41+H41+K41</f>
        <v>0</v>
      </c>
      <c r="F41" s="18">
        <f t="shared" ca="1" si="13"/>
        <v>0</v>
      </c>
      <c r="G41" s="18">
        <f t="shared" ca="1" si="13"/>
        <v>0</v>
      </c>
      <c r="H41" s="19">
        <f ca="1">+I41+J41</f>
        <v>0</v>
      </c>
      <c r="I41" s="18">
        <f t="shared" ca="1" si="14"/>
        <v>0</v>
      </c>
      <c r="J41" s="18">
        <f t="shared" ca="1" si="14"/>
        <v>0</v>
      </c>
      <c r="K41" s="19">
        <f ca="1">+L41+M41</f>
        <v>0</v>
      </c>
      <c r="L41" s="18">
        <f t="shared" ca="1" si="15"/>
        <v>0</v>
      </c>
      <c r="M41" s="18">
        <f t="shared" ca="1" si="15"/>
        <v>0</v>
      </c>
      <c r="N41" s="19">
        <f ca="1">+D41+E41</f>
        <v>0</v>
      </c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217</v>
      </c>
      <c r="B42" s="17">
        <v>1047</v>
      </c>
      <c r="C42" s="58" t="s">
        <v>146</v>
      </c>
      <c r="D42" s="18">
        <f t="shared" ca="1" si="5"/>
        <v>0</v>
      </c>
      <c r="E42" s="19">
        <f t="shared" ref="E42:E67" ca="1" si="16">F42+G42+H42+K42</f>
        <v>0</v>
      </c>
      <c r="F42" s="18">
        <f t="shared" ca="1" si="13"/>
        <v>0</v>
      </c>
      <c r="G42" s="18">
        <f t="shared" ca="1" si="13"/>
        <v>0</v>
      </c>
      <c r="H42" s="19">
        <f t="shared" ref="H42:H67" ca="1" si="17">+I42+J42</f>
        <v>0</v>
      </c>
      <c r="I42" s="18">
        <f t="shared" ca="1" si="14"/>
        <v>0</v>
      </c>
      <c r="J42" s="18">
        <f t="shared" ca="1" si="14"/>
        <v>0</v>
      </c>
      <c r="K42" s="19">
        <f t="shared" ref="K42:K67" ca="1" si="18">+L42+M42</f>
        <v>0</v>
      </c>
      <c r="L42" s="18">
        <f t="shared" ca="1" si="15"/>
        <v>0</v>
      </c>
      <c r="M42" s="18">
        <f t="shared" ca="1" si="15"/>
        <v>0</v>
      </c>
      <c r="N42" s="19">
        <f t="shared" ref="N42:N67" ca="1" si="19">+D42+E42</f>
        <v>0</v>
      </c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219</v>
      </c>
      <c r="B43" s="17">
        <v>1048</v>
      </c>
      <c r="C43" s="58" t="s">
        <v>146</v>
      </c>
      <c r="D43" s="18">
        <f t="shared" ca="1" si="5"/>
        <v>0</v>
      </c>
      <c r="E43" s="19">
        <f t="shared" ca="1" si="16"/>
        <v>0</v>
      </c>
      <c r="F43" s="18">
        <f t="shared" ca="1" si="13"/>
        <v>0</v>
      </c>
      <c r="G43" s="18">
        <f t="shared" ca="1" si="13"/>
        <v>0</v>
      </c>
      <c r="H43" s="19">
        <f t="shared" ca="1" si="17"/>
        <v>0</v>
      </c>
      <c r="I43" s="18">
        <f t="shared" ca="1" si="14"/>
        <v>0</v>
      </c>
      <c r="J43" s="18">
        <f t="shared" ca="1" si="14"/>
        <v>0</v>
      </c>
      <c r="K43" s="19">
        <f t="shared" ca="1" si="18"/>
        <v>0</v>
      </c>
      <c r="L43" s="18">
        <f t="shared" ca="1" si="15"/>
        <v>0</v>
      </c>
      <c r="M43" s="18">
        <f t="shared" ca="1" si="15"/>
        <v>0</v>
      </c>
      <c r="N43" s="19">
        <f t="shared" ca="1" si="19"/>
        <v>0</v>
      </c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221</v>
      </c>
      <c r="B44" s="17">
        <v>1049</v>
      </c>
      <c r="C44" s="58" t="s">
        <v>146</v>
      </c>
      <c r="D44" s="18">
        <f t="shared" ca="1" si="5"/>
        <v>0</v>
      </c>
      <c r="E44" s="19">
        <f t="shared" ca="1" si="16"/>
        <v>0</v>
      </c>
      <c r="F44" s="18">
        <f t="shared" ca="1" si="13"/>
        <v>0</v>
      </c>
      <c r="G44" s="18">
        <f t="shared" ca="1" si="13"/>
        <v>0</v>
      </c>
      <c r="H44" s="19">
        <f t="shared" ca="1" si="17"/>
        <v>0</v>
      </c>
      <c r="I44" s="18">
        <f t="shared" ca="1" si="14"/>
        <v>0</v>
      </c>
      <c r="J44" s="18">
        <f t="shared" ca="1" si="14"/>
        <v>0</v>
      </c>
      <c r="K44" s="19">
        <f t="shared" ca="1" si="18"/>
        <v>0</v>
      </c>
      <c r="L44" s="18">
        <f t="shared" ca="1" si="15"/>
        <v>0</v>
      </c>
      <c r="M44" s="18">
        <f t="shared" ca="1" si="15"/>
        <v>0</v>
      </c>
      <c r="N44" s="19">
        <f t="shared" ca="1" si="19"/>
        <v>0</v>
      </c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223</v>
      </c>
      <c r="B45" s="17">
        <v>1050</v>
      </c>
      <c r="C45" s="58" t="s">
        <v>146</v>
      </c>
      <c r="D45" s="18">
        <f t="shared" ca="1" si="5"/>
        <v>0</v>
      </c>
      <c r="E45" s="19">
        <f t="shared" ca="1" si="16"/>
        <v>0</v>
      </c>
      <c r="F45" s="18">
        <f t="shared" ca="1" si="13"/>
        <v>0</v>
      </c>
      <c r="G45" s="18">
        <f t="shared" ca="1" si="13"/>
        <v>0</v>
      </c>
      <c r="H45" s="19">
        <f t="shared" ca="1" si="17"/>
        <v>0</v>
      </c>
      <c r="I45" s="18">
        <f t="shared" ca="1" si="14"/>
        <v>0</v>
      </c>
      <c r="J45" s="18">
        <f t="shared" ca="1" si="14"/>
        <v>0</v>
      </c>
      <c r="K45" s="19">
        <f t="shared" ca="1" si="18"/>
        <v>0</v>
      </c>
      <c r="L45" s="18">
        <f t="shared" ca="1" si="15"/>
        <v>0</v>
      </c>
      <c r="M45" s="18">
        <f t="shared" ca="1" si="15"/>
        <v>0</v>
      </c>
      <c r="N45" s="19">
        <f t="shared" ca="1" si="19"/>
        <v>0</v>
      </c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316</v>
      </c>
      <c r="B46" s="17">
        <v>1051</v>
      </c>
      <c r="C46" s="58" t="s">
        <v>146</v>
      </c>
      <c r="D46" s="18">
        <f t="shared" ca="1" si="5"/>
        <v>0</v>
      </c>
      <c r="E46" s="19">
        <f t="shared" ca="1" si="16"/>
        <v>0</v>
      </c>
      <c r="F46" s="18">
        <f t="shared" ca="1" si="13"/>
        <v>0</v>
      </c>
      <c r="G46" s="18">
        <f t="shared" ca="1" si="13"/>
        <v>0</v>
      </c>
      <c r="H46" s="19">
        <f t="shared" ca="1" si="17"/>
        <v>0</v>
      </c>
      <c r="I46" s="18">
        <f t="shared" ca="1" si="14"/>
        <v>0</v>
      </c>
      <c r="J46" s="18">
        <f t="shared" ca="1" si="14"/>
        <v>0</v>
      </c>
      <c r="K46" s="19">
        <f t="shared" ca="1" si="18"/>
        <v>0</v>
      </c>
      <c r="L46" s="18">
        <f t="shared" ca="1" si="15"/>
        <v>0</v>
      </c>
      <c r="M46" s="18">
        <f t="shared" ca="1" si="15"/>
        <v>0</v>
      </c>
      <c r="N46" s="19">
        <f t="shared" ca="1" si="19"/>
        <v>0</v>
      </c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225</v>
      </c>
      <c r="B47" s="17">
        <v>2001</v>
      </c>
      <c r="C47" s="58" t="s">
        <v>226</v>
      </c>
      <c r="D47" s="18">
        <f t="shared" ca="1" si="5"/>
        <v>0</v>
      </c>
      <c r="E47" s="19">
        <f t="shared" ca="1" si="16"/>
        <v>0</v>
      </c>
      <c r="F47" s="18">
        <f t="shared" ca="1" si="13"/>
        <v>0</v>
      </c>
      <c r="G47" s="18">
        <f t="shared" ca="1" si="13"/>
        <v>0</v>
      </c>
      <c r="H47" s="19">
        <f t="shared" ca="1" si="17"/>
        <v>0</v>
      </c>
      <c r="I47" s="18">
        <f t="shared" ca="1" si="14"/>
        <v>0</v>
      </c>
      <c r="J47" s="18">
        <f t="shared" ca="1" si="14"/>
        <v>0</v>
      </c>
      <c r="K47" s="19">
        <f t="shared" ca="1" si="18"/>
        <v>0</v>
      </c>
      <c r="L47" s="18">
        <f t="shared" ca="1" si="15"/>
        <v>0</v>
      </c>
      <c r="M47" s="18">
        <f t="shared" ca="1" si="15"/>
        <v>0</v>
      </c>
      <c r="N47" s="19">
        <f t="shared" ca="1" si="19"/>
        <v>0</v>
      </c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2002</v>
      </c>
      <c r="C48" s="58" t="s">
        <v>226</v>
      </c>
      <c r="D48" s="18">
        <f t="shared" ca="1" si="5"/>
        <v>0</v>
      </c>
      <c r="E48" s="19">
        <f t="shared" ca="1" si="16"/>
        <v>0</v>
      </c>
      <c r="F48" s="18">
        <f t="shared" ca="1" si="13"/>
        <v>0</v>
      </c>
      <c r="G48" s="18">
        <f t="shared" ca="1" si="13"/>
        <v>0</v>
      </c>
      <c r="H48" s="19">
        <f t="shared" ca="1" si="17"/>
        <v>0</v>
      </c>
      <c r="I48" s="18">
        <f t="shared" ca="1" si="14"/>
        <v>0</v>
      </c>
      <c r="J48" s="18">
        <f t="shared" ca="1" si="14"/>
        <v>0</v>
      </c>
      <c r="K48" s="19">
        <f t="shared" ca="1" si="18"/>
        <v>0</v>
      </c>
      <c r="L48" s="18">
        <f t="shared" ca="1" si="15"/>
        <v>0</v>
      </c>
      <c r="M48" s="18">
        <f t="shared" ca="1" si="15"/>
        <v>0</v>
      </c>
      <c r="N48" s="19">
        <f t="shared" ca="1" si="19"/>
        <v>0</v>
      </c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2005</v>
      </c>
      <c r="C49" s="58" t="s">
        <v>226</v>
      </c>
      <c r="D49" s="18">
        <f t="shared" ca="1" si="5"/>
        <v>0</v>
      </c>
      <c r="E49" s="19">
        <f t="shared" ca="1" si="16"/>
        <v>0</v>
      </c>
      <c r="F49" s="18">
        <f t="shared" ca="1" si="13"/>
        <v>0</v>
      </c>
      <c r="G49" s="18">
        <f t="shared" ca="1" si="13"/>
        <v>0</v>
      </c>
      <c r="H49" s="19">
        <f t="shared" ca="1" si="17"/>
        <v>0</v>
      </c>
      <c r="I49" s="18">
        <f t="shared" ca="1" si="14"/>
        <v>0</v>
      </c>
      <c r="J49" s="18">
        <f t="shared" ca="1" si="14"/>
        <v>0</v>
      </c>
      <c r="K49" s="19">
        <f t="shared" ca="1" si="18"/>
        <v>0</v>
      </c>
      <c r="L49" s="18">
        <f t="shared" ca="1" si="15"/>
        <v>0</v>
      </c>
      <c r="M49" s="18">
        <f t="shared" ca="1" si="15"/>
        <v>0</v>
      </c>
      <c r="N49" s="19">
        <f t="shared" ca="1" si="19"/>
        <v>0</v>
      </c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2006</v>
      </c>
      <c r="C50" s="58" t="s">
        <v>226</v>
      </c>
      <c r="D50" s="18">
        <f t="shared" ca="1" si="5"/>
        <v>0</v>
      </c>
      <c r="E50" s="19">
        <f t="shared" ca="1" si="16"/>
        <v>0</v>
      </c>
      <c r="F50" s="18">
        <f t="shared" ca="1" si="13"/>
        <v>0</v>
      </c>
      <c r="G50" s="18">
        <f t="shared" ca="1" si="13"/>
        <v>0</v>
      </c>
      <c r="H50" s="19">
        <f t="shared" ca="1" si="17"/>
        <v>0</v>
      </c>
      <c r="I50" s="18">
        <f t="shared" ca="1" si="14"/>
        <v>0</v>
      </c>
      <c r="J50" s="18">
        <f t="shared" ca="1" si="14"/>
        <v>0</v>
      </c>
      <c r="K50" s="19">
        <f t="shared" ca="1" si="18"/>
        <v>0</v>
      </c>
      <c r="L50" s="18">
        <f t="shared" ca="1" si="15"/>
        <v>0</v>
      </c>
      <c r="M50" s="18">
        <f t="shared" ca="1" si="15"/>
        <v>0</v>
      </c>
      <c r="N50" s="19">
        <f t="shared" ca="1" si="19"/>
        <v>0</v>
      </c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2007</v>
      </c>
      <c r="C51" s="58" t="s">
        <v>226</v>
      </c>
      <c r="D51" s="18">
        <f t="shared" ca="1" si="5"/>
        <v>0</v>
      </c>
      <c r="E51" s="19">
        <f t="shared" ca="1" si="16"/>
        <v>0</v>
      </c>
      <c r="F51" s="18">
        <f t="shared" ca="1" si="13"/>
        <v>0</v>
      </c>
      <c r="G51" s="18">
        <f t="shared" ca="1" si="13"/>
        <v>0</v>
      </c>
      <c r="H51" s="19">
        <f t="shared" ca="1" si="17"/>
        <v>0</v>
      </c>
      <c r="I51" s="18">
        <f t="shared" ca="1" si="14"/>
        <v>0</v>
      </c>
      <c r="J51" s="18">
        <f t="shared" ca="1" si="14"/>
        <v>0</v>
      </c>
      <c r="K51" s="19">
        <f t="shared" ca="1" si="18"/>
        <v>0</v>
      </c>
      <c r="L51" s="18">
        <f t="shared" ca="1" si="15"/>
        <v>0</v>
      </c>
      <c r="M51" s="18">
        <f t="shared" ca="1" si="15"/>
        <v>0</v>
      </c>
      <c r="N51" s="19">
        <f t="shared" ca="1" si="19"/>
        <v>0</v>
      </c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3001</v>
      </c>
      <c r="C52" s="58" t="s">
        <v>237</v>
      </c>
      <c r="D52" s="18">
        <f t="shared" ca="1" si="5"/>
        <v>0</v>
      </c>
      <c r="E52" s="19">
        <f t="shared" ca="1" si="16"/>
        <v>0</v>
      </c>
      <c r="F52" s="18">
        <f t="shared" ca="1" si="13"/>
        <v>0</v>
      </c>
      <c r="G52" s="18">
        <f t="shared" ca="1" si="13"/>
        <v>0</v>
      </c>
      <c r="H52" s="19">
        <f t="shared" ca="1" si="17"/>
        <v>0</v>
      </c>
      <c r="I52" s="18">
        <f t="shared" ca="1" si="14"/>
        <v>0</v>
      </c>
      <c r="J52" s="18">
        <f t="shared" ca="1" si="14"/>
        <v>0</v>
      </c>
      <c r="K52" s="19">
        <f t="shared" ca="1" si="18"/>
        <v>0</v>
      </c>
      <c r="L52" s="18">
        <f t="shared" ca="1" si="15"/>
        <v>0</v>
      </c>
      <c r="M52" s="18">
        <f t="shared" ca="1" si="15"/>
        <v>0</v>
      </c>
      <c r="N52" s="19">
        <f t="shared" ca="1" si="19"/>
        <v>0</v>
      </c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239</v>
      </c>
      <c r="B53" s="17">
        <v>3002</v>
      </c>
      <c r="C53" s="58" t="s">
        <v>237</v>
      </c>
      <c r="D53" s="18">
        <f t="shared" ca="1" si="5"/>
        <v>0</v>
      </c>
      <c r="E53" s="19">
        <f t="shared" ca="1" si="16"/>
        <v>0</v>
      </c>
      <c r="F53" s="18">
        <f t="shared" ca="1" si="13"/>
        <v>0</v>
      </c>
      <c r="G53" s="18">
        <f t="shared" ca="1" si="13"/>
        <v>0</v>
      </c>
      <c r="H53" s="19">
        <f t="shared" ca="1" si="17"/>
        <v>0</v>
      </c>
      <c r="I53" s="18">
        <f t="shared" ca="1" si="14"/>
        <v>0</v>
      </c>
      <c r="J53" s="18">
        <f t="shared" ca="1" si="14"/>
        <v>0</v>
      </c>
      <c r="K53" s="19">
        <f t="shared" ca="1" si="18"/>
        <v>0</v>
      </c>
      <c r="L53" s="18">
        <f t="shared" ca="1" si="15"/>
        <v>0</v>
      </c>
      <c r="M53" s="18">
        <f t="shared" ca="1" si="15"/>
        <v>0</v>
      </c>
      <c r="N53" s="19">
        <f t="shared" ca="1" si="19"/>
        <v>0</v>
      </c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241</v>
      </c>
      <c r="B54" s="17">
        <v>3003</v>
      </c>
      <c r="C54" s="58" t="s">
        <v>237</v>
      </c>
      <c r="D54" s="18">
        <f t="shared" ca="1" si="5"/>
        <v>0</v>
      </c>
      <c r="E54" s="19">
        <f t="shared" ca="1" si="16"/>
        <v>0</v>
      </c>
      <c r="F54" s="18">
        <f t="shared" ca="1" si="13"/>
        <v>0</v>
      </c>
      <c r="G54" s="18">
        <f t="shared" ca="1" si="13"/>
        <v>0</v>
      </c>
      <c r="H54" s="19">
        <f t="shared" ca="1" si="17"/>
        <v>0</v>
      </c>
      <c r="I54" s="18">
        <f t="shared" ca="1" si="14"/>
        <v>0</v>
      </c>
      <c r="J54" s="18">
        <f t="shared" ca="1" si="14"/>
        <v>0</v>
      </c>
      <c r="K54" s="19">
        <f t="shared" ca="1" si="18"/>
        <v>0</v>
      </c>
      <c r="L54" s="18">
        <f t="shared" ca="1" si="15"/>
        <v>0</v>
      </c>
      <c r="M54" s="18">
        <f t="shared" ca="1" si="15"/>
        <v>0</v>
      </c>
      <c r="N54" s="19">
        <f t="shared" ca="1" si="19"/>
        <v>0</v>
      </c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243</v>
      </c>
      <c r="B55" s="17">
        <v>3004</v>
      </c>
      <c r="C55" s="58" t="s">
        <v>237</v>
      </c>
      <c r="D55" s="18">
        <f t="shared" ca="1" si="5"/>
        <v>0</v>
      </c>
      <c r="E55" s="19">
        <f t="shared" ca="1" si="16"/>
        <v>0</v>
      </c>
      <c r="F55" s="18">
        <f t="shared" ref="F55:G67" ca="1" si="20">IFERROR(IF($C$2="Yurtiçi",INDIRECT("'"&amp;$B$2&amp;"'!"&amp;ADDRESS(MATCH($B55,INDIRECT("'"&amp;$B$2&amp;"'!$B$1:$B$1095"),0),MATCH(F$5,INDIRECT("'"&amp;$B$2&amp;"'!5:5"),0))),IF($C$2="Yurtdışı",INDIRECT("'"&amp;$B$2&amp;"'!"&amp;ADDRESS(MATCH($B55,INDIRECT("'"&amp;$B$2&amp;"'!$B$1:$B$1095"),0),MATCH(F$5,INDIRECT("'"&amp;$B$2&amp;"'!5:5"),0)+1)),INDIRECT("'"&amp;$B$2&amp;"'!"&amp;ADDRESS(MATCH($B55,INDIRECT("'"&amp;$B$2&amp;"'!$B$1:$B$1095"),0),MATCH(F$5,INDIRECT("'"&amp;$B$2&amp;"'!5:5"),0)))+INDIRECT("'"&amp;$B$2&amp;"'!"&amp;ADDRESS(MATCH($B55,INDIRECT("'"&amp;$B$2&amp;"'!$B$1:$B$1095"),0),MATCH(F$5,INDIRECT("'"&amp;$B$2&amp;"'!5:5"),0)+1)))),0)</f>
        <v>0</v>
      </c>
      <c r="G55" s="18">
        <f t="shared" ca="1" si="20"/>
        <v>0</v>
      </c>
      <c r="H55" s="19">
        <f t="shared" ca="1" si="17"/>
        <v>0</v>
      </c>
      <c r="I55" s="18">
        <f t="shared" ref="I55:J67" ca="1" si="21">IFERROR(IF($C$2="Yurtiçi",INDIRECT("'"&amp;$B$2&amp;"'!"&amp;ADDRESS(MATCH($B55,INDIRECT("'"&amp;$B$2&amp;"'!$B$1:$B$1095"),0),MATCH(I$5,INDIRECT("'"&amp;$B$2&amp;"'!5:5"),0))),IF($C$2="Yurtdışı",INDIRECT("'"&amp;$B$2&amp;"'!"&amp;ADDRESS(MATCH($B55,INDIRECT("'"&amp;$B$2&amp;"'!$B$1:$B$1095"),0),MATCH(I$5,INDIRECT("'"&amp;$B$2&amp;"'!5:5"),0)+1)),INDIRECT("'"&amp;$B$2&amp;"'!"&amp;ADDRESS(MATCH($B55,INDIRECT("'"&amp;$B$2&amp;"'!$B$1:$B$1095"),0),MATCH(I$5,INDIRECT("'"&amp;$B$2&amp;"'!5:5"),0)))+INDIRECT("'"&amp;$B$2&amp;"'!"&amp;ADDRESS(MATCH($B55,INDIRECT("'"&amp;$B$2&amp;"'!$B$1:$B$1095"),0),MATCH(I$5,INDIRECT("'"&amp;$B$2&amp;"'!5:5"),0)+1)))),0)</f>
        <v>0</v>
      </c>
      <c r="J55" s="18">
        <f t="shared" ca="1" si="21"/>
        <v>0</v>
      </c>
      <c r="K55" s="19">
        <f t="shared" ca="1" si="18"/>
        <v>0</v>
      </c>
      <c r="L55" s="18">
        <f t="shared" ref="L55:M67" ca="1" si="22">IFERROR(IF($C$2="Yurtiçi",INDIRECT("'"&amp;$B$2&amp;"'!"&amp;ADDRESS(MATCH($B55,INDIRECT("'"&amp;$B$2&amp;"'!$B$1:$B$1095"),0),MATCH(L$5,INDIRECT("'"&amp;$B$2&amp;"'!5:5"),0))),IF($C$2="Yurtdışı",INDIRECT("'"&amp;$B$2&amp;"'!"&amp;ADDRESS(MATCH($B55,INDIRECT("'"&amp;$B$2&amp;"'!$B$1:$B$1095"),0),MATCH(L$5,INDIRECT("'"&amp;$B$2&amp;"'!5:5"),0)+1)),INDIRECT("'"&amp;$B$2&amp;"'!"&amp;ADDRESS(MATCH($B55,INDIRECT("'"&amp;$B$2&amp;"'!$B$1:$B$1095"),0),MATCH(L$5,INDIRECT("'"&amp;$B$2&amp;"'!5:5"),0)))+INDIRECT("'"&amp;$B$2&amp;"'!"&amp;ADDRESS(MATCH($B55,INDIRECT("'"&amp;$B$2&amp;"'!$B$1:$B$1095"),0),MATCH(L$5,INDIRECT("'"&amp;$B$2&amp;"'!5:5"),0)+1)))),0)</f>
        <v>0</v>
      </c>
      <c r="M55" s="18">
        <f t="shared" ca="1" si="22"/>
        <v>0</v>
      </c>
      <c r="N55" s="19">
        <f t="shared" ca="1" si="19"/>
        <v>0</v>
      </c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245</v>
      </c>
      <c r="B56" s="17">
        <v>3005</v>
      </c>
      <c r="C56" s="58" t="s">
        <v>237</v>
      </c>
      <c r="D56" s="18">
        <f t="shared" ca="1" si="5"/>
        <v>0</v>
      </c>
      <c r="E56" s="19">
        <f t="shared" ca="1" si="16"/>
        <v>0</v>
      </c>
      <c r="F56" s="18">
        <f t="shared" ca="1" si="20"/>
        <v>0</v>
      </c>
      <c r="G56" s="18">
        <f t="shared" ca="1" si="20"/>
        <v>0</v>
      </c>
      <c r="H56" s="19">
        <f t="shared" ca="1" si="17"/>
        <v>0</v>
      </c>
      <c r="I56" s="18">
        <f t="shared" ca="1" si="21"/>
        <v>0</v>
      </c>
      <c r="J56" s="18">
        <f t="shared" ca="1" si="21"/>
        <v>0</v>
      </c>
      <c r="K56" s="19">
        <f t="shared" ca="1" si="18"/>
        <v>0</v>
      </c>
      <c r="L56" s="18">
        <f t="shared" ca="1" si="22"/>
        <v>0</v>
      </c>
      <c r="M56" s="18">
        <f t="shared" ca="1" si="22"/>
        <v>0</v>
      </c>
      <c r="N56" s="19">
        <f t="shared" ca="1" si="19"/>
        <v>0</v>
      </c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247</v>
      </c>
      <c r="B57" s="17">
        <v>3006</v>
      </c>
      <c r="C57" s="58" t="s">
        <v>237</v>
      </c>
      <c r="D57" s="18">
        <f t="shared" ca="1" si="5"/>
        <v>0</v>
      </c>
      <c r="E57" s="19">
        <f t="shared" ca="1" si="16"/>
        <v>0</v>
      </c>
      <c r="F57" s="18">
        <f t="shared" ca="1" si="20"/>
        <v>0</v>
      </c>
      <c r="G57" s="18">
        <f t="shared" ca="1" si="20"/>
        <v>0</v>
      </c>
      <c r="H57" s="19">
        <f t="shared" ca="1" si="17"/>
        <v>0</v>
      </c>
      <c r="I57" s="18">
        <f t="shared" ca="1" si="21"/>
        <v>0</v>
      </c>
      <c r="J57" s="18">
        <f t="shared" ca="1" si="21"/>
        <v>0</v>
      </c>
      <c r="K57" s="19">
        <f t="shared" ca="1" si="18"/>
        <v>0</v>
      </c>
      <c r="L57" s="18">
        <f t="shared" ca="1" si="22"/>
        <v>0</v>
      </c>
      <c r="M57" s="18">
        <f t="shared" ca="1" si="22"/>
        <v>0</v>
      </c>
      <c r="N57" s="19">
        <f t="shared" ca="1" si="19"/>
        <v>0</v>
      </c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3007</v>
      </c>
      <c r="C58" s="58" t="s">
        <v>237</v>
      </c>
      <c r="D58" s="18">
        <f t="shared" ca="1" si="5"/>
        <v>0</v>
      </c>
      <c r="E58" s="19">
        <f t="shared" ca="1" si="16"/>
        <v>0</v>
      </c>
      <c r="F58" s="18">
        <f t="shared" ca="1" si="20"/>
        <v>0</v>
      </c>
      <c r="G58" s="18">
        <f t="shared" ca="1" si="20"/>
        <v>0</v>
      </c>
      <c r="H58" s="19">
        <f t="shared" ca="1" si="17"/>
        <v>0</v>
      </c>
      <c r="I58" s="18">
        <f t="shared" ca="1" si="21"/>
        <v>0</v>
      </c>
      <c r="J58" s="18">
        <f t="shared" ca="1" si="21"/>
        <v>0</v>
      </c>
      <c r="K58" s="19">
        <f t="shared" ca="1" si="18"/>
        <v>0</v>
      </c>
      <c r="L58" s="18">
        <f t="shared" ca="1" si="22"/>
        <v>0</v>
      </c>
      <c r="M58" s="18">
        <f t="shared" ca="1" si="22"/>
        <v>0</v>
      </c>
      <c r="N58" s="19">
        <f t="shared" ca="1" si="19"/>
        <v>0</v>
      </c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3008</v>
      </c>
      <c r="C59" s="58" t="s">
        <v>237</v>
      </c>
      <c r="D59" s="18">
        <f t="shared" ca="1" si="5"/>
        <v>0</v>
      </c>
      <c r="E59" s="19">
        <f t="shared" ca="1" si="16"/>
        <v>0</v>
      </c>
      <c r="F59" s="18">
        <f t="shared" ca="1" si="20"/>
        <v>0</v>
      </c>
      <c r="G59" s="18">
        <f t="shared" ca="1" si="20"/>
        <v>0</v>
      </c>
      <c r="H59" s="19">
        <f t="shared" ca="1" si="17"/>
        <v>0</v>
      </c>
      <c r="I59" s="18">
        <f t="shared" ca="1" si="21"/>
        <v>0</v>
      </c>
      <c r="J59" s="18">
        <f t="shared" ca="1" si="21"/>
        <v>0</v>
      </c>
      <c r="K59" s="19">
        <f t="shared" ca="1" si="18"/>
        <v>0</v>
      </c>
      <c r="L59" s="18">
        <f t="shared" ca="1" si="22"/>
        <v>0</v>
      </c>
      <c r="M59" s="18">
        <f t="shared" ca="1" si="22"/>
        <v>0</v>
      </c>
      <c r="N59" s="19">
        <f t="shared" ca="1" si="19"/>
        <v>0</v>
      </c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253</v>
      </c>
      <c r="B60" s="17">
        <v>3009</v>
      </c>
      <c r="C60" s="58" t="s">
        <v>237</v>
      </c>
      <c r="D60" s="18">
        <f t="shared" ca="1" si="5"/>
        <v>0</v>
      </c>
      <c r="E60" s="19">
        <f t="shared" ca="1" si="16"/>
        <v>0</v>
      </c>
      <c r="F60" s="18">
        <f t="shared" ca="1" si="20"/>
        <v>0</v>
      </c>
      <c r="G60" s="18">
        <f t="shared" ca="1" si="20"/>
        <v>0</v>
      </c>
      <c r="H60" s="19">
        <f t="shared" ca="1" si="17"/>
        <v>0</v>
      </c>
      <c r="I60" s="18">
        <f t="shared" ca="1" si="21"/>
        <v>0</v>
      </c>
      <c r="J60" s="18">
        <f t="shared" ca="1" si="21"/>
        <v>0</v>
      </c>
      <c r="K60" s="19">
        <f t="shared" ca="1" si="18"/>
        <v>0</v>
      </c>
      <c r="L60" s="18">
        <f t="shared" ca="1" si="22"/>
        <v>0</v>
      </c>
      <c r="M60" s="18">
        <f t="shared" ca="1" si="22"/>
        <v>0</v>
      </c>
      <c r="N60" s="19">
        <f t="shared" ca="1" si="19"/>
        <v>0</v>
      </c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255</v>
      </c>
      <c r="B61" s="17">
        <v>3011</v>
      </c>
      <c r="C61" s="58" t="s">
        <v>237</v>
      </c>
      <c r="D61" s="18">
        <f t="shared" ca="1" si="5"/>
        <v>0</v>
      </c>
      <c r="E61" s="19">
        <f t="shared" ca="1" si="16"/>
        <v>0</v>
      </c>
      <c r="F61" s="18">
        <f t="shared" ca="1" si="20"/>
        <v>0</v>
      </c>
      <c r="G61" s="18">
        <f t="shared" ca="1" si="20"/>
        <v>0</v>
      </c>
      <c r="H61" s="19">
        <f t="shared" ca="1" si="17"/>
        <v>0</v>
      </c>
      <c r="I61" s="18">
        <f t="shared" ca="1" si="21"/>
        <v>0</v>
      </c>
      <c r="J61" s="18">
        <f t="shared" ca="1" si="21"/>
        <v>0</v>
      </c>
      <c r="K61" s="19">
        <f t="shared" ca="1" si="18"/>
        <v>0</v>
      </c>
      <c r="L61" s="18">
        <f t="shared" ca="1" si="22"/>
        <v>0</v>
      </c>
      <c r="M61" s="18">
        <f t="shared" ca="1" si="22"/>
        <v>0</v>
      </c>
      <c r="N61" s="19">
        <f t="shared" ca="1" si="19"/>
        <v>0</v>
      </c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257</v>
      </c>
      <c r="B62" s="17">
        <v>3012</v>
      </c>
      <c r="C62" s="58" t="s">
        <v>237</v>
      </c>
      <c r="D62" s="18">
        <f t="shared" ca="1" si="5"/>
        <v>0</v>
      </c>
      <c r="E62" s="19">
        <f t="shared" ca="1" si="16"/>
        <v>0</v>
      </c>
      <c r="F62" s="18">
        <f t="shared" ca="1" si="20"/>
        <v>0</v>
      </c>
      <c r="G62" s="18">
        <f t="shared" ca="1" si="20"/>
        <v>0</v>
      </c>
      <c r="H62" s="19">
        <f t="shared" ca="1" si="17"/>
        <v>0</v>
      </c>
      <c r="I62" s="18">
        <f t="shared" ca="1" si="21"/>
        <v>0</v>
      </c>
      <c r="J62" s="18">
        <f t="shared" ca="1" si="21"/>
        <v>0</v>
      </c>
      <c r="K62" s="19">
        <f t="shared" ca="1" si="18"/>
        <v>0</v>
      </c>
      <c r="L62" s="18">
        <f t="shared" ca="1" si="22"/>
        <v>0</v>
      </c>
      <c r="M62" s="18">
        <f t="shared" ca="1" si="22"/>
        <v>0</v>
      </c>
      <c r="N62" s="19">
        <f t="shared" ca="1" si="19"/>
        <v>0</v>
      </c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259</v>
      </c>
      <c r="B63" s="17">
        <v>3013</v>
      </c>
      <c r="C63" s="58" t="s">
        <v>226</v>
      </c>
      <c r="D63" s="18">
        <f t="shared" ca="1" si="5"/>
        <v>0</v>
      </c>
      <c r="E63" s="19">
        <f t="shared" ca="1" si="16"/>
        <v>0</v>
      </c>
      <c r="F63" s="18">
        <f t="shared" ca="1" si="20"/>
        <v>0</v>
      </c>
      <c r="G63" s="18">
        <f t="shared" ca="1" si="20"/>
        <v>0</v>
      </c>
      <c r="H63" s="19">
        <f t="shared" ca="1" si="17"/>
        <v>0</v>
      </c>
      <c r="I63" s="18">
        <f t="shared" ca="1" si="21"/>
        <v>0</v>
      </c>
      <c r="J63" s="18">
        <f t="shared" ca="1" si="21"/>
        <v>0</v>
      </c>
      <c r="K63" s="19">
        <f t="shared" ca="1" si="18"/>
        <v>0</v>
      </c>
      <c r="L63" s="18">
        <f t="shared" ca="1" si="22"/>
        <v>0</v>
      </c>
      <c r="M63" s="18">
        <f t="shared" ca="1" si="22"/>
        <v>0</v>
      </c>
      <c r="N63" s="19">
        <f t="shared" ca="1" si="19"/>
        <v>0</v>
      </c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263</v>
      </c>
      <c r="B64" s="17">
        <v>3015</v>
      </c>
      <c r="C64" s="58" t="s">
        <v>237</v>
      </c>
      <c r="D64" s="18">
        <f t="shared" ca="1" si="5"/>
        <v>0</v>
      </c>
      <c r="E64" s="19">
        <f t="shared" ca="1" si="16"/>
        <v>0</v>
      </c>
      <c r="F64" s="18">
        <f t="shared" ca="1" si="20"/>
        <v>0</v>
      </c>
      <c r="G64" s="18">
        <f t="shared" ca="1" si="20"/>
        <v>0</v>
      </c>
      <c r="H64" s="19">
        <f t="shared" ca="1" si="17"/>
        <v>0</v>
      </c>
      <c r="I64" s="18">
        <f t="shared" ca="1" si="21"/>
        <v>0</v>
      </c>
      <c r="J64" s="18">
        <f t="shared" ca="1" si="21"/>
        <v>0</v>
      </c>
      <c r="K64" s="19">
        <f t="shared" ca="1" si="18"/>
        <v>0</v>
      </c>
      <c r="L64" s="18">
        <f t="shared" ca="1" si="22"/>
        <v>0</v>
      </c>
      <c r="M64" s="18">
        <f t="shared" ca="1" si="22"/>
        <v>0</v>
      </c>
      <c r="N64" s="19">
        <f t="shared" ca="1" si="19"/>
        <v>0</v>
      </c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160" ht="12.75" customHeight="1">
      <c r="A65" s="57" t="s">
        <v>265</v>
      </c>
      <c r="B65" s="17">
        <v>3016</v>
      </c>
      <c r="C65" s="58" t="s">
        <v>237</v>
      </c>
      <c r="D65" s="18">
        <f t="shared" ca="1" si="5"/>
        <v>0</v>
      </c>
      <c r="E65" s="19">
        <f t="shared" ca="1" si="16"/>
        <v>0</v>
      </c>
      <c r="F65" s="18">
        <f t="shared" ca="1" si="20"/>
        <v>0</v>
      </c>
      <c r="G65" s="18">
        <f t="shared" ca="1" si="20"/>
        <v>0</v>
      </c>
      <c r="H65" s="19">
        <f t="shared" ca="1" si="17"/>
        <v>0</v>
      </c>
      <c r="I65" s="18">
        <f t="shared" ca="1" si="21"/>
        <v>0</v>
      </c>
      <c r="J65" s="18">
        <f t="shared" ca="1" si="21"/>
        <v>0</v>
      </c>
      <c r="K65" s="19">
        <f t="shared" ca="1" si="18"/>
        <v>0</v>
      </c>
      <c r="L65" s="18">
        <f t="shared" ca="1" si="22"/>
        <v>0</v>
      </c>
      <c r="M65" s="18">
        <f t="shared" ca="1" si="22"/>
        <v>0</v>
      </c>
      <c r="N65" s="19">
        <f t="shared" ca="1" si="19"/>
        <v>0</v>
      </c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160" ht="12.75" customHeight="1">
      <c r="A66" s="57" t="s">
        <v>267</v>
      </c>
      <c r="B66" s="17">
        <v>3017</v>
      </c>
      <c r="C66" s="58" t="s">
        <v>237</v>
      </c>
      <c r="D66" s="18">
        <f t="shared" ca="1" si="5"/>
        <v>0</v>
      </c>
      <c r="E66" s="19">
        <f t="shared" ca="1" si="16"/>
        <v>0</v>
      </c>
      <c r="F66" s="18">
        <f t="shared" ca="1" si="20"/>
        <v>0</v>
      </c>
      <c r="G66" s="18">
        <f t="shared" ca="1" si="20"/>
        <v>0</v>
      </c>
      <c r="H66" s="19">
        <f t="shared" ca="1" si="17"/>
        <v>0</v>
      </c>
      <c r="I66" s="18">
        <f t="shared" ca="1" si="21"/>
        <v>0</v>
      </c>
      <c r="J66" s="18">
        <f t="shared" ca="1" si="21"/>
        <v>0</v>
      </c>
      <c r="K66" s="19">
        <f t="shared" ca="1" si="18"/>
        <v>0</v>
      </c>
      <c r="L66" s="18">
        <f t="shared" ca="1" si="22"/>
        <v>0</v>
      </c>
      <c r="M66" s="18">
        <f t="shared" ca="1" si="22"/>
        <v>0</v>
      </c>
      <c r="N66" s="19">
        <f t="shared" ca="1" si="19"/>
        <v>0</v>
      </c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160" ht="12.75" customHeight="1">
      <c r="A67" s="57" t="s">
        <v>269</v>
      </c>
      <c r="B67" s="17">
        <v>3018</v>
      </c>
      <c r="C67" s="58" t="s">
        <v>237</v>
      </c>
      <c r="D67" s="18">
        <f t="shared" ca="1" si="5"/>
        <v>0</v>
      </c>
      <c r="E67" s="19">
        <f t="shared" ca="1" si="16"/>
        <v>-98.90000000000019</v>
      </c>
      <c r="F67" s="18">
        <f t="shared" ca="1" si="20"/>
        <v>0</v>
      </c>
      <c r="G67" s="18">
        <f t="shared" ca="1" si="20"/>
        <v>0</v>
      </c>
      <c r="H67" s="19">
        <f t="shared" ca="1" si="17"/>
        <v>-98.90000000000019</v>
      </c>
      <c r="I67" s="18">
        <f t="shared" ca="1" si="21"/>
        <v>0</v>
      </c>
      <c r="J67" s="18">
        <f t="shared" ca="1" si="21"/>
        <v>-98.90000000000019</v>
      </c>
      <c r="K67" s="19">
        <f t="shared" ca="1" si="18"/>
        <v>0</v>
      </c>
      <c r="L67" s="18">
        <f t="shared" ca="1" si="22"/>
        <v>0</v>
      </c>
      <c r="M67" s="18">
        <f t="shared" ca="1" si="22"/>
        <v>0</v>
      </c>
      <c r="N67" s="19">
        <f t="shared" ca="1" si="19"/>
        <v>-98.90000000000019</v>
      </c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160" ht="12.75" customHeight="1">
      <c r="A68" s="59" t="s">
        <v>273</v>
      </c>
      <c r="B68" s="48">
        <v>9000</v>
      </c>
      <c r="C68" s="58" t="s">
        <v>274</v>
      </c>
      <c r="D68" s="49">
        <f t="shared" ref="D68:N68" ca="1" si="23">SUMIF($C$7:$C$67,"HD",D$7:D$67)</f>
        <v>0</v>
      </c>
      <c r="E68" s="49">
        <f t="shared" ca="1" si="23"/>
        <v>0</v>
      </c>
      <c r="F68" s="49">
        <f t="shared" ca="1" si="23"/>
        <v>0</v>
      </c>
      <c r="G68" s="49">
        <f t="shared" ca="1" si="23"/>
        <v>0</v>
      </c>
      <c r="H68" s="49">
        <f t="shared" ca="1" si="23"/>
        <v>0</v>
      </c>
      <c r="I68" s="49">
        <f t="shared" ca="1" si="23"/>
        <v>0</v>
      </c>
      <c r="J68" s="49">
        <f t="shared" ca="1" si="23"/>
        <v>0</v>
      </c>
      <c r="K68" s="49">
        <f t="shared" ca="1" si="23"/>
        <v>0</v>
      </c>
      <c r="L68" s="49">
        <f t="shared" ca="1" si="23"/>
        <v>0</v>
      </c>
      <c r="M68" s="49">
        <f t="shared" ca="1" si="23"/>
        <v>0</v>
      </c>
      <c r="N68" s="49">
        <f t="shared" ca="1" si="23"/>
        <v>0</v>
      </c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160" ht="12.75" customHeight="1">
      <c r="A69" s="59" t="s">
        <v>276</v>
      </c>
      <c r="B69" s="48">
        <v>9001</v>
      </c>
      <c r="C69" s="58" t="s">
        <v>277</v>
      </c>
      <c r="D69" s="49">
        <f t="shared" ref="D69:N69" ca="1" si="24">SUMIF($C$7:$C$67,"H",D$7:D$67)+SUMIF($C$7:$C$67,"E",D$7:D$67)</f>
        <v>0</v>
      </c>
      <c r="E69" s="49">
        <f t="shared" ca="1" si="24"/>
        <v>-98.90000000000019</v>
      </c>
      <c r="F69" s="49">
        <f t="shared" ca="1" si="24"/>
        <v>0</v>
      </c>
      <c r="G69" s="49">
        <f t="shared" ca="1" si="24"/>
        <v>0</v>
      </c>
      <c r="H69" s="49">
        <f t="shared" ca="1" si="24"/>
        <v>-98.90000000000019</v>
      </c>
      <c r="I69" s="49">
        <f t="shared" ca="1" si="24"/>
        <v>0</v>
      </c>
      <c r="J69" s="49">
        <f t="shared" ca="1" si="24"/>
        <v>-98.90000000000019</v>
      </c>
      <c r="K69" s="49">
        <f t="shared" ca="1" si="24"/>
        <v>0</v>
      </c>
      <c r="L69" s="49">
        <f t="shared" ca="1" si="24"/>
        <v>0</v>
      </c>
      <c r="M69" s="49">
        <f t="shared" ca="1" si="24"/>
        <v>0</v>
      </c>
      <c r="N69" s="49">
        <f t="shared" ca="1" si="24"/>
        <v>-98.90000000000019</v>
      </c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160" ht="12.75" customHeight="1">
      <c r="A70" s="59" t="s">
        <v>279</v>
      </c>
      <c r="B70" s="48">
        <v>9003</v>
      </c>
      <c r="C70" s="58" t="s">
        <v>280</v>
      </c>
      <c r="D70" s="49">
        <f t="shared" ref="D70:N70" ca="1" si="25">D68+D69</f>
        <v>0</v>
      </c>
      <c r="E70" s="49">
        <f t="shared" ca="1" si="25"/>
        <v>-98.90000000000019</v>
      </c>
      <c r="F70" s="49">
        <f t="shared" ca="1" si="25"/>
        <v>0</v>
      </c>
      <c r="G70" s="49">
        <f t="shared" ca="1" si="25"/>
        <v>0</v>
      </c>
      <c r="H70" s="49">
        <f t="shared" ca="1" si="25"/>
        <v>-98.90000000000019</v>
      </c>
      <c r="I70" s="49">
        <f t="shared" ca="1" si="25"/>
        <v>0</v>
      </c>
      <c r="J70" s="49">
        <f t="shared" ca="1" si="25"/>
        <v>-98.90000000000019</v>
      </c>
      <c r="K70" s="49">
        <f t="shared" ca="1" si="25"/>
        <v>0</v>
      </c>
      <c r="L70" s="49">
        <f t="shared" ca="1" si="25"/>
        <v>0</v>
      </c>
      <c r="M70" s="49">
        <f t="shared" ca="1" si="25"/>
        <v>0</v>
      </c>
      <c r="N70" s="49">
        <f t="shared" ca="1" si="25"/>
        <v>-98.90000000000019</v>
      </c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160" ht="12.75" customHeight="1"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</row>
    <row r="72" spans="1:160"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</row>
    <row r="73" spans="1:160" s="35" customFormat="1">
      <c r="A73" s="53"/>
      <c r="B73" s="53"/>
      <c r="C73" s="53"/>
    </row>
    <row r="74" spans="1:160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</row>
    <row r="75" spans="1:160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</row>
  </sheetData>
  <mergeCells count="1">
    <mergeCell ref="E2:G2"/>
  </mergeCells>
  <dataValidations count="2">
    <dataValidation type="list" allowBlank="1" showInputMessage="1" showErrorMessage="1" sqref="C2">
      <formula1>"Toplam,Yurtiçi,Yurtdışı"</formula1>
    </dataValidation>
    <dataValidation type="list" allowBlank="1" showInputMessage="1" showErrorMessage="1" sqref="B2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O179"/>
  <sheetViews>
    <sheetView showGridLines="0" zoomScale="80" zoomScaleNormal="80" workbookViewId="0">
      <pane xSplit="2" ySplit="6" topLeftCell="C7" activePane="bottomRight" state="frozen"/>
      <selection activeCell="A3" sqref="A3"/>
      <selection pane="topRight" activeCell="A3" sqref="A3"/>
      <selection pane="bottomLeft" activeCell="A3" sqref="A3"/>
      <selection pane="bottomRight" activeCell="C7" sqref="C7"/>
    </sheetView>
  </sheetViews>
  <sheetFormatPr defaultColWidth="9.140625" defaultRowHeight="12.75"/>
  <cols>
    <col min="1" max="1" width="58.7109375" style="6" customWidth="1"/>
    <col min="2" max="2" width="15.7109375" style="6" customWidth="1"/>
    <col min="3" max="8" width="15.7109375" style="3" customWidth="1"/>
    <col min="9" max="9" width="1.7109375" style="3" customWidth="1"/>
    <col min="10" max="15" width="15.7109375" style="3" customWidth="1"/>
    <col min="16" max="16384" width="9.140625" style="3"/>
  </cols>
  <sheetData>
    <row r="1" spans="1:15" ht="15" customHeight="1">
      <c r="A1" s="1" t="s">
        <v>0</v>
      </c>
      <c r="B1" s="2"/>
    </row>
    <row r="2" spans="1:15" ht="15" customHeight="1">
      <c r="A2" s="1" t="s">
        <v>305</v>
      </c>
      <c r="B2" s="4"/>
    </row>
    <row r="3" spans="1:15" ht="15" customHeight="1">
      <c r="A3" s="5" t="s">
        <v>357</v>
      </c>
      <c r="B3" s="2"/>
    </row>
    <row r="4" spans="1:15" ht="22.5" customHeight="1">
      <c r="C4" s="6"/>
      <c r="D4" s="6"/>
      <c r="E4" s="6"/>
      <c r="F4" s="6"/>
      <c r="G4" s="6"/>
      <c r="H4" s="6"/>
    </row>
    <row r="5" spans="1:15" ht="22.5" customHeight="1">
      <c r="C5" s="98" t="s">
        <v>306</v>
      </c>
      <c r="D5" s="99"/>
      <c r="E5" s="99"/>
      <c r="F5" s="99"/>
      <c r="G5" s="99"/>
      <c r="H5" s="100"/>
      <c r="J5" s="98" t="s">
        <v>307</v>
      </c>
      <c r="K5" s="99"/>
      <c r="L5" s="99"/>
      <c r="M5" s="99"/>
      <c r="N5" s="99"/>
      <c r="O5" s="100"/>
    </row>
    <row r="6" spans="1:15" ht="79.5" customHeight="1" thickBot="1">
      <c r="A6" s="8" t="s">
        <v>7</v>
      </c>
      <c r="B6" s="8" t="s">
        <v>8</v>
      </c>
      <c r="C6" s="60" t="s">
        <v>358</v>
      </c>
      <c r="D6" s="60" t="s">
        <v>308</v>
      </c>
      <c r="E6" s="60" t="s">
        <v>359</v>
      </c>
      <c r="F6" s="60" t="s">
        <v>308</v>
      </c>
      <c r="G6" s="60" t="s">
        <v>309</v>
      </c>
      <c r="H6" s="60" t="s">
        <v>310</v>
      </c>
      <c r="J6" s="60" t="s">
        <v>358</v>
      </c>
      <c r="K6" s="60" t="s">
        <v>308</v>
      </c>
      <c r="L6" s="60" t="s">
        <v>359</v>
      </c>
      <c r="M6" s="60" t="s">
        <v>308</v>
      </c>
      <c r="N6" s="60" t="s">
        <v>309</v>
      </c>
      <c r="O6" s="60" t="s">
        <v>310</v>
      </c>
    </row>
    <row r="7" spans="1:15" ht="12.75" customHeight="1">
      <c r="A7" s="11" t="s">
        <v>11</v>
      </c>
      <c r="B7" s="12">
        <v>704</v>
      </c>
      <c r="C7" s="13">
        <v>36819107.75</v>
      </c>
      <c r="D7" s="61">
        <v>4.2040413229470951E-4</v>
      </c>
      <c r="E7" s="13">
        <v>35502784.309999995</v>
      </c>
      <c r="F7" s="61">
        <v>5.2099843847057653E-4</v>
      </c>
      <c r="G7" s="61">
        <v>3.7076625554386178E-2</v>
      </c>
      <c r="H7" s="61">
        <v>-0.23789195652969863</v>
      </c>
      <c r="J7" s="13">
        <v>36842194.200000003</v>
      </c>
      <c r="K7" s="61">
        <v>4.6473093746861619E-4</v>
      </c>
      <c r="L7" s="13">
        <v>31588529.849999998</v>
      </c>
      <c r="M7" s="61">
        <v>5.14105114386455E-4</v>
      </c>
      <c r="N7" s="61">
        <v>0.16631557008025832</v>
      </c>
      <c r="O7" s="61">
        <v>-0.14291918718381957</v>
      </c>
    </row>
    <row r="8" spans="1:15" ht="12.75" customHeight="1">
      <c r="A8" s="16" t="s">
        <v>12</v>
      </c>
      <c r="B8" s="17">
        <v>718</v>
      </c>
      <c r="C8" s="18">
        <v>68487288.070000067</v>
      </c>
      <c r="D8" s="62">
        <v>7.8199447715530772E-4</v>
      </c>
      <c r="E8" s="18">
        <v>62838591.160046875</v>
      </c>
      <c r="F8" s="62">
        <v>9.2214761479577593E-4</v>
      </c>
      <c r="G8" s="62">
        <v>8.9892163488615395E-2</v>
      </c>
      <c r="H8" s="62">
        <v>-0.19907983282729613</v>
      </c>
      <c r="J8" s="18">
        <v>68487288.070000067</v>
      </c>
      <c r="K8" s="62">
        <v>8.6390515767528037E-4</v>
      </c>
      <c r="L8" s="18">
        <v>62838591.160046875</v>
      </c>
      <c r="M8" s="62">
        <v>1.0227016340939204E-3</v>
      </c>
      <c r="N8" s="62">
        <v>8.9892163488615395E-2</v>
      </c>
      <c r="O8" s="62">
        <v>-0.19907983282729613</v>
      </c>
    </row>
    <row r="9" spans="1:15" ht="12.75" customHeight="1">
      <c r="A9" s="16" t="s">
        <v>13</v>
      </c>
      <c r="B9" s="17">
        <v>729</v>
      </c>
      <c r="C9" s="18">
        <v>27760950.359999999</v>
      </c>
      <c r="D9" s="62">
        <v>3.1697721539089449E-4</v>
      </c>
      <c r="E9" s="18">
        <v>25581111.270000003</v>
      </c>
      <c r="F9" s="62">
        <v>3.75399261918116E-4</v>
      </c>
      <c r="G9" s="62">
        <v>8.5212837980044309E-2</v>
      </c>
      <c r="H9" s="62">
        <v>-0.20251849060843308</v>
      </c>
      <c r="J9" s="18">
        <v>27569525.09</v>
      </c>
      <c r="K9" s="62">
        <v>3.4776460845647008E-4</v>
      </c>
      <c r="L9" s="18">
        <v>25428450.830000002</v>
      </c>
      <c r="M9" s="62">
        <v>4.1384947905790238E-4</v>
      </c>
      <c r="N9" s="62">
        <v>8.4199948880645081E-2</v>
      </c>
      <c r="O9" s="62">
        <v>-0.20326282416178343</v>
      </c>
    </row>
    <row r="10" spans="1:15" ht="12.75" customHeight="1">
      <c r="A10" s="16" t="s">
        <v>14</v>
      </c>
      <c r="B10" s="17">
        <v>750</v>
      </c>
      <c r="C10" s="18">
        <v>2222314719.2779803</v>
      </c>
      <c r="D10" s="62">
        <v>2.537460433825478E-2</v>
      </c>
      <c r="E10" s="18">
        <v>2003530767.3966703</v>
      </c>
      <c r="F10" s="62">
        <v>2.940153628873006E-2</v>
      </c>
      <c r="G10" s="62">
        <v>0.1091991974575921</v>
      </c>
      <c r="H10" s="62">
        <v>-0.18489183020459132</v>
      </c>
      <c r="J10" s="18">
        <v>2193850151.1979804</v>
      </c>
      <c r="K10" s="62">
        <v>2.7673434212338598E-2</v>
      </c>
      <c r="L10" s="18">
        <v>1919612206.2666702</v>
      </c>
      <c r="M10" s="62">
        <v>3.1241797499492109E-2</v>
      </c>
      <c r="N10" s="62">
        <v>0.14286111748823371</v>
      </c>
      <c r="O10" s="62">
        <v>-0.16015496951188002</v>
      </c>
    </row>
    <row r="11" spans="1:15" ht="12.75" customHeight="1">
      <c r="A11" s="16" t="s">
        <v>15</v>
      </c>
      <c r="B11" s="17">
        <v>751</v>
      </c>
      <c r="C11" s="18">
        <v>87996017.990000874</v>
      </c>
      <c r="D11" s="62">
        <v>1.0047470416627889E-3</v>
      </c>
      <c r="E11" s="18">
        <v>109775004.17009999</v>
      </c>
      <c r="F11" s="62">
        <v>1.6109329695477939E-3</v>
      </c>
      <c r="G11" s="62">
        <v>-0.19839658713519026</v>
      </c>
      <c r="H11" s="62">
        <v>-0.41093223628394349</v>
      </c>
      <c r="J11" s="18">
        <v>87996017.990000874</v>
      </c>
      <c r="K11" s="62">
        <v>1.1099901301209231E-3</v>
      </c>
      <c r="L11" s="18">
        <v>109775004.17009999</v>
      </c>
      <c r="M11" s="62">
        <v>1.7865944171391323E-3</v>
      </c>
      <c r="N11" s="62">
        <v>-0.19839658713519026</v>
      </c>
      <c r="O11" s="62">
        <v>-0.41093223628394349</v>
      </c>
    </row>
    <row r="12" spans="1:15" ht="12.75" customHeight="1" thickBot="1">
      <c r="A12" s="82" t="s">
        <v>16</v>
      </c>
      <c r="B12" s="83"/>
      <c r="C12" s="20">
        <v>2443378083.4479814</v>
      </c>
      <c r="D12" s="63">
        <v>2.7898727204758483E-2</v>
      </c>
      <c r="E12" s="20">
        <v>2237228258.3068175</v>
      </c>
      <c r="F12" s="63">
        <v>3.2831014573462325E-2</v>
      </c>
      <c r="G12" s="63">
        <v>9.2145190986091974E-2</v>
      </c>
      <c r="H12" s="63">
        <v>-0.19742416888147274</v>
      </c>
      <c r="J12" s="20">
        <v>2414745176.5479817</v>
      </c>
      <c r="K12" s="63">
        <v>3.0459825046059895E-2</v>
      </c>
      <c r="L12" s="20">
        <v>2149242782.2768168</v>
      </c>
      <c r="M12" s="63">
        <v>3.4979048144169515E-2</v>
      </c>
      <c r="N12" s="63">
        <v>0.123532993322375</v>
      </c>
      <c r="O12" s="63">
        <v>-0.1743584705155975</v>
      </c>
    </row>
    <row r="13" spans="1:15" ht="12.75" customHeight="1">
      <c r="A13" s="21" t="s">
        <v>17</v>
      </c>
      <c r="B13" s="22">
        <v>784</v>
      </c>
      <c r="C13" s="23">
        <v>104851198.45</v>
      </c>
      <c r="D13" s="64">
        <v>1.1972011218667471E-3</v>
      </c>
      <c r="E13" s="23">
        <v>85595657.723333314</v>
      </c>
      <c r="F13" s="64">
        <v>1.2561044121026182E-3</v>
      </c>
      <c r="G13" s="64">
        <v>0.22495931731613572</v>
      </c>
      <c r="H13" s="64">
        <v>-9.9824134835291178E-2</v>
      </c>
      <c r="J13" s="23">
        <v>104851198.45</v>
      </c>
      <c r="K13" s="64">
        <v>1.3226029776037718E-3</v>
      </c>
      <c r="L13" s="23">
        <v>85595657.723333314</v>
      </c>
      <c r="M13" s="64">
        <v>1.3930741827428898E-3</v>
      </c>
      <c r="N13" s="64">
        <v>0.22495931731613572</v>
      </c>
      <c r="O13" s="64">
        <v>-9.9824134835291178E-2</v>
      </c>
    </row>
    <row r="14" spans="1:15" ht="12.75" customHeight="1">
      <c r="A14" s="25" t="s">
        <v>18</v>
      </c>
      <c r="B14" s="17">
        <v>785</v>
      </c>
      <c r="C14" s="19">
        <v>12501114211.998888</v>
      </c>
      <c r="D14" s="65">
        <v>0.14273893079368424</v>
      </c>
      <c r="E14" s="19">
        <v>9857806001.1474285</v>
      </c>
      <c r="F14" s="65">
        <v>0.14466193661033705</v>
      </c>
      <c r="G14" s="65">
        <v>0.268143663056849</v>
      </c>
      <c r="H14" s="65">
        <v>-6.8089606807136271E-2</v>
      </c>
      <c r="J14" s="19">
        <v>11858060323.663965</v>
      </c>
      <c r="K14" s="65">
        <v>0.14957869938093307</v>
      </c>
      <c r="L14" s="19">
        <v>9445555875.5700264</v>
      </c>
      <c r="M14" s="65">
        <v>0.15372695744033119</v>
      </c>
      <c r="N14" s="65">
        <v>0.25541159036850725</v>
      </c>
      <c r="O14" s="65">
        <v>-7.7445921245952953E-2</v>
      </c>
    </row>
    <row r="15" spans="1:15" ht="12.75" customHeight="1">
      <c r="A15" s="26" t="s">
        <v>19</v>
      </c>
      <c r="B15" s="27">
        <v>904</v>
      </c>
      <c r="C15" s="18">
        <v>136506527.28597805</v>
      </c>
      <c r="D15" s="62">
        <v>1.5586447272401837E-3</v>
      </c>
      <c r="E15" s="18">
        <v>277507918.18318707</v>
      </c>
      <c r="F15" s="62">
        <v>4.0723902321074317E-3</v>
      </c>
      <c r="G15" s="62">
        <v>-0.50809862226753444</v>
      </c>
      <c r="H15" s="62">
        <v>-0.63852044552287945</v>
      </c>
      <c r="J15" s="18">
        <v>136504883.53597805</v>
      </c>
      <c r="K15" s="62">
        <v>1.7218855682249062E-3</v>
      </c>
      <c r="L15" s="18">
        <v>277450224.21818703</v>
      </c>
      <c r="M15" s="62">
        <v>4.5155181306495229E-3</v>
      </c>
      <c r="N15" s="62">
        <v>-0.5080022590696105</v>
      </c>
      <c r="O15" s="62">
        <v>-0.63844963188536918</v>
      </c>
    </row>
    <row r="16" spans="1:15" ht="12.75" customHeight="1">
      <c r="A16" s="26" t="s">
        <v>20</v>
      </c>
      <c r="B16" s="27">
        <v>905</v>
      </c>
      <c r="C16" s="18">
        <v>298334767.52148074</v>
      </c>
      <c r="D16" s="62">
        <v>3.4064152212708626E-3</v>
      </c>
      <c r="E16" s="18">
        <v>183953240.35136229</v>
      </c>
      <c r="F16" s="62">
        <v>2.6994883031657754E-3</v>
      </c>
      <c r="G16" s="62">
        <v>0.62179675091149544</v>
      </c>
      <c r="H16" s="62">
        <v>0.19179655416776553</v>
      </c>
      <c r="J16" s="18">
        <v>298334767.52148074</v>
      </c>
      <c r="K16" s="62">
        <v>3.7632230978723682E-3</v>
      </c>
      <c r="L16" s="18">
        <v>183578942.54586229</v>
      </c>
      <c r="M16" s="62">
        <v>2.9877576989068072E-3</v>
      </c>
      <c r="N16" s="62">
        <v>0.6251034208182662</v>
      </c>
      <c r="O16" s="62">
        <v>0.19422649971947847</v>
      </c>
    </row>
    <row r="17" spans="1:15" ht="12.75" customHeight="1">
      <c r="A17" s="26" t="s">
        <v>21</v>
      </c>
      <c r="B17" s="27">
        <v>906</v>
      </c>
      <c r="C17" s="19">
        <v>2616075833.0633388</v>
      </c>
      <c r="D17" s="65">
        <v>2.9870606807851072E-2</v>
      </c>
      <c r="E17" s="19">
        <v>1509989355.5216937</v>
      </c>
      <c r="F17" s="65">
        <v>2.215888448254482E-2</v>
      </c>
      <c r="G17" s="65">
        <v>0.7325127647403169</v>
      </c>
      <c r="H17" s="65">
        <v>0.27315752846878083</v>
      </c>
      <c r="J17" s="19">
        <v>2548851263.9979949</v>
      </c>
      <c r="K17" s="65">
        <v>3.2151451972582443E-2</v>
      </c>
      <c r="L17" s="19">
        <v>1474127452.6921935</v>
      </c>
      <c r="M17" s="65">
        <v>2.3991507875968269E-2</v>
      </c>
      <c r="N17" s="65">
        <v>0.72905759223399391</v>
      </c>
      <c r="O17" s="65">
        <v>0.2706184540226293</v>
      </c>
    </row>
    <row r="18" spans="1:15" ht="12.75" customHeight="1">
      <c r="A18" s="28" t="s">
        <v>22</v>
      </c>
      <c r="B18" s="29">
        <v>90601</v>
      </c>
      <c r="C18" s="18">
        <v>250962543.46571577</v>
      </c>
      <c r="D18" s="62">
        <v>2.8655145866259496E-3</v>
      </c>
      <c r="E18" s="18">
        <v>136356921.85981542</v>
      </c>
      <c r="F18" s="62">
        <v>2.001018926946754E-3</v>
      </c>
      <c r="G18" s="62">
        <v>0.84048261021705262</v>
      </c>
      <c r="H18" s="62">
        <v>0.35250044842522965</v>
      </c>
      <c r="J18" s="18">
        <v>248423012.90444472</v>
      </c>
      <c r="K18" s="62">
        <v>3.1336314837583893E-3</v>
      </c>
      <c r="L18" s="18">
        <v>134847012.43731543</v>
      </c>
      <c r="M18" s="62">
        <v>2.1946427732773316E-3</v>
      </c>
      <c r="N18" s="62">
        <v>0.84225818884883252</v>
      </c>
      <c r="O18" s="62">
        <v>0.35380525341624969</v>
      </c>
    </row>
    <row r="19" spans="1:15" ht="12.75" customHeight="1">
      <c r="A19" s="28" t="s">
        <v>23</v>
      </c>
      <c r="B19" s="29">
        <v>90602</v>
      </c>
      <c r="C19" s="18">
        <v>2365113289.5976229</v>
      </c>
      <c r="D19" s="62">
        <v>2.7005092221225123E-2</v>
      </c>
      <c r="E19" s="18">
        <v>1373632433.6618783</v>
      </c>
      <c r="F19" s="62">
        <v>2.0157865555598065E-2</v>
      </c>
      <c r="G19" s="62">
        <v>0.72179487877453474</v>
      </c>
      <c r="H19" s="62">
        <v>0.2652813630030384</v>
      </c>
      <c r="J19" s="18">
        <v>2300428251.0935502</v>
      </c>
      <c r="K19" s="62">
        <v>2.9017820488824054E-2</v>
      </c>
      <c r="L19" s="18">
        <v>1339280440.254878</v>
      </c>
      <c r="M19" s="62">
        <v>2.1796865102690938E-2</v>
      </c>
      <c r="N19" s="62">
        <v>0.71765985819650768</v>
      </c>
      <c r="O19" s="62">
        <v>0.26224269414793322</v>
      </c>
    </row>
    <row r="20" spans="1:15" ht="12.75" customHeight="1">
      <c r="A20" s="26" t="s">
        <v>24</v>
      </c>
      <c r="B20" s="27">
        <v>907</v>
      </c>
      <c r="C20" s="19">
        <v>9450197084.1280899</v>
      </c>
      <c r="D20" s="65">
        <v>0.10790326403732213</v>
      </c>
      <c r="E20" s="19">
        <v>7886355487.0911865</v>
      </c>
      <c r="F20" s="65">
        <v>0.11573117359251904</v>
      </c>
      <c r="G20" s="65">
        <v>0.1982971221113079</v>
      </c>
      <c r="H20" s="65">
        <v>-0.11941716482120235</v>
      </c>
      <c r="J20" s="19">
        <v>8874369408.608511</v>
      </c>
      <c r="K20" s="65">
        <v>0.11194213874225335</v>
      </c>
      <c r="L20" s="19">
        <v>7510399256.1137848</v>
      </c>
      <c r="M20" s="65">
        <v>0.1222321737348066</v>
      </c>
      <c r="N20" s="65">
        <v>0.18161087127084441</v>
      </c>
      <c r="O20" s="65">
        <v>-0.13167925391619317</v>
      </c>
    </row>
    <row r="21" spans="1:15" ht="12.75" customHeight="1">
      <c r="A21" s="28" t="s">
        <v>22</v>
      </c>
      <c r="B21" s="29">
        <v>90701</v>
      </c>
      <c r="C21" s="18">
        <v>2104509838.6899009</v>
      </c>
      <c r="D21" s="62">
        <v>2.4029496821255991E-2</v>
      </c>
      <c r="E21" s="18">
        <v>1687034090.5863824</v>
      </c>
      <c r="F21" s="62">
        <v>2.4756991428262841E-2</v>
      </c>
      <c r="G21" s="62">
        <v>0.24746135862519036</v>
      </c>
      <c r="H21" s="62">
        <v>-8.3288243220759561E-2</v>
      </c>
      <c r="J21" s="18">
        <v>2016292016.3669009</v>
      </c>
      <c r="K21" s="62">
        <v>2.5433699032417462E-2</v>
      </c>
      <c r="L21" s="18">
        <v>1622100329.2233822</v>
      </c>
      <c r="M21" s="62">
        <v>2.6399774831613234E-2</v>
      </c>
      <c r="N21" s="62">
        <v>0.2430131355267322</v>
      </c>
      <c r="O21" s="62">
        <v>-8.6557072658192125E-2</v>
      </c>
    </row>
    <row r="22" spans="1:15" ht="12.75" customHeight="1">
      <c r="A22" s="28" t="s">
        <v>23</v>
      </c>
      <c r="B22" s="29">
        <v>90702</v>
      </c>
      <c r="C22" s="18">
        <v>7345687245.4381886</v>
      </c>
      <c r="D22" s="62">
        <v>8.3873767216066125E-2</v>
      </c>
      <c r="E22" s="18">
        <v>6199321396.5048037</v>
      </c>
      <c r="F22" s="62">
        <v>9.0974182164256193E-2</v>
      </c>
      <c r="G22" s="62">
        <v>0.18491795724282167</v>
      </c>
      <c r="H22" s="62">
        <v>-0.1292490026140346</v>
      </c>
      <c r="J22" s="18">
        <v>6858077392.2416086</v>
      </c>
      <c r="K22" s="62">
        <v>8.6508439709835877E-2</v>
      </c>
      <c r="L22" s="18">
        <v>5888298926.8904018</v>
      </c>
      <c r="M22" s="62">
        <v>9.5832398903193353E-2</v>
      </c>
      <c r="N22" s="62">
        <v>0.16469586163882899</v>
      </c>
      <c r="O22" s="62">
        <v>-0.14410944911902634</v>
      </c>
    </row>
    <row r="23" spans="1:15" ht="12.75" customHeight="1">
      <c r="A23" s="25" t="s">
        <v>25</v>
      </c>
      <c r="B23" s="17">
        <v>786</v>
      </c>
      <c r="C23" s="18">
        <v>472421581.01499856</v>
      </c>
      <c r="D23" s="62">
        <v>5.3941552900315807E-3</v>
      </c>
      <c r="E23" s="18">
        <v>152256639.71768516</v>
      </c>
      <c r="F23" s="62">
        <v>2.2343450825446295E-3</v>
      </c>
      <c r="G23" s="62">
        <v>2.1027978936811191</v>
      </c>
      <c r="H23" s="62">
        <v>1.28012778783151</v>
      </c>
      <c r="J23" s="18">
        <v>471407459.58499861</v>
      </c>
      <c r="K23" s="62">
        <v>5.9463784766281697E-3</v>
      </c>
      <c r="L23" s="18">
        <v>152037674.01768517</v>
      </c>
      <c r="M23" s="62">
        <v>2.4744217652127487E-3</v>
      </c>
      <c r="N23" s="62">
        <v>2.1005963662017351</v>
      </c>
      <c r="O23" s="62">
        <v>1.27850996928405</v>
      </c>
    </row>
    <row r="24" spans="1:15" ht="12.75" customHeight="1" thickBot="1">
      <c r="A24" s="84" t="s">
        <v>26</v>
      </c>
      <c r="B24" s="85"/>
      <c r="C24" s="30">
        <v>13078386991.463888</v>
      </c>
      <c r="D24" s="66">
        <v>0.14933028720558261</v>
      </c>
      <c r="E24" s="30">
        <v>10095658298.588448</v>
      </c>
      <c r="F24" s="66">
        <v>0.1481523861049843</v>
      </c>
      <c r="G24" s="66">
        <v>0.29544667664638369</v>
      </c>
      <c r="H24" s="66">
        <v>-4.8025663840106092E-2</v>
      </c>
      <c r="J24" s="30">
        <v>12434318981.698965</v>
      </c>
      <c r="K24" s="66">
        <v>0.15684768083516504</v>
      </c>
      <c r="L24" s="30">
        <v>9683189207.3110447</v>
      </c>
      <c r="M24" s="66">
        <v>0.15759445338828681</v>
      </c>
      <c r="N24" s="66">
        <v>0.28411401610439979</v>
      </c>
      <c r="O24" s="66">
        <v>-5.6353603685773246E-2</v>
      </c>
    </row>
    <row r="25" spans="1:15" ht="12.75" customHeight="1">
      <c r="A25" s="11" t="s">
        <v>27</v>
      </c>
      <c r="B25" s="12">
        <v>717</v>
      </c>
      <c r="C25" s="13">
        <v>14291889907.547548</v>
      </c>
      <c r="D25" s="61">
        <v>0.16318618083389169</v>
      </c>
      <c r="E25" s="13">
        <v>10737408690.814201</v>
      </c>
      <c r="F25" s="61">
        <v>0.15756998415357798</v>
      </c>
      <c r="G25" s="61">
        <v>0.33103715422271174</v>
      </c>
      <c r="H25" s="61">
        <v>-2.1871579789306539E-2</v>
      </c>
      <c r="J25" s="13">
        <v>14229625160.547548</v>
      </c>
      <c r="K25" s="61">
        <v>0.17949384352054334</v>
      </c>
      <c r="L25" s="13">
        <v>10705025971.864201</v>
      </c>
      <c r="M25" s="61">
        <v>0.17422490466979479</v>
      </c>
      <c r="N25" s="61">
        <v>0.32924714035696678</v>
      </c>
      <c r="O25" s="61">
        <v>-2.3186992683005059E-2</v>
      </c>
    </row>
    <row r="26" spans="1:15" ht="12.75" customHeight="1">
      <c r="A26" s="16" t="s">
        <v>28</v>
      </c>
      <c r="B26" s="17">
        <v>737</v>
      </c>
      <c r="C26" s="18">
        <v>0</v>
      </c>
      <c r="D26" s="62">
        <v>0</v>
      </c>
      <c r="E26" s="18">
        <v>0</v>
      </c>
      <c r="F26" s="62">
        <v>0</v>
      </c>
      <c r="G26" s="62">
        <v>0</v>
      </c>
      <c r="H26" s="62">
        <v>0</v>
      </c>
      <c r="J26" s="18">
        <v>0</v>
      </c>
      <c r="K26" s="62">
        <v>0</v>
      </c>
      <c r="L26" s="18">
        <v>0</v>
      </c>
      <c r="M26" s="62">
        <v>0</v>
      </c>
      <c r="N26" s="62">
        <v>0</v>
      </c>
      <c r="O26" s="62">
        <v>0</v>
      </c>
    </row>
    <row r="27" spans="1:15" ht="12.75" customHeight="1" thickBot="1">
      <c r="A27" s="82" t="s">
        <v>29</v>
      </c>
      <c r="B27" s="83"/>
      <c r="C27" s="20">
        <v>14291889907.547548</v>
      </c>
      <c r="D27" s="63">
        <v>0.16318618083389169</v>
      </c>
      <c r="E27" s="20">
        <v>10737408690.814201</v>
      </c>
      <c r="F27" s="63">
        <v>0.15756998415357798</v>
      </c>
      <c r="G27" s="63">
        <v>0.33103715422271174</v>
      </c>
      <c r="H27" s="63">
        <v>-2.1871579789306539E-2</v>
      </c>
      <c r="J27" s="20">
        <v>14229625160.547548</v>
      </c>
      <c r="K27" s="63">
        <v>0.17949384352054334</v>
      </c>
      <c r="L27" s="20">
        <v>10705025971.864201</v>
      </c>
      <c r="M27" s="63">
        <v>0.17422490466979479</v>
      </c>
      <c r="N27" s="63">
        <v>0.32924714035696678</v>
      </c>
      <c r="O27" s="63">
        <v>-2.3186992683005059E-2</v>
      </c>
    </row>
    <row r="28" spans="1:15" ht="12.75" customHeight="1">
      <c r="A28" s="21" t="s">
        <v>30</v>
      </c>
      <c r="B28" s="22">
        <v>713</v>
      </c>
      <c r="C28" s="23">
        <v>30961.91</v>
      </c>
      <c r="D28" s="64">
        <v>3.5352608205821852E-7</v>
      </c>
      <c r="E28" s="23">
        <v>15272</v>
      </c>
      <c r="F28" s="64">
        <v>2.2411448304581283E-7</v>
      </c>
      <c r="G28" s="64">
        <v>1.0273644578313252</v>
      </c>
      <c r="H28" s="64">
        <v>0.48983278794189089</v>
      </c>
      <c r="J28" s="23">
        <v>30961.91</v>
      </c>
      <c r="K28" s="64">
        <v>3.9055647397132824E-7</v>
      </c>
      <c r="L28" s="23">
        <v>15272</v>
      </c>
      <c r="M28" s="64">
        <v>2.4855266592629799E-7</v>
      </c>
      <c r="N28" s="64">
        <v>1.0273644578313252</v>
      </c>
      <c r="O28" s="64">
        <v>0.48983278794189089</v>
      </c>
    </row>
    <row r="29" spans="1:15" ht="12.75" customHeight="1" thickBot="1">
      <c r="A29" s="86" t="s">
        <v>31</v>
      </c>
      <c r="B29" s="87"/>
      <c r="C29" s="31">
        <v>30961.91</v>
      </c>
      <c r="D29" s="67">
        <v>3.5352608205821852E-7</v>
      </c>
      <c r="E29" s="31">
        <v>15272</v>
      </c>
      <c r="F29" s="67">
        <v>2.2411448304581283E-7</v>
      </c>
      <c r="G29" s="67">
        <v>1.0273644578313252</v>
      </c>
      <c r="H29" s="67">
        <v>0.48983278794189089</v>
      </c>
      <c r="J29" s="31">
        <v>30961.91</v>
      </c>
      <c r="K29" s="67">
        <v>3.9055647397132824E-7</v>
      </c>
      <c r="L29" s="31">
        <v>15272</v>
      </c>
      <c r="M29" s="67">
        <v>2.4855266592629799E-7</v>
      </c>
      <c r="N29" s="67">
        <v>1.0273644578313252</v>
      </c>
      <c r="O29" s="67">
        <v>0.48983278794189089</v>
      </c>
    </row>
    <row r="30" spans="1:15" ht="12.75" customHeight="1">
      <c r="A30" s="21" t="s">
        <v>32</v>
      </c>
      <c r="B30" s="22">
        <v>727</v>
      </c>
      <c r="C30" s="23">
        <v>469039407.81</v>
      </c>
      <c r="D30" s="64">
        <v>5.3555373093577326E-3</v>
      </c>
      <c r="E30" s="23">
        <v>369664551.47234786</v>
      </c>
      <c r="F30" s="64">
        <v>5.4247760511778095E-3</v>
      </c>
      <c r="G30" s="64">
        <v>0.26882441376066257</v>
      </c>
      <c r="H30" s="64">
        <v>-6.7589349088284401E-2</v>
      </c>
      <c r="J30" s="23">
        <v>442373962.63999999</v>
      </c>
      <c r="K30" s="64">
        <v>5.580147188122519E-3</v>
      </c>
      <c r="L30" s="23">
        <v>341802985.68234789</v>
      </c>
      <c r="M30" s="64">
        <v>5.5628629722967405E-3</v>
      </c>
      <c r="N30" s="64">
        <v>0.29423668361726074</v>
      </c>
      <c r="O30" s="64">
        <v>-4.8914841551101707E-2</v>
      </c>
    </row>
    <row r="31" spans="1:15" ht="12.75" customHeight="1" thickBot="1">
      <c r="A31" s="86" t="s">
        <v>33</v>
      </c>
      <c r="B31" s="87"/>
      <c r="C31" s="31">
        <v>469039407.81</v>
      </c>
      <c r="D31" s="67">
        <v>5.3555373093577326E-3</v>
      </c>
      <c r="E31" s="31">
        <v>369664551.47234786</v>
      </c>
      <c r="F31" s="67">
        <v>5.4247760511778095E-3</v>
      </c>
      <c r="G31" s="67">
        <v>0.26882441376066257</v>
      </c>
      <c r="H31" s="67">
        <v>-6.7589349088284401E-2</v>
      </c>
      <c r="J31" s="31">
        <v>442373962.63999999</v>
      </c>
      <c r="K31" s="67">
        <v>5.580147188122519E-3</v>
      </c>
      <c r="L31" s="31">
        <v>341802985.68234789</v>
      </c>
      <c r="M31" s="67">
        <v>5.5628629722967405E-3</v>
      </c>
      <c r="N31" s="67">
        <v>0.29423668361726074</v>
      </c>
      <c r="O31" s="67">
        <v>-4.8914841551101707E-2</v>
      </c>
    </row>
    <row r="32" spans="1:15" ht="12.75" customHeight="1">
      <c r="A32" s="11" t="s">
        <v>34</v>
      </c>
      <c r="B32" s="12">
        <v>712</v>
      </c>
      <c r="C32" s="13">
        <v>1058942243.6707091</v>
      </c>
      <c r="D32" s="61">
        <v>1.2091104926370664E-2</v>
      </c>
      <c r="E32" s="13">
        <v>621688666.81643116</v>
      </c>
      <c r="F32" s="61">
        <v>9.1231950091019542E-3</v>
      </c>
      <c r="G32" s="61">
        <v>0.70333206988215502</v>
      </c>
      <c r="H32" s="61">
        <v>0.25171374917853839</v>
      </c>
      <c r="J32" s="13">
        <v>854184630.49070907</v>
      </c>
      <c r="K32" s="61">
        <v>1.0774766072408105E-2</v>
      </c>
      <c r="L32" s="13">
        <v>494994183.99643117</v>
      </c>
      <c r="M32" s="61">
        <v>8.0560584108384913E-3</v>
      </c>
      <c r="N32" s="61">
        <v>0.72564579162180132</v>
      </c>
      <c r="O32" s="61">
        <v>0.26811125192666174</v>
      </c>
    </row>
    <row r="33" spans="1:15" ht="12.75" customHeight="1">
      <c r="A33" s="32" t="s">
        <v>35</v>
      </c>
      <c r="B33" s="22">
        <v>738</v>
      </c>
      <c r="C33" s="23">
        <v>0</v>
      </c>
      <c r="D33" s="64">
        <v>0</v>
      </c>
      <c r="E33" s="23">
        <v>0</v>
      </c>
      <c r="F33" s="64">
        <v>0</v>
      </c>
      <c r="G33" s="64">
        <v>0</v>
      </c>
      <c r="H33" s="64">
        <v>0</v>
      </c>
      <c r="J33" s="23">
        <v>0</v>
      </c>
      <c r="K33" s="64">
        <v>0</v>
      </c>
      <c r="L33" s="23">
        <v>0</v>
      </c>
      <c r="M33" s="64">
        <v>0</v>
      </c>
      <c r="N33" s="64">
        <v>0</v>
      </c>
      <c r="O33" s="64">
        <v>0</v>
      </c>
    </row>
    <row r="34" spans="1:15" ht="12.75" customHeight="1">
      <c r="A34" s="16" t="s">
        <v>36</v>
      </c>
      <c r="B34" s="17">
        <v>739</v>
      </c>
      <c r="C34" s="18">
        <v>0</v>
      </c>
      <c r="D34" s="62">
        <v>0</v>
      </c>
      <c r="E34" s="18">
        <v>0</v>
      </c>
      <c r="F34" s="62">
        <v>0</v>
      </c>
      <c r="G34" s="62">
        <v>0</v>
      </c>
      <c r="H34" s="62">
        <v>0</v>
      </c>
      <c r="J34" s="18">
        <v>0</v>
      </c>
      <c r="K34" s="62">
        <v>0</v>
      </c>
      <c r="L34" s="18">
        <v>0</v>
      </c>
      <c r="M34" s="62">
        <v>0</v>
      </c>
      <c r="N34" s="62">
        <v>0</v>
      </c>
      <c r="O34" s="62">
        <v>0</v>
      </c>
    </row>
    <row r="35" spans="1:15" ht="12.75" customHeight="1" thickBot="1">
      <c r="A35" s="82" t="s">
        <v>37</v>
      </c>
      <c r="B35" s="83"/>
      <c r="C35" s="20">
        <v>1058942243.6707091</v>
      </c>
      <c r="D35" s="63">
        <v>1.2091104926370664E-2</v>
      </c>
      <c r="E35" s="20">
        <v>621688666.81643116</v>
      </c>
      <c r="F35" s="63">
        <v>9.1231950091019542E-3</v>
      </c>
      <c r="G35" s="63">
        <v>0.70333206988215502</v>
      </c>
      <c r="H35" s="63">
        <v>0.25171374917853839</v>
      </c>
      <c r="J35" s="20">
        <v>854184630.49070907</v>
      </c>
      <c r="K35" s="63">
        <v>1.0774766072408105E-2</v>
      </c>
      <c r="L35" s="20">
        <v>494994183.99643117</v>
      </c>
      <c r="M35" s="63">
        <v>8.0560584108384913E-3</v>
      </c>
      <c r="N35" s="63">
        <v>0.72564579162180132</v>
      </c>
      <c r="O35" s="63">
        <v>0.26811125192666174</v>
      </c>
    </row>
    <row r="36" spans="1:15" ht="12.75" customHeight="1">
      <c r="A36" s="11" t="s">
        <v>38</v>
      </c>
      <c r="B36" s="12">
        <v>710</v>
      </c>
      <c r="C36" s="13">
        <v>1841664365.721102</v>
      </c>
      <c r="D36" s="61">
        <v>2.1028301796614461E-2</v>
      </c>
      <c r="E36" s="13">
        <v>1202854610.3385935</v>
      </c>
      <c r="F36" s="61">
        <v>1.7651724670986545E-2</v>
      </c>
      <c r="G36" s="61">
        <v>0.53107811192799836</v>
      </c>
      <c r="H36" s="61">
        <v>0.12513088766019864</v>
      </c>
      <c r="J36" s="13">
        <v>1778613029.8511021</v>
      </c>
      <c r="K36" s="61">
        <v>2.2435593718155865E-2</v>
      </c>
      <c r="L36" s="13">
        <v>1161587399.6485937</v>
      </c>
      <c r="M36" s="61">
        <v>1.8904900791582902E-2</v>
      </c>
      <c r="N36" s="61">
        <v>0.53119173846855827</v>
      </c>
      <c r="O36" s="61">
        <v>0.12521438746954594</v>
      </c>
    </row>
    <row r="37" spans="1:15" ht="12.75" customHeight="1">
      <c r="A37" s="16" t="s">
        <v>39</v>
      </c>
      <c r="B37" s="17">
        <v>711</v>
      </c>
      <c r="C37" s="18">
        <v>2727953.74</v>
      </c>
      <c r="D37" s="62">
        <v>3.1148039566624412E-5</v>
      </c>
      <c r="E37" s="18">
        <v>1446624.8699999999</v>
      </c>
      <c r="F37" s="62">
        <v>2.1229019440889612E-5</v>
      </c>
      <c r="G37" s="62">
        <v>0.88573679090696156</v>
      </c>
      <c r="H37" s="62">
        <v>0.38575601918501001</v>
      </c>
      <c r="J37" s="18">
        <v>2750676.54</v>
      </c>
      <c r="K37" s="62">
        <v>3.4697295176494389E-5</v>
      </c>
      <c r="L37" s="18">
        <v>1416242.73</v>
      </c>
      <c r="M37" s="62">
        <v>2.3049430732074268E-5</v>
      </c>
      <c r="N37" s="62">
        <v>0.94223524098866873</v>
      </c>
      <c r="O37" s="62">
        <v>0.42727457450666417</v>
      </c>
    </row>
    <row r="38" spans="1:15" ht="12.75" customHeight="1" thickBot="1">
      <c r="A38" s="82" t="s">
        <v>40</v>
      </c>
      <c r="B38" s="83"/>
      <c r="C38" s="20">
        <v>1844392319.461102</v>
      </c>
      <c r="D38" s="63">
        <v>2.1059449836181084E-2</v>
      </c>
      <c r="E38" s="20">
        <v>1204301235.2085934</v>
      </c>
      <c r="F38" s="63">
        <v>1.7672953690427432E-2</v>
      </c>
      <c r="G38" s="63">
        <v>0.53150413330070223</v>
      </c>
      <c r="H38" s="63">
        <v>0.12544395451256785</v>
      </c>
      <c r="J38" s="20">
        <v>1781363706.3911021</v>
      </c>
      <c r="K38" s="63">
        <v>2.2470291013332359E-2</v>
      </c>
      <c r="L38" s="20">
        <v>1163003642.3785937</v>
      </c>
      <c r="M38" s="63">
        <v>1.8927950222314978E-2</v>
      </c>
      <c r="N38" s="63">
        <v>0.53169228494231402</v>
      </c>
      <c r="O38" s="63">
        <v>0.12558221997524543</v>
      </c>
    </row>
    <row r="39" spans="1:15" ht="12.75" customHeight="1">
      <c r="A39" s="11" t="s">
        <v>41</v>
      </c>
      <c r="B39" s="12">
        <v>701</v>
      </c>
      <c r="C39" s="14">
        <v>9567489390.4805946</v>
      </c>
      <c r="D39" s="68">
        <v>0.10924251893213879</v>
      </c>
      <c r="E39" s="14">
        <v>7037274313.6951561</v>
      </c>
      <c r="F39" s="68">
        <v>0.10327102506975951</v>
      </c>
      <c r="G39" s="68">
        <v>0.35954475610840086</v>
      </c>
      <c r="H39" s="68">
        <v>-9.2243084332677139E-4</v>
      </c>
      <c r="J39" s="14">
        <v>8725100881.4586945</v>
      </c>
      <c r="K39" s="68">
        <v>0.11005925136099924</v>
      </c>
      <c r="L39" s="14">
        <v>6227555421.7351561</v>
      </c>
      <c r="M39" s="68">
        <v>0.10135381759272158</v>
      </c>
      <c r="N39" s="68">
        <v>0.40104748823377934</v>
      </c>
      <c r="O39" s="68">
        <v>2.957634349924998E-2</v>
      </c>
    </row>
    <row r="40" spans="1:15" ht="12.75" customHeight="1">
      <c r="A40" s="33" t="s">
        <v>42</v>
      </c>
      <c r="B40" s="34">
        <v>900</v>
      </c>
      <c r="C40" s="23">
        <v>1714826228.0022817</v>
      </c>
      <c r="D40" s="64">
        <v>1.9580051676279658E-2</v>
      </c>
      <c r="E40" s="23">
        <v>1307160050.8628008</v>
      </c>
      <c r="F40" s="64">
        <v>1.9182392552203709E-2</v>
      </c>
      <c r="G40" s="64">
        <v>0.31187166167631708</v>
      </c>
      <c r="H40" s="64">
        <v>-3.5955569020931E-2</v>
      </c>
      <c r="J40" s="23">
        <v>1666198755.4240117</v>
      </c>
      <c r="K40" s="64">
        <v>2.1017589381721526E-2</v>
      </c>
      <c r="L40" s="23">
        <v>1271917905.4523089</v>
      </c>
      <c r="M40" s="64">
        <v>2.0700536029306205E-2</v>
      </c>
      <c r="N40" s="64">
        <v>0.30998922829967701</v>
      </c>
      <c r="O40" s="64">
        <v>-3.7338897487009803E-2</v>
      </c>
    </row>
    <row r="41" spans="1:15" ht="12.75" customHeight="1">
      <c r="A41" s="33" t="s">
        <v>43</v>
      </c>
      <c r="B41" s="34">
        <v>901</v>
      </c>
      <c r="C41" s="23">
        <v>4008351004.9571404</v>
      </c>
      <c r="D41" s="64">
        <v>4.5767739338323142E-2</v>
      </c>
      <c r="E41" s="23">
        <v>2854850187.7388225</v>
      </c>
      <c r="F41" s="64">
        <v>4.1894530775165528E-2</v>
      </c>
      <c r="G41" s="64">
        <v>0.40404950920802807</v>
      </c>
      <c r="H41" s="64">
        <v>3.1782414174035933E-2</v>
      </c>
      <c r="J41" s="23">
        <v>3689181283.0089407</v>
      </c>
      <c r="K41" s="64">
        <v>4.6535683158209322E-2</v>
      </c>
      <c r="L41" s="23">
        <v>2692648739.8740377</v>
      </c>
      <c r="M41" s="64">
        <v>4.382301091532078E-2</v>
      </c>
      <c r="N41" s="64">
        <v>0.37009377731962201</v>
      </c>
      <c r="O41" s="64">
        <v>6.8296423571589937E-3</v>
      </c>
    </row>
    <row r="42" spans="1:15" ht="12.75" customHeight="1">
      <c r="A42" s="33" t="s">
        <v>44</v>
      </c>
      <c r="B42" s="34">
        <v>902</v>
      </c>
      <c r="C42" s="23">
        <v>3844312157.521174</v>
      </c>
      <c r="D42" s="64">
        <v>4.3894727917536014E-2</v>
      </c>
      <c r="E42" s="23">
        <v>2875264075.093533</v>
      </c>
      <c r="F42" s="64">
        <v>4.2194101742390279E-2</v>
      </c>
      <c r="G42" s="64">
        <v>0.33702924570367254</v>
      </c>
      <c r="H42" s="64">
        <v>-1.7468220382368838E-2</v>
      </c>
      <c r="J42" s="23">
        <v>3369720843.0257435</v>
      </c>
      <c r="K42" s="64">
        <v>4.2505978821068408E-2</v>
      </c>
      <c r="L42" s="23">
        <v>2262988776.4088101</v>
      </c>
      <c r="M42" s="64">
        <v>3.6830270648094604E-2</v>
      </c>
      <c r="N42" s="64">
        <v>0.48905769138335375</v>
      </c>
      <c r="O42" s="64">
        <v>9.4251683850201218E-2</v>
      </c>
    </row>
    <row r="43" spans="1:15" ht="12.75" customHeight="1">
      <c r="A43" s="32" t="s">
        <v>45</v>
      </c>
      <c r="B43" s="22">
        <v>703</v>
      </c>
      <c r="C43" s="23">
        <v>1693860098.0000768</v>
      </c>
      <c r="D43" s="64">
        <v>1.9340658376718917E-2</v>
      </c>
      <c r="E43" s="23">
        <v>1631315521.7318761</v>
      </c>
      <c r="F43" s="64">
        <v>2.3939329153846903E-2</v>
      </c>
      <c r="G43" s="64">
        <v>3.8339962708011655E-2</v>
      </c>
      <c r="H43" s="64">
        <v>-0.23696357825689918</v>
      </c>
      <c r="J43" s="23">
        <v>1693368631.3400767</v>
      </c>
      <c r="K43" s="64">
        <v>2.1360312777533245E-2</v>
      </c>
      <c r="L43" s="23">
        <v>1630725197.8618762</v>
      </c>
      <c r="M43" s="64">
        <v>2.6540145057736976E-2</v>
      </c>
      <c r="N43" s="64">
        <v>3.8414463430340939E-2</v>
      </c>
      <c r="O43" s="64">
        <v>-0.23690883051856193</v>
      </c>
    </row>
    <row r="44" spans="1:15" ht="12.75" customHeight="1">
      <c r="A44" s="32" t="s">
        <v>46</v>
      </c>
      <c r="B44" s="22">
        <v>740</v>
      </c>
      <c r="C44" s="23">
        <v>2487486637.3406477</v>
      </c>
      <c r="D44" s="64">
        <v>2.8402362937919909E-2</v>
      </c>
      <c r="E44" s="23">
        <v>1726973261.1641335</v>
      </c>
      <c r="F44" s="64">
        <v>2.5343093220255457E-2</v>
      </c>
      <c r="G44" s="64">
        <v>0.44037356760455015</v>
      </c>
      <c r="H44" s="64">
        <v>5.8475578780533555E-2</v>
      </c>
      <c r="J44" s="23">
        <v>2285779102.1106477</v>
      </c>
      <c r="K44" s="64">
        <v>2.8833034731955594E-2</v>
      </c>
      <c r="L44" s="23">
        <v>1638403949.7341335</v>
      </c>
      <c r="M44" s="64">
        <v>2.6665117179845155E-2</v>
      </c>
      <c r="N44" s="64">
        <v>0.39512548323724728</v>
      </c>
      <c r="O44" s="64">
        <v>2.5224487975637366E-2</v>
      </c>
    </row>
    <row r="45" spans="1:15" ht="12.75" customHeight="1">
      <c r="A45" s="32" t="s">
        <v>47</v>
      </c>
      <c r="B45" s="22">
        <v>741</v>
      </c>
      <c r="C45" s="23">
        <v>172503046.6833584</v>
      </c>
      <c r="D45" s="64">
        <v>1.9696564661893811E-3</v>
      </c>
      <c r="E45" s="23">
        <v>102573172.76023719</v>
      </c>
      <c r="F45" s="64">
        <v>1.5052470919021351E-3</v>
      </c>
      <c r="G45" s="64">
        <v>0.68175598006099447</v>
      </c>
      <c r="H45" s="64">
        <v>0.23585830398368191</v>
      </c>
      <c r="J45" s="23">
        <v>163869418.90335843</v>
      </c>
      <c r="K45" s="64">
        <v>2.0670644168472225E-3</v>
      </c>
      <c r="L45" s="23">
        <v>97126899.980237186</v>
      </c>
      <c r="M45" s="64">
        <v>1.5807458042983794E-3</v>
      </c>
      <c r="N45" s="64">
        <v>0.68716821948092255</v>
      </c>
      <c r="O45" s="64">
        <v>0.23983555223465802</v>
      </c>
    </row>
    <row r="46" spans="1:15" ht="12.75" customHeight="1">
      <c r="A46" s="32" t="s">
        <v>48</v>
      </c>
      <c r="B46" s="22">
        <v>742</v>
      </c>
      <c r="C46" s="23">
        <v>64253216.361598574</v>
      </c>
      <c r="D46" s="64">
        <v>7.3364943700033247E-4</v>
      </c>
      <c r="E46" s="23">
        <v>42430704.45676782</v>
      </c>
      <c r="F46" s="64">
        <v>6.2266470629899074E-4</v>
      </c>
      <c r="G46" s="64">
        <v>0.51430944134018497</v>
      </c>
      <c r="H46" s="64">
        <v>0.11280823143752561</v>
      </c>
      <c r="J46" s="23">
        <v>61464813.151598573</v>
      </c>
      <c r="K46" s="64">
        <v>7.7532299195349585E-4</v>
      </c>
      <c r="L46" s="23">
        <v>40798283.316767819</v>
      </c>
      <c r="M46" s="64">
        <v>6.6399437425347359E-4</v>
      </c>
      <c r="N46" s="64">
        <v>0.50655390753504936</v>
      </c>
      <c r="O46" s="64">
        <v>0.10710898554897796</v>
      </c>
    </row>
    <row r="47" spans="1:15" ht="12.75" customHeight="1">
      <c r="A47" s="32" t="s">
        <v>49</v>
      </c>
      <c r="B47" s="22">
        <v>743</v>
      </c>
      <c r="C47" s="23">
        <v>0</v>
      </c>
      <c r="D47" s="64">
        <v>0</v>
      </c>
      <c r="E47" s="23">
        <v>0</v>
      </c>
      <c r="F47" s="64">
        <v>0</v>
      </c>
      <c r="G47" s="64">
        <v>0</v>
      </c>
      <c r="H47" s="64">
        <v>0</v>
      </c>
      <c r="J47" s="23">
        <v>0</v>
      </c>
      <c r="K47" s="64">
        <v>0</v>
      </c>
      <c r="L47" s="23">
        <v>0</v>
      </c>
      <c r="M47" s="64">
        <v>0</v>
      </c>
      <c r="N47" s="64">
        <v>0</v>
      </c>
      <c r="O47" s="64">
        <v>0</v>
      </c>
    </row>
    <row r="48" spans="1:15" ht="12.75" customHeight="1">
      <c r="A48" s="32" t="s">
        <v>50</v>
      </c>
      <c r="B48" s="22">
        <v>744</v>
      </c>
      <c r="C48" s="23">
        <v>60979846.521935381</v>
      </c>
      <c r="D48" s="64">
        <v>6.9627378367197949E-4</v>
      </c>
      <c r="E48" s="23">
        <v>45235544.995354794</v>
      </c>
      <c r="F48" s="64">
        <v>6.6382535240502524E-4</v>
      </c>
      <c r="G48" s="64">
        <v>0.34805154946618555</v>
      </c>
      <c r="H48" s="64">
        <v>-9.3683498925738462E-3</v>
      </c>
      <c r="J48" s="23">
        <v>54196529.101935379</v>
      </c>
      <c r="K48" s="64">
        <v>6.8364016649930057E-4</v>
      </c>
      <c r="L48" s="23">
        <v>40803915.445354797</v>
      </c>
      <c r="M48" s="64">
        <v>6.6408603746556975E-4</v>
      </c>
      <c r="N48" s="64">
        <v>0.32821883660934859</v>
      </c>
      <c r="O48" s="64">
        <v>-2.3942653873200603E-2</v>
      </c>
    </row>
    <row r="49" spans="1:15" ht="12.75" customHeight="1">
      <c r="A49" s="32" t="s">
        <v>51</v>
      </c>
      <c r="B49" s="22">
        <v>761</v>
      </c>
      <c r="C49" s="23">
        <v>0</v>
      </c>
      <c r="D49" s="64">
        <v>0</v>
      </c>
      <c r="E49" s="23">
        <v>0</v>
      </c>
      <c r="F49" s="64">
        <v>0</v>
      </c>
      <c r="G49" s="64">
        <v>0</v>
      </c>
      <c r="H49" s="64">
        <v>0</v>
      </c>
      <c r="J49" s="23">
        <v>0</v>
      </c>
      <c r="K49" s="64">
        <v>0</v>
      </c>
      <c r="L49" s="23">
        <v>0</v>
      </c>
      <c r="M49" s="64">
        <v>0</v>
      </c>
      <c r="N49" s="64">
        <v>0</v>
      </c>
      <c r="O49" s="64">
        <v>0</v>
      </c>
    </row>
    <row r="50" spans="1:15" ht="12.75" customHeight="1" thickBot="1">
      <c r="A50" s="82" t="s">
        <v>52</v>
      </c>
      <c r="B50" s="83"/>
      <c r="C50" s="20">
        <v>14046572235.388212</v>
      </c>
      <c r="D50" s="63">
        <v>0.16038511993363933</v>
      </c>
      <c r="E50" s="20">
        <v>10585802518.803526</v>
      </c>
      <c r="F50" s="63">
        <v>0.15534518459446803</v>
      </c>
      <c r="G50" s="63">
        <v>0.32692558834697061</v>
      </c>
      <c r="H50" s="63">
        <v>-2.4893012678593007E-2</v>
      </c>
      <c r="J50" s="20">
        <v>12983779376.066311</v>
      </c>
      <c r="K50" s="63">
        <v>0.16377862644578808</v>
      </c>
      <c r="L50" s="20">
        <v>9675413668.0735283</v>
      </c>
      <c r="M50" s="63">
        <v>0.15746790604632116</v>
      </c>
      <c r="N50" s="63">
        <v>0.34193532405850213</v>
      </c>
      <c r="O50" s="63">
        <v>-1.3862930586050815E-2</v>
      </c>
    </row>
    <row r="51" spans="1:15" ht="12.75" customHeight="1">
      <c r="A51" s="11" t="s">
        <v>53</v>
      </c>
      <c r="B51" s="12">
        <v>723</v>
      </c>
      <c r="C51" s="13">
        <v>93557275.81396383</v>
      </c>
      <c r="D51" s="61">
        <v>1.0682460212096334E-3</v>
      </c>
      <c r="E51" s="13">
        <v>87875637.124773666</v>
      </c>
      <c r="F51" s="61">
        <v>1.2895627937755429E-3</v>
      </c>
      <c r="G51" s="61">
        <v>6.4655448029615536E-2</v>
      </c>
      <c r="H51" s="61">
        <v>-0.21762533213579105</v>
      </c>
      <c r="J51" s="13">
        <v>92410220.923963815</v>
      </c>
      <c r="K51" s="61">
        <v>1.1656713052578076E-3</v>
      </c>
      <c r="L51" s="13">
        <v>87148976.144773677</v>
      </c>
      <c r="M51" s="61">
        <v>1.4183545281253825E-3</v>
      </c>
      <c r="N51" s="61">
        <v>6.0370700975878933E-2</v>
      </c>
      <c r="O51" s="61">
        <v>-0.22077402926522716</v>
      </c>
    </row>
    <row r="52" spans="1:15" ht="12.75" customHeight="1">
      <c r="A52" s="32" t="s">
        <v>54</v>
      </c>
      <c r="B52" s="22">
        <v>724</v>
      </c>
      <c r="C52" s="23">
        <v>437376931.88200897</v>
      </c>
      <c r="D52" s="64">
        <v>4.9940120977966457E-3</v>
      </c>
      <c r="E52" s="23">
        <v>335287119.11375517</v>
      </c>
      <c r="F52" s="64">
        <v>4.9202919966015654E-3</v>
      </c>
      <c r="G52" s="64">
        <v>0.30448474441279405</v>
      </c>
      <c r="H52" s="64">
        <v>-4.1383932677253044E-2</v>
      </c>
      <c r="J52" s="23">
        <v>429612896.27168393</v>
      </c>
      <c r="K52" s="64">
        <v>5.4191778847131481E-3</v>
      </c>
      <c r="L52" s="23">
        <v>324876464.8337552</v>
      </c>
      <c r="M52" s="64">
        <v>5.2873828857478425E-3</v>
      </c>
      <c r="N52" s="64">
        <v>0.32238848539405329</v>
      </c>
      <c r="O52" s="64">
        <v>-2.8227156529943231E-2</v>
      </c>
    </row>
    <row r="53" spans="1:15" ht="12.75" customHeight="1">
      <c r="A53" s="32" t="s">
        <v>55</v>
      </c>
      <c r="B53" s="22">
        <v>765</v>
      </c>
      <c r="C53" s="23">
        <v>2099950608.0041981</v>
      </c>
      <c r="D53" s="64">
        <v>2.397743908445887E-2</v>
      </c>
      <c r="E53" s="23">
        <v>1425280605.5464101</v>
      </c>
      <c r="F53" s="64">
        <v>2.0915795318704609E-2</v>
      </c>
      <c r="G53" s="64">
        <v>0.47335942117807717</v>
      </c>
      <c r="H53" s="64">
        <v>8.2715624028569357E-2</v>
      </c>
      <c r="J53" s="23">
        <v>1805508078.3751731</v>
      </c>
      <c r="K53" s="64">
        <v>2.2774850415137701E-2</v>
      </c>
      <c r="L53" s="23">
        <v>1167923472.8064101</v>
      </c>
      <c r="M53" s="64">
        <v>1.900802074148333E-2</v>
      </c>
      <c r="N53" s="64">
        <v>0.54591299893708567</v>
      </c>
      <c r="O53" s="64">
        <v>0.1360324801124968</v>
      </c>
    </row>
    <row r="54" spans="1:15" ht="12.75" customHeight="1">
      <c r="A54" s="32" t="s">
        <v>56</v>
      </c>
      <c r="B54" s="22">
        <v>766</v>
      </c>
      <c r="C54" s="23">
        <v>255057811.82999998</v>
      </c>
      <c r="D54" s="64">
        <v>2.912274756777028E-3</v>
      </c>
      <c r="E54" s="23">
        <v>122102808.54937601</v>
      </c>
      <c r="F54" s="64">
        <v>1.7918417899741527E-3</v>
      </c>
      <c r="G54" s="64">
        <v>1.0888775193640163</v>
      </c>
      <c r="H54" s="64">
        <v>0.53503638989125246</v>
      </c>
      <c r="J54" s="23">
        <v>241425424.38999999</v>
      </c>
      <c r="K54" s="64">
        <v>3.0453632375002028E-3</v>
      </c>
      <c r="L54" s="23">
        <v>119365533.98937601</v>
      </c>
      <c r="M54" s="64">
        <v>1.9426808337333382E-3</v>
      </c>
      <c r="N54" s="64">
        <v>1.0225723148148256</v>
      </c>
      <c r="O54" s="64">
        <v>0.48631122487861966</v>
      </c>
    </row>
    <row r="55" spans="1:15" ht="12.75" customHeight="1">
      <c r="A55" s="32" t="s">
        <v>57</v>
      </c>
      <c r="B55" s="22">
        <v>767</v>
      </c>
      <c r="C55" s="23">
        <v>778725151.84000015</v>
      </c>
      <c r="D55" s="64">
        <v>8.8915590779182086E-3</v>
      </c>
      <c r="E55" s="23">
        <v>1173325145.647408</v>
      </c>
      <c r="F55" s="64">
        <v>1.721838386992024E-2</v>
      </c>
      <c r="G55" s="64">
        <v>-0.336309159716916</v>
      </c>
      <c r="H55" s="64">
        <v>-0.5122789239542298</v>
      </c>
      <c r="J55" s="23">
        <v>683762239.88000023</v>
      </c>
      <c r="K55" s="64">
        <v>8.6250418479438262E-3</v>
      </c>
      <c r="L55" s="23">
        <v>1124074996.3274078</v>
      </c>
      <c r="M55" s="64">
        <v>1.8294384300567759E-2</v>
      </c>
      <c r="N55" s="64">
        <v>-0.39171119176745595</v>
      </c>
      <c r="O55" s="64">
        <v>-0.55299176349754253</v>
      </c>
    </row>
    <row r="56" spans="1:15" ht="12.75" customHeight="1">
      <c r="A56" s="32" t="s">
        <v>58</v>
      </c>
      <c r="B56" s="22">
        <v>768</v>
      </c>
      <c r="C56" s="23">
        <v>1470399760.9024711</v>
      </c>
      <c r="D56" s="64">
        <v>1.6789166641566745E-2</v>
      </c>
      <c r="E56" s="23">
        <v>786302070.42502725</v>
      </c>
      <c r="F56" s="64">
        <v>1.1538873888891913E-2</v>
      </c>
      <c r="G56" s="64">
        <v>0.87001893573504407</v>
      </c>
      <c r="H56" s="64">
        <v>0.37420556711863906</v>
      </c>
      <c r="J56" s="23">
        <v>1461609063.0424712</v>
      </c>
      <c r="K56" s="64">
        <v>1.8436875566991969E-2</v>
      </c>
      <c r="L56" s="23">
        <v>782922838.68502724</v>
      </c>
      <c r="M56" s="64">
        <v>1.2742113591523602E-2</v>
      </c>
      <c r="N56" s="64">
        <v>0.8668622127531036</v>
      </c>
      <c r="O56" s="64">
        <v>0.37188581184090497</v>
      </c>
    </row>
    <row r="57" spans="1:15" ht="12.75" customHeight="1">
      <c r="A57" s="32" t="s">
        <v>59</v>
      </c>
      <c r="B57" s="22">
        <v>773</v>
      </c>
      <c r="C57" s="23">
        <v>12396548.339999996</v>
      </c>
      <c r="D57" s="64">
        <v>1.415449875568242E-4</v>
      </c>
      <c r="E57" s="23">
        <v>12795414.900000002</v>
      </c>
      <c r="F57" s="64">
        <v>1.8777093999935776E-4</v>
      </c>
      <c r="G57" s="64">
        <v>-3.117261637213542E-2</v>
      </c>
      <c r="H57" s="64">
        <v>-0.28804572043807719</v>
      </c>
      <c r="J57" s="23">
        <v>9981607.9899999965</v>
      </c>
      <c r="K57" s="64">
        <v>1.2590895139022223E-4</v>
      </c>
      <c r="L57" s="23">
        <v>10370080.740000002</v>
      </c>
      <c r="M57" s="64">
        <v>1.6877365202972483E-4</v>
      </c>
      <c r="N57" s="64">
        <v>-3.7460918554044542E-2</v>
      </c>
      <c r="O57" s="64">
        <v>-0.29266675378751073</v>
      </c>
    </row>
    <row r="58" spans="1:15" ht="12.75" customHeight="1">
      <c r="A58" s="32" t="s">
        <v>60</v>
      </c>
      <c r="B58" s="22">
        <v>774</v>
      </c>
      <c r="C58" s="23">
        <v>0</v>
      </c>
      <c r="D58" s="64">
        <v>0</v>
      </c>
      <c r="E58" s="23">
        <v>0</v>
      </c>
      <c r="F58" s="64">
        <v>0</v>
      </c>
      <c r="G58" s="64">
        <v>0</v>
      </c>
      <c r="H58" s="64">
        <v>0</v>
      </c>
      <c r="J58" s="23">
        <v>0</v>
      </c>
      <c r="K58" s="64">
        <v>0</v>
      </c>
      <c r="L58" s="23">
        <v>0</v>
      </c>
      <c r="M58" s="64">
        <v>0</v>
      </c>
      <c r="N58" s="64">
        <v>0</v>
      </c>
      <c r="O58" s="64">
        <v>0</v>
      </c>
    </row>
    <row r="59" spans="1:15" ht="12.75" customHeight="1">
      <c r="A59" s="32" t="s">
        <v>61</v>
      </c>
      <c r="B59" s="22">
        <v>775</v>
      </c>
      <c r="C59" s="23">
        <v>133154212.28</v>
      </c>
      <c r="D59" s="64">
        <v>1.5203676703697132E-3</v>
      </c>
      <c r="E59" s="23">
        <v>87476939.949999988</v>
      </c>
      <c r="F59" s="64">
        <v>1.2837119680018242E-3</v>
      </c>
      <c r="G59" s="64">
        <v>0.52216358226646009</v>
      </c>
      <c r="H59" s="64">
        <v>0.11857993993713989</v>
      </c>
      <c r="J59" s="23">
        <v>964846.10000000126</v>
      </c>
      <c r="K59" s="64">
        <v>1.2170660361101368E-5</v>
      </c>
      <c r="L59" s="23">
        <v>360246.54000000004</v>
      </c>
      <c r="M59" s="64">
        <v>5.8630328645707666E-6</v>
      </c>
      <c r="N59" s="64">
        <v>1.6782938706364847</v>
      </c>
      <c r="O59" s="64">
        <v>0.96817597783398357</v>
      </c>
    </row>
    <row r="60" spans="1:15" ht="12.75" customHeight="1">
      <c r="A60" s="32" t="s">
        <v>62</v>
      </c>
      <c r="B60" s="22">
        <v>776</v>
      </c>
      <c r="C60" s="23">
        <v>346672011.32999998</v>
      </c>
      <c r="D60" s="64">
        <v>3.9583345447595846E-3</v>
      </c>
      <c r="E60" s="23">
        <v>219620555.02999994</v>
      </c>
      <c r="F60" s="64">
        <v>3.2229012019894532E-3</v>
      </c>
      <c r="G60" s="64">
        <v>0.57850439492170924</v>
      </c>
      <c r="H60" s="64">
        <v>0.15998265352859287</v>
      </c>
      <c r="J60" s="23">
        <v>281517101.56</v>
      </c>
      <c r="K60" s="64">
        <v>3.5510834618375261E-3</v>
      </c>
      <c r="L60" s="23">
        <v>178426093.15999994</v>
      </c>
      <c r="M60" s="64">
        <v>2.903894782984022E-3</v>
      </c>
      <c r="N60" s="64">
        <v>0.5777798895565982</v>
      </c>
      <c r="O60" s="64">
        <v>0.15945024217857018</v>
      </c>
    </row>
    <row r="61" spans="1:15" ht="12.75" customHeight="1">
      <c r="A61" s="32" t="s">
        <v>63</v>
      </c>
      <c r="B61" s="22">
        <v>777</v>
      </c>
      <c r="C61" s="23">
        <v>3170160120.9524426</v>
      </c>
      <c r="D61" s="64">
        <v>3.6197194780862196E-2</v>
      </c>
      <c r="E61" s="23">
        <v>2306281450.3599682</v>
      </c>
      <c r="F61" s="64">
        <v>3.3844360594916953E-2</v>
      </c>
      <c r="G61" s="64">
        <v>0.37457642928084023</v>
      </c>
      <c r="H61" s="64">
        <v>1.0123772252234042E-2</v>
      </c>
      <c r="J61" s="23">
        <v>2569339639.3324428</v>
      </c>
      <c r="K61" s="64">
        <v>3.2409894285347483E-2</v>
      </c>
      <c r="L61" s="23">
        <v>1870059570.579968</v>
      </c>
      <c r="M61" s="64">
        <v>3.0435325544043938E-2</v>
      </c>
      <c r="N61" s="64">
        <v>0.37393464879602978</v>
      </c>
      <c r="O61" s="64">
        <v>9.6521522604569032E-3</v>
      </c>
    </row>
    <row r="62" spans="1:15" ht="12.75" customHeight="1">
      <c r="A62" s="32" t="s">
        <v>64</v>
      </c>
      <c r="B62" s="22">
        <v>778</v>
      </c>
      <c r="C62" s="23">
        <v>14471094.309999999</v>
      </c>
      <c r="D62" s="64">
        <v>1.6523235402820041E-4</v>
      </c>
      <c r="E62" s="23">
        <v>13019380.950000003</v>
      </c>
      <c r="F62" s="64">
        <v>1.910576107376738E-4</v>
      </c>
      <c r="G62" s="64">
        <v>0.11150402354575806</v>
      </c>
      <c r="H62" s="64">
        <v>-0.18319810145079507</v>
      </c>
      <c r="J62" s="23">
        <v>11467481.689999999</v>
      </c>
      <c r="K62" s="64">
        <v>1.4465190339281938E-4</v>
      </c>
      <c r="L62" s="23">
        <v>10625735.790000003</v>
      </c>
      <c r="M62" s="64">
        <v>1.7293445246418141E-4</v>
      </c>
      <c r="N62" s="64">
        <v>7.9217657641381667E-2</v>
      </c>
      <c r="O62" s="64">
        <v>-0.20692411989904347</v>
      </c>
    </row>
    <row r="63" spans="1:15" ht="12.75" customHeight="1">
      <c r="A63" s="32" t="s">
        <v>65</v>
      </c>
      <c r="B63" s="22">
        <v>779</v>
      </c>
      <c r="C63" s="23">
        <v>1678738545.638099</v>
      </c>
      <c r="D63" s="64">
        <v>1.9167999029761049E-2</v>
      </c>
      <c r="E63" s="23">
        <v>1108412923.8</v>
      </c>
      <c r="F63" s="64">
        <v>1.6265806012227275E-2</v>
      </c>
      <c r="G63" s="64">
        <v>0.51454255863675535</v>
      </c>
      <c r="H63" s="64">
        <v>0.11297954044441161</v>
      </c>
      <c r="J63" s="23">
        <v>1374991949.7480989</v>
      </c>
      <c r="K63" s="64">
        <v>1.7344279071690966E-2</v>
      </c>
      <c r="L63" s="23">
        <v>906624323.86000001</v>
      </c>
      <c r="M63" s="64">
        <v>1.4755362276652067E-2</v>
      </c>
      <c r="N63" s="64">
        <v>0.51660606666055386</v>
      </c>
      <c r="O63" s="64">
        <v>0.11449593375996026</v>
      </c>
    </row>
    <row r="64" spans="1:15" ht="12.75" customHeight="1">
      <c r="A64" s="32" t="s">
        <v>66</v>
      </c>
      <c r="B64" s="22">
        <v>780</v>
      </c>
      <c r="C64" s="23">
        <v>1393022.69</v>
      </c>
      <c r="D64" s="64">
        <v>1.5905667764485469E-5</v>
      </c>
      <c r="E64" s="23">
        <v>1608869.4400000002</v>
      </c>
      <c r="F64" s="64">
        <v>2.360993601583332E-5</v>
      </c>
      <c r="G64" s="64">
        <v>-0.13416051336023893</v>
      </c>
      <c r="H64" s="64">
        <v>-0.36372759653162767</v>
      </c>
      <c r="J64" s="23">
        <v>1069505.28</v>
      </c>
      <c r="K64" s="64">
        <v>1.3490841199736004E-5</v>
      </c>
      <c r="L64" s="23">
        <v>1359216.2200000002</v>
      </c>
      <c r="M64" s="64">
        <v>2.21213210484066E-5</v>
      </c>
      <c r="N64" s="64">
        <v>-0.21314558768287806</v>
      </c>
      <c r="O64" s="64">
        <v>-0.42177071405267352</v>
      </c>
    </row>
    <row r="65" spans="1:15" ht="12.75" customHeight="1">
      <c r="A65" s="32" t="s">
        <v>67</v>
      </c>
      <c r="B65" s="22">
        <v>781</v>
      </c>
      <c r="C65" s="23">
        <v>225162.5</v>
      </c>
      <c r="D65" s="64">
        <v>2.5709271957522524E-6</v>
      </c>
      <c r="E65" s="23">
        <v>140551.89000000001</v>
      </c>
      <c r="F65" s="64">
        <v>2.0625795029113379E-6</v>
      </c>
      <c r="G65" s="64">
        <v>0.60198841865449104</v>
      </c>
      <c r="H65" s="64">
        <v>0.17724016655973762</v>
      </c>
      <c r="J65" s="23">
        <v>0</v>
      </c>
      <c r="K65" s="64">
        <v>0</v>
      </c>
      <c r="L65" s="23">
        <v>0</v>
      </c>
      <c r="M65" s="64">
        <v>0</v>
      </c>
      <c r="N65" s="64">
        <v>0</v>
      </c>
      <c r="O65" s="64">
        <v>0</v>
      </c>
    </row>
    <row r="66" spans="1:15" ht="12.75" customHeight="1">
      <c r="A66" s="32" t="s">
        <v>68</v>
      </c>
      <c r="B66" s="22">
        <v>782</v>
      </c>
      <c r="C66" s="23">
        <v>63025262.539999999</v>
      </c>
      <c r="D66" s="64">
        <v>7.1962854153560958E-4</v>
      </c>
      <c r="E66" s="23">
        <v>24908496.619999997</v>
      </c>
      <c r="F66" s="64">
        <v>3.6552873516498661E-4</v>
      </c>
      <c r="G66" s="64">
        <v>1.5302716378873935</v>
      </c>
      <c r="H66" s="64">
        <v>0.85940008663094769</v>
      </c>
      <c r="J66" s="23">
        <v>15049013.610000001</v>
      </c>
      <c r="K66" s="64">
        <v>1.898296872598664E-4</v>
      </c>
      <c r="L66" s="23">
        <v>9283440.9199999999</v>
      </c>
      <c r="M66" s="64">
        <v>1.5108852734646965E-4</v>
      </c>
      <c r="N66" s="64">
        <v>0.62105987851754452</v>
      </c>
      <c r="O66" s="64">
        <v>0.19125505476010041</v>
      </c>
    </row>
    <row r="67" spans="1:15" ht="12.75" customHeight="1">
      <c r="A67" s="32" t="s">
        <v>69</v>
      </c>
      <c r="B67" s="22">
        <v>783</v>
      </c>
      <c r="C67" s="23">
        <v>482937418.01999992</v>
      </c>
      <c r="D67" s="64">
        <v>5.5142261337211649E-3</v>
      </c>
      <c r="E67" s="23">
        <v>258027125.40999988</v>
      </c>
      <c r="F67" s="64">
        <v>3.7865122985240468E-3</v>
      </c>
      <c r="G67" s="64">
        <v>0.87165367692494411</v>
      </c>
      <c r="H67" s="64">
        <v>0.37540687604713696</v>
      </c>
      <c r="J67" s="23">
        <v>414348599.70999992</v>
      </c>
      <c r="K67" s="64">
        <v>5.2266325978499034E-3</v>
      </c>
      <c r="L67" s="23">
        <v>212336971.87999988</v>
      </c>
      <c r="M67" s="64">
        <v>3.4557962569074997E-3</v>
      </c>
      <c r="N67" s="64">
        <v>0.95137283931959282</v>
      </c>
      <c r="O67" s="64">
        <v>0.43398944688388652</v>
      </c>
    </row>
    <row r="68" spans="1:15" ht="12.75" customHeight="1" thickBot="1">
      <c r="A68" s="82" t="s">
        <v>70</v>
      </c>
      <c r="B68" s="83"/>
      <c r="C68" s="20">
        <v>11038240938.873184</v>
      </c>
      <c r="D68" s="63">
        <v>0.12603570231728173</v>
      </c>
      <c r="E68" s="20">
        <v>7962465094.7567177</v>
      </c>
      <c r="F68" s="63">
        <v>0.11684807153494833</v>
      </c>
      <c r="G68" s="63">
        <v>0.38628437393614012</v>
      </c>
      <c r="H68" s="63">
        <v>1.8727494074177065E-2</v>
      </c>
      <c r="J68" s="20">
        <v>9393057667.9038353</v>
      </c>
      <c r="K68" s="63">
        <v>0.11848492171787431</v>
      </c>
      <c r="L68" s="20">
        <v>6805757962.4767179</v>
      </c>
      <c r="M68" s="63">
        <v>0.11076409672752213</v>
      </c>
      <c r="N68" s="63">
        <v>0.38016334399373197</v>
      </c>
      <c r="O68" s="63">
        <v>1.422938271144325E-2</v>
      </c>
    </row>
    <row r="69" spans="1:15" ht="12.75" customHeight="1">
      <c r="A69" s="11" t="s">
        <v>71</v>
      </c>
      <c r="B69" s="12">
        <v>714</v>
      </c>
      <c r="C69" s="13">
        <v>0</v>
      </c>
      <c r="D69" s="61">
        <v>0</v>
      </c>
      <c r="E69" s="13">
        <v>0</v>
      </c>
      <c r="F69" s="61">
        <v>0</v>
      </c>
      <c r="G69" s="61">
        <v>0</v>
      </c>
      <c r="H69" s="61">
        <v>0</v>
      </c>
      <c r="J69" s="13">
        <v>0</v>
      </c>
      <c r="K69" s="61">
        <v>0</v>
      </c>
      <c r="L69" s="13">
        <v>0</v>
      </c>
      <c r="M69" s="61">
        <v>0</v>
      </c>
      <c r="N69" s="61">
        <v>0</v>
      </c>
      <c r="O69" s="61">
        <v>0</v>
      </c>
    </row>
    <row r="70" spans="1:15" ht="12.75" customHeight="1">
      <c r="A70" s="32" t="s">
        <v>72</v>
      </c>
      <c r="B70" s="22">
        <v>715</v>
      </c>
      <c r="C70" s="23">
        <v>21338278878.909412</v>
      </c>
      <c r="D70" s="64">
        <v>0.24364253141768319</v>
      </c>
      <c r="E70" s="23">
        <v>19127520992.920624</v>
      </c>
      <c r="F70" s="64">
        <v>0.2806937191773401</v>
      </c>
      <c r="G70" s="64">
        <v>0.11557994822261719</v>
      </c>
      <c r="H70" s="64">
        <v>-0.18020285991871166</v>
      </c>
      <c r="J70" s="23">
        <v>17675139662.229076</v>
      </c>
      <c r="K70" s="64">
        <v>0.2229558907519259</v>
      </c>
      <c r="L70" s="23">
        <v>15866285644.382523</v>
      </c>
      <c r="M70" s="64">
        <v>0.25822469848477125</v>
      </c>
      <c r="N70" s="64">
        <v>0.11400614223071059</v>
      </c>
      <c r="O70" s="64">
        <v>-0.18135938989512745</v>
      </c>
    </row>
    <row r="71" spans="1:15" ht="12.75" customHeight="1">
      <c r="A71" s="32" t="s">
        <v>73</v>
      </c>
      <c r="B71" s="22">
        <v>903</v>
      </c>
      <c r="C71" s="23">
        <v>691984830.80276978</v>
      </c>
      <c r="D71" s="64">
        <v>7.901149705474321E-3</v>
      </c>
      <c r="E71" s="23">
        <v>436746545.44268018</v>
      </c>
      <c r="F71" s="64">
        <v>6.4091950140080459E-3</v>
      </c>
      <c r="G71" s="64">
        <v>0.58440825239128946</v>
      </c>
      <c r="H71" s="64">
        <v>0.16432117312704997</v>
      </c>
      <c r="J71" s="23">
        <v>366187148.64818084</v>
      </c>
      <c r="K71" s="64">
        <v>4.6191194790517814E-3</v>
      </c>
      <c r="L71" s="23">
        <v>234975628.23754615</v>
      </c>
      <c r="M71" s="64">
        <v>3.8242416727441589E-3</v>
      </c>
      <c r="N71" s="64">
        <v>0.5584048073189436</v>
      </c>
      <c r="O71" s="64">
        <v>0.14521223347952938</v>
      </c>
    </row>
    <row r="72" spans="1:15" ht="12.75" customHeight="1">
      <c r="A72" s="16" t="s">
        <v>74</v>
      </c>
      <c r="B72" s="17">
        <v>716</v>
      </c>
      <c r="C72" s="18">
        <v>1278497506.1334908</v>
      </c>
      <c r="D72" s="62">
        <v>1.4598008141764386E-2</v>
      </c>
      <c r="E72" s="18">
        <v>922924751.44553828</v>
      </c>
      <c r="F72" s="62">
        <v>1.3543792794683219E-2</v>
      </c>
      <c r="G72" s="62">
        <v>0.3852673298999012</v>
      </c>
      <c r="H72" s="62">
        <v>1.7980107216270635E-2</v>
      </c>
      <c r="J72" s="18">
        <v>1147608586.1434908</v>
      </c>
      <c r="K72" s="62">
        <v>1.4476043722865388E-2</v>
      </c>
      <c r="L72" s="18">
        <v>811781702.69553828</v>
      </c>
      <c r="M72" s="62">
        <v>1.3211793239599624E-2</v>
      </c>
      <c r="N72" s="62">
        <v>0.41369112205021663</v>
      </c>
      <c r="O72" s="62">
        <v>3.8867667585403165E-2</v>
      </c>
    </row>
    <row r="73" spans="1:15" ht="12.75" customHeight="1" thickBot="1">
      <c r="A73" s="82" t="s">
        <v>75</v>
      </c>
      <c r="B73" s="83"/>
      <c r="C73" s="20">
        <v>23308761215.845673</v>
      </c>
      <c r="D73" s="63">
        <v>0.26614168926492188</v>
      </c>
      <c r="E73" s="20">
        <v>20487192289.808842</v>
      </c>
      <c r="F73" s="63">
        <v>0.30064670698603135</v>
      </c>
      <c r="G73" s="63">
        <v>0.13772355362918098</v>
      </c>
      <c r="H73" s="63">
        <v>-0.16393036917314741</v>
      </c>
      <c r="J73" s="20">
        <v>19188935397.020748</v>
      </c>
      <c r="K73" s="63">
        <v>0.24205105395384308</v>
      </c>
      <c r="L73" s="20">
        <v>16913042975.315607</v>
      </c>
      <c r="M73" s="63">
        <v>0.27526073339711504</v>
      </c>
      <c r="N73" s="63">
        <v>0.13456433741856988</v>
      </c>
      <c r="O73" s="63">
        <v>-0.16625195662950476</v>
      </c>
    </row>
    <row r="74" spans="1:15" ht="12.75" customHeight="1">
      <c r="A74" s="21" t="s">
        <v>76</v>
      </c>
      <c r="B74" s="22">
        <v>728</v>
      </c>
      <c r="C74" s="23">
        <v>488973997.51123804</v>
      </c>
      <c r="D74" s="64">
        <v>5.5831523820233661E-3</v>
      </c>
      <c r="E74" s="23">
        <v>298548469.30000001</v>
      </c>
      <c r="F74" s="64">
        <v>4.3811574031749753E-3</v>
      </c>
      <c r="G74" s="64">
        <v>0.63783789834101157</v>
      </c>
      <c r="H74" s="64">
        <v>0.20358458137934421</v>
      </c>
      <c r="J74" s="23">
        <v>480990149.64123803</v>
      </c>
      <c r="K74" s="64">
        <v>6.0672554393066663E-3</v>
      </c>
      <c r="L74" s="23">
        <v>292429516.16000003</v>
      </c>
      <c r="M74" s="64">
        <v>4.7593069563322057E-3</v>
      </c>
      <c r="N74" s="64">
        <v>0.64480711782209044</v>
      </c>
      <c r="O74" s="64">
        <v>0.20870599487220054</v>
      </c>
    </row>
    <row r="75" spans="1:15" ht="12.75" customHeight="1" thickBot="1">
      <c r="A75" s="86" t="s">
        <v>77</v>
      </c>
      <c r="B75" s="87"/>
      <c r="C75" s="31">
        <v>488973997.51123804</v>
      </c>
      <c r="D75" s="67">
        <v>5.5831523820233661E-3</v>
      </c>
      <c r="E75" s="31">
        <v>298548469.30000001</v>
      </c>
      <c r="F75" s="67">
        <v>4.3811574031749753E-3</v>
      </c>
      <c r="G75" s="67">
        <v>0.63783789834101157</v>
      </c>
      <c r="H75" s="67">
        <v>0.20358458137934421</v>
      </c>
      <c r="J75" s="31">
        <v>480990149.64123803</v>
      </c>
      <c r="K75" s="67">
        <v>6.0672554393066663E-3</v>
      </c>
      <c r="L75" s="31">
        <v>292429516.16000003</v>
      </c>
      <c r="M75" s="67">
        <v>4.7593069563322057E-3</v>
      </c>
      <c r="N75" s="67">
        <v>0.64480711782209044</v>
      </c>
      <c r="O75" s="67">
        <v>0.20870599487220054</v>
      </c>
    </row>
    <row r="76" spans="1:15" ht="12.75" customHeight="1">
      <c r="A76" s="21" t="s">
        <v>78</v>
      </c>
      <c r="B76" s="22">
        <v>735</v>
      </c>
      <c r="C76" s="23">
        <v>88526945.469999984</v>
      </c>
      <c r="D76" s="64">
        <v>1.0108092229643019E-3</v>
      </c>
      <c r="E76" s="23">
        <v>57810503.457070999</v>
      </c>
      <c r="F76" s="64">
        <v>8.4836112473151142E-4</v>
      </c>
      <c r="G76" s="64">
        <v>0.5313297787786686</v>
      </c>
      <c r="H76" s="64">
        <v>0.12531582802665242</v>
      </c>
      <c r="J76" s="23">
        <v>87206632.469999984</v>
      </c>
      <c r="K76" s="64">
        <v>1.1000327461838349E-3</v>
      </c>
      <c r="L76" s="23">
        <v>56491173.417071</v>
      </c>
      <c r="M76" s="64">
        <v>9.1939705042678186E-4</v>
      </c>
      <c r="N76" s="64">
        <v>0.54372138504113843</v>
      </c>
      <c r="O76" s="64">
        <v>0.13442194667926111</v>
      </c>
    </row>
    <row r="77" spans="1:15" ht="12.75" customHeight="1" thickBot="1">
      <c r="A77" s="86" t="s">
        <v>79</v>
      </c>
      <c r="B77" s="87"/>
      <c r="C77" s="31">
        <v>88526945.469999984</v>
      </c>
      <c r="D77" s="67">
        <v>1.0108092229643019E-3</v>
      </c>
      <c r="E77" s="31">
        <v>57810503.457070999</v>
      </c>
      <c r="F77" s="67">
        <v>8.4836112473151142E-4</v>
      </c>
      <c r="G77" s="67">
        <v>0.5313297787786686</v>
      </c>
      <c r="H77" s="67">
        <v>0.12531582802665242</v>
      </c>
      <c r="J77" s="31">
        <v>87206632.469999984</v>
      </c>
      <c r="K77" s="67">
        <v>1.1000327461838349E-3</v>
      </c>
      <c r="L77" s="31">
        <v>56491173.417071</v>
      </c>
      <c r="M77" s="67">
        <v>9.1939705042678186E-4</v>
      </c>
      <c r="N77" s="67">
        <v>0.54372138504113843</v>
      </c>
      <c r="O77" s="67">
        <v>0.13442194667926111</v>
      </c>
    </row>
    <row r="78" spans="1:15" ht="12.75" customHeight="1">
      <c r="A78" s="11" t="s">
        <v>80</v>
      </c>
      <c r="B78" s="12">
        <v>719</v>
      </c>
      <c r="C78" s="13">
        <v>702652929.85173917</v>
      </c>
      <c r="D78" s="61">
        <v>8.0229590919040066E-3</v>
      </c>
      <c r="E78" s="13">
        <v>522282829.37908906</v>
      </c>
      <c r="F78" s="61">
        <v>7.6644281240177458E-3</v>
      </c>
      <c r="G78" s="61">
        <v>0.34534947412895312</v>
      </c>
      <c r="H78" s="61">
        <v>-1.1354001962850413E-2</v>
      </c>
      <c r="J78" s="13">
        <v>686550032.9217391</v>
      </c>
      <c r="K78" s="61">
        <v>8.6602073341991419E-3</v>
      </c>
      <c r="L78" s="13">
        <v>510146413.53908902</v>
      </c>
      <c r="M78" s="61">
        <v>8.3026618057805302E-3</v>
      </c>
      <c r="N78" s="61">
        <v>0.34579017846831039</v>
      </c>
      <c r="O78" s="61">
        <v>-1.1030145158502092E-2</v>
      </c>
    </row>
    <row r="79" spans="1:15" ht="12.75" customHeight="1">
      <c r="A79" s="32" t="s">
        <v>81</v>
      </c>
      <c r="B79" s="22">
        <v>720</v>
      </c>
      <c r="C79" s="23">
        <v>1151806984.7474518</v>
      </c>
      <c r="D79" s="64">
        <v>1.3151443518990167E-2</v>
      </c>
      <c r="E79" s="23">
        <v>762777652.88003278</v>
      </c>
      <c r="F79" s="64">
        <v>1.1193656322296163E-2</v>
      </c>
      <c r="G79" s="64">
        <v>0.5100166875609875</v>
      </c>
      <c r="H79" s="64">
        <v>0.10965365047103726</v>
      </c>
      <c r="J79" s="23">
        <v>1008331107.7974519</v>
      </c>
      <c r="K79" s="64">
        <v>1.2719184380323309E-2</v>
      </c>
      <c r="L79" s="23">
        <v>661830793.28003287</v>
      </c>
      <c r="M79" s="64">
        <v>1.0771333686607437E-2</v>
      </c>
      <c r="N79" s="64">
        <v>0.52354819092076954</v>
      </c>
      <c r="O79" s="64">
        <v>0.11959743600879591</v>
      </c>
    </row>
    <row r="80" spans="1:15" ht="12.75" customHeight="1">
      <c r="A80" s="32" t="s">
        <v>82</v>
      </c>
      <c r="B80" s="22">
        <v>721</v>
      </c>
      <c r="C80" s="23">
        <v>491577.85000000003</v>
      </c>
      <c r="D80" s="64">
        <v>5.6128834215041201E-6</v>
      </c>
      <c r="E80" s="23">
        <v>525260.04</v>
      </c>
      <c r="F80" s="64">
        <v>7.708118277188514E-6</v>
      </c>
      <c r="G80" s="64">
        <v>-6.4124790456171032E-2</v>
      </c>
      <c r="H80" s="64">
        <v>-0.31226101591429378</v>
      </c>
      <c r="J80" s="23">
        <v>449596.98000000004</v>
      </c>
      <c r="K80" s="64">
        <v>5.6712590152531869E-6</v>
      </c>
      <c r="L80" s="23">
        <v>495607.55000000005</v>
      </c>
      <c r="M80" s="64">
        <v>8.0660409773245833E-6</v>
      </c>
      <c r="N80" s="64">
        <v>-9.2836701135807997E-2</v>
      </c>
      <c r="O80" s="64">
        <v>-0.33336030359774249</v>
      </c>
    </row>
    <row r="81" spans="1:15" ht="12.75" customHeight="1">
      <c r="A81" s="32" t="s">
        <v>83</v>
      </c>
      <c r="B81" s="22">
        <v>722</v>
      </c>
      <c r="C81" s="23">
        <v>3316343.1700000004</v>
      </c>
      <c r="D81" s="64">
        <v>3.786632696918997E-5</v>
      </c>
      <c r="E81" s="23">
        <v>2000032.31</v>
      </c>
      <c r="F81" s="64">
        <v>2.9350196911378528E-5</v>
      </c>
      <c r="G81" s="64">
        <v>0.6581447976707937</v>
      </c>
      <c r="H81" s="64">
        <v>0.21850734690681484</v>
      </c>
      <c r="J81" s="23">
        <v>2930963.22</v>
      </c>
      <c r="K81" s="64">
        <v>3.697144848437485E-5</v>
      </c>
      <c r="L81" s="23">
        <v>1698975.46</v>
      </c>
      <c r="M81" s="64">
        <v>2.7650921943842224E-5</v>
      </c>
      <c r="N81" s="64">
        <v>0.7251357003119987</v>
      </c>
      <c r="O81" s="64">
        <v>0.26773640528512543</v>
      </c>
    </row>
    <row r="82" spans="1:15" ht="12.75" customHeight="1">
      <c r="A82" s="32" t="s">
        <v>84</v>
      </c>
      <c r="B82" s="22">
        <v>725</v>
      </c>
      <c r="C82" s="23">
        <v>6367592.4800000004</v>
      </c>
      <c r="D82" s="64">
        <v>7.2705786613221706E-5</v>
      </c>
      <c r="E82" s="23">
        <v>5508402.1500000004</v>
      </c>
      <c r="F82" s="64">
        <v>8.0835037994741625E-5</v>
      </c>
      <c r="G82" s="64">
        <v>0.15597814150152423</v>
      </c>
      <c r="H82" s="64">
        <v>-0.15051576903180175</v>
      </c>
      <c r="J82" s="23">
        <v>6367592.4800000004</v>
      </c>
      <c r="K82" s="64">
        <v>8.0321416433131731E-5</v>
      </c>
      <c r="L82" s="23">
        <v>5508402.1500000004</v>
      </c>
      <c r="M82" s="64">
        <v>8.9649557319057855E-5</v>
      </c>
      <c r="N82" s="64">
        <v>0.15597814150152423</v>
      </c>
      <c r="O82" s="64">
        <v>-0.15051576903180175</v>
      </c>
    </row>
    <row r="83" spans="1:15" ht="12.75" customHeight="1">
      <c r="A83" s="32" t="s">
        <v>85</v>
      </c>
      <c r="B83" s="22">
        <v>726</v>
      </c>
      <c r="C83" s="23">
        <v>83646504.889999717</v>
      </c>
      <c r="D83" s="64">
        <v>9.5508388053660816E-4</v>
      </c>
      <c r="E83" s="23">
        <v>77489064.720084921</v>
      </c>
      <c r="F83" s="64">
        <v>1.1371412834890889E-3</v>
      </c>
      <c r="G83" s="64">
        <v>7.9462053028481083E-2</v>
      </c>
      <c r="H83" s="64">
        <v>-0.20674452305373225</v>
      </c>
      <c r="J83" s="23">
        <v>83646504.889999717</v>
      </c>
      <c r="K83" s="64">
        <v>1.0551249586948531E-3</v>
      </c>
      <c r="L83" s="23">
        <v>77489064.720084921</v>
      </c>
      <c r="M83" s="64">
        <v>1.2611389219691297E-3</v>
      </c>
      <c r="N83" s="64">
        <v>7.9462053028481083E-2</v>
      </c>
      <c r="O83" s="64">
        <v>-0.20674452305373225</v>
      </c>
    </row>
    <row r="84" spans="1:15" s="35" customFormat="1" ht="12.75" customHeight="1">
      <c r="A84" s="32" t="s">
        <v>86</v>
      </c>
      <c r="B84" s="22">
        <v>730</v>
      </c>
      <c r="C84" s="23">
        <v>119996857.78208566</v>
      </c>
      <c r="D84" s="64">
        <v>1.3701357245401848E-3</v>
      </c>
      <c r="E84" s="23">
        <v>110990987.84736332</v>
      </c>
      <c r="F84" s="64">
        <v>1.628777361455993E-3</v>
      </c>
      <c r="G84" s="64">
        <v>8.1140551223017887E-2</v>
      </c>
      <c r="H84" s="64">
        <v>-0.20551105877203268</v>
      </c>
      <c r="J84" s="23">
        <v>65192228.449999988</v>
      </c>
      <c r="K84" s="64">
        <v>8.2234096261391194E-4</v>
      </c>
      <c r="L84" s="23">
        <v>59290638.076999992</v>
      </c>
      <c r="M84" s="64">
        <v>9.6495849649748703E-4</v>
      </c>
      <c r="N84" s="64">
        <v>9.9536631151374566E-2</v>
      </c>
      <c r="O84" s="64">
        <v>-0.19199248151721449</v>
      </c>
    </row>
    <row r="85" spans="1:15" s="35" customFormat="1" ht="12.75" customHeight="1">
      <c r="A85" s="32" t="s">
        <v>87</v>
      </c>
      <c r="B85" s="22">
        <v>731</v>
      </c>
      <c r="C85" s="23">
        <v>5663592.7300000098</v>
      </c>
      <c r="D85" s="64">
        <v>6.4667449398642183E-5</v>
      </c>
      <c r="E85" s="23">
        <v>5110722.3400000064</v>
      </c>
      <c r="F85" s="64">
        <v>7.4999141908053198E-5</v>
      </c>
      <c r="G85" s="64">
        <v>0.1081785221773568</v>
      </c>
      <c r="H85" s="64">
        <v>-0.18564188552516403</v>
      </c>
      <c r="J85" s="23">
        <v>5663592.7300000098</v>
      </c>
      <c r="K85" s="64">
        <v>7.1441096710069012E-5</v>
      </c>
      <c r="L85" s="23">
        <v>5110722.3400000064</v>
      </c>
      <c r="M85" s="64">
        <v>8.3177295862761231E-5</v>
      </c>
      <c r="N85" s="64">
        <v>0.1081785221773568</v>
      </c>
      <c r="O85" s="64">
        <v>-0.18564188552516403</v>
      </c>
    </row>
    <row r="86" spans="1:15" s="35" customFormat="1" ht="12.75" customHeight="1">
      <c r="A86" s="32" t="s">
        <v>88</v>
      </c>
      <c r="B86" s="22">
        <v>732</v>
      </c>
      <c r="C86" s="23">
        <v>0</v>
      </c>
      <c r="D86" s="64">
        <v>0</v>
      </c>
      <c r="E86" s="23">
        <v>0</v>
      </c>
      <c r="F86" s="64">
        <v>0</v>
      </c>
      <c r="G86" s="64">
        <v>0</v>
      </c>
      <c r="H86" s="64">
        <v>0</v>
      </c>
      <c r="J86" s="23">
        <v>0</v>
      </c>
      <c r="K86" s="64">
        <v>0</v>
      </c>
      <c r="L86" s="23">
        <v>0</v>
      </c>
      <c r="M86" s="64">
        <v>0</v>
      </c>
      <c r="N86" s="64">
        <v>0</v>
      </c>
      <c r="O86" s="64">
        <v>0</v>
      </c>
    </row>
    <row r="87" spans="1:15" s="35" customFormat="1" ht="12.75" customHeight="1">
      <c r="A87" s="32" t="s">
        <v>89</v>
      </c>
      <c r="B87" s="22">
        <v>733</v>
      </c>
      <c r="C87" s="23">
        <v>850168191.33470011</v>
      </c>
      <c r="D87" s="64">
        <v>9.7073026106295895E-3</v>
      </c>
      <c r="E87" s="23">
        <v>526582114.24830943</v>
      </c>
      <c r="F87" s="64">
        <v>7.7275195335208893E-3</v>
      </c>
      <c r="G87" s="64">
        <v>0.61450259765906878</v>
      </c>
      <c r="H87" s="64">
        <v>0.1864363592438778</v>
      </c>
      <c r="J87" s="23">
        <v>721543861.60469997</v>
      </c>
      <c r="K87" s="64">
        <v>9.1016228134500644E-3</v>
      </c>
      <c r="L87" s="23">
        <v>437813205.65830946</v>
      </c>
      <c r="M87" s="64">
        <v>7.1254347462094934E-3</v>
      </c>
      <c r="N87" s="64">
        <v>0.6480632659761012</v>
      </c>
      <c r="O87" s="64">
        <v>0.21109881391541818</v>
      </c>
    </row>
    <row r="88" spans="1:15" s="35" customFormat="1" ht="12.75" customHeight="1">
      <c r="A88" s="32" t="s">
        <v>90</v>
      </c>
      <c r="B88" s="22">
        <v>734</v>
      </c>
      <c r="C88" s="23">
        <v>9366857.959999999</v>
      </c>
      <c r="D88" s="64">
        <v>1.0695168986004535E-4</v>
      </c>
      <c r="E88" s="23">
        <v>8232079.4999999991</v>
      </c>
      <c r="F88" s="64">
        <v>1.2080462555883534E-4</v>
      </c>
      <c r="G88" s="64">
        <v>0.13784833589131407</v>
      </c>
      <c r="H88" s="64">
        <v>-0.16383867144965159</v>
      </c>
      <c r="J88" s="23">
        <v>9251703.8599999994</v>
      </c>
      <c r="K88" s="64">
        <v>1.1670187135704893E-4</v>
      </c>
      <c r="L88" s="23">
        <v>8136450.5499999989</v>
      </c>
      <c r="M88" s="64">
        <v>1.3242119404007288E-4</v>
      </c>
      <c r="N88" s="64">
        <v>0.1370687750323758</v>
      </c>
      <c r="O88" s="64">
        <v>-0.16441154098149924</v>
      </c>
    </row>
    <row r="89" spans="1:15" s="35" customFormat="1" ht="12.75" customHeight="1">
      <c r="A89" s="32" t="s">
        <v>91</v>
      </c>
      <c r="B89" s="22">
        <v>769</v>
      </c>
      <c r="C89" s="23">
        <v>0</v>
      </c>
      <c r="D89" s="64">
        <v>0</v>
      </c>
      <c r="E89" s="23">
        <v>0</v>
      </c>
      <c r="F89" s="64">
        <v>0</v>
      </c>
      <c r="G89" s="64">
        <v>0</v>
      </c>
      <c r="H89" s="64">
        <v>0</v>
      </c>
      <c r="J89" s="23">
        <v>0</v>
      </c>
      <c r="K89" s="64">
        <v>0</v>
      </c>
      <c r="L89" s="23">
        <v>0</v>
      </c>
      <c r="M89" s="64">
        <v>0</v>
      </c>
      <c r="N89" s="64">
        <v>0</v>
      </c>
      <c r="O89" s="64">
        <v>0</v>
      </c>
    </row>
    <row r="90" spans="1:15" s="35" customFormat="1" ht="12.75" customHeight="1">
      <c r="A90" s="32" t="s">
        <v>92</v>
      </c>
      <c r="B90" s="22">
        <v>770</v>
      </c>
      <c r="C90" s="23">
        <v>226404.5</v>
      </c>
      <c r="D90" s="64">
        <v>2.5851084718400749E-6</v>
      </c>
      <c r="E90" s="23">
        <v>185298.89008600003</v>
      </c>
      <c r="F90" s="64">
        <v>2.7192355264920631E-6</v>
      </c>
      <c r="G90" s="64">
        <v>0.22183408597278831</v>
      </c>
      <c r="H90" s="64">
        <v>-0.10212074810935601</v>
      </c>
      <c r="J90" s="23">
        <v>226404.5</v>
      </c>
      <c r="K90" s="64">
        <v>2.8558878703297566E-6</v>
      </c>
      <c r="L90" s="23">
        <v>185298.89008600003</v>
      </c>
      <c r="M90" s="64">
        <v>3.0157499426440134E-6</v>
      </c>
      <c r="N90" s="64">
        <v>0.22183408597278831</v>
      </c>
      <c r="O90" s="64">
        <v>-0.10212074810935601</v>
      </c>
    </row>
    <row r="91" spans="1:15" s="35" customFormat="1" ht="12.75" customHeight="1">
      <c r="A91" s="36" t="s">
        <v>93</v>
      </c>
      <c r="B91" s="37">
        <v>771</v>
      </c>
      <c r="C91" s="38">
        <v>279350234.99000001</v>
      </c>
      <c r="D91" s="69">
        <v>3.1896479932296607E-3</v>
      </c>
      <c r="E91" s="38">
        <v>168310375.42000002</v>
      </c>
      <c r="F91" s="69">
        <v>2.4699314286602925E-3</v>
      </c>
      <c r="G91" s="69">
        <v>0.6597327068691532</v>
      </c>
      <c r="H91" s="69">
        <v>0.21967424079155884</v>
      </c>
      <c r="J91" s="38">
        <v>269123051.39999998</v>
      </c>
      <c r="K91" s="69">
        <v>3.3947437357446141E-3</v>
      </c>
      <c r="L91" s="38">
        <v>163080200.71000001</v>
      </c>
      <c r="M91" s="69">
        <v>2.6541395132442546E-3</v>
      </c>
      <c r="N91" s="69">
        <v>0.65024969449585335</v>
      </c>
      <c r="O91" s="69">
        <v>0.21270553681353133</v>
      </c>
    </row>
    <row r="92" spans="1:15" s="35" customFormat="1" ht="12.75" customHeight="1" thickBot="1">
      <c r="A92" s="96" t="s">
        <v>94</v>
      </c>
      <c r="B92" s="97"/>
      <c r="C92" s="70">
        <v>3213054072.2859764</v>
      </c>
      <c r="D92" s="71">
        <v>3.6686962064564663E-2</v>
      </c>
      <c r="E92" s="70">
        <v>2189994819.7249651</v>
      </c>
      <c r="F92" s="71">
        <v>3.213787040961686E-2</v>
      </c>
      <c r="G92" s="71">
        <v>0.46715144864566138</v>
      </c>
      <c r="H92" s="71">
        <v>7.8153621873648937E-2</v>
      </c>
      <c r="J92" s="70">
        <v>2859276640.8338909</v>
      </c>
      <c r="K92" s="71">
        <v>3.6067187164896104E-2</v>
      </c>
      <c r="L92" s="70">
        <v>1930785772.9246018</v>
      </c>
      <c r="M92" s="71">
        <v>3.1423647930394025E-2</v>
      </c>
      <c r="N92" s="71">
        <v>0.48088756449809789</v>
      </c>
      <c r="O92" s="71">
        <v>8.824776932546885E-2</v>
      </c>
    </row>
    <row r="93" spans="1:15" ht="12.75" customHeight="1">
      <c r="A93" s="72" t="s">
        <v>95</v>
      </c>
      <c r="B93" s="73">
        <v>707</v>
      </c>
      <c r="C93" s="13">
        <v>34671125.469999999</v>
      </c>
      <c r="D93" s="74">
        <v>3.9587826293526493E-4</v>
      </c>
      <c r="E93" s="13">
        <v>28203071.600000005</v>
      </c>
      <c r="F93" s="61">
        <v>4.1387616631338703E-4</v>
      </c>
      <c r="G93" s="61">
        <v>0.22933863239208296</v>
      </c>
      <c r="H93" s="61">
        <v>-9.6605943274483463E-2</v>
      </c>
      <c r="J93" s="13">
        <v>34671125.469999999</v>
      </c>
      <c r="K93" s="74">
        <v>4.3734487026739341E-4</v>
      </c>
      <c r="L93" s="13">
        <v>28203071.73</v>
      </c>
      <c r="M93" s="61">
        <v>4.5900659152711557E-4</v>
      </c>
      <c r="N93" s="61">
        <v>0.2293386267255364</v>
      </c>
      <c r="O93" s="61">
        <v>-9.6605947438612283E-2</v>
      </c>
    </row>
    <row r="94" spans="1:15" s="35" customFormat="1" ht="12.75" customHeight="1">
      <c r="A94" s="32" t="s">
        <v>96</v>
      </c>
      <c r="B94" s="22">
        <v>745</v>
      </c>
      <c r="C94" s="23">
        <v>0</v>
      </c>
      <c r="D94" s="64">
        <v>0</v>
      </c>
      <c r="E94" s="23">
        <v>0</v>
      </c>
      <c r="F94" s="64">
        <v>0</v>
      </c>
      <c r="G94" s="64">
        <v>0</v>
      </c>
      <c r="H94" s="64">
        <v>0</v>
      </c>
      <c r="J94" s="23">
        <v>0</v>
      </c>
      <c r="K94" s="64">
        <v>0</v>
      </c>
      <c r="L94" s="23">
        <v>0</v>
      </c>
      <c r="M94" s="64">
        <v>0</v>
      </c>
      <c r="N94" s="64">
        <v>0</v>
      </c>
      <c r="O94" s="64">
        <v>0</v>
      </c>
    </row>
    <row r="95" spans="1:15" s="35" customFormat="1" ht="12.75" customHeight="1">
      <c r="A95" s="32" t="s">
        <v>97</v>
      </c>
      <c r="B95" s="22">
        <v>746</v>
      </c>
      <c r="C95" s="23">
        <v>0</v>
      </c>
      <c r="D95" s="64">
        <v>0</v>
      </c>
      <c r="E95" s="23">
        <v>0</v>
      </c>
      <c r="F95" s="64">
        <v>0</v>
      </c>
      <c r="G95" s="64">
        <v>0</v>
      </c>
      <c r="H95" s="64">
        <v>0</v>
      </c>
      <c r="J95" s="23">
        <v>0</v>
      </c>
      <c r="K95" s="64">
        <v>0</v>
      </c>
      <c r="L95" s="23">
        <v>0</v>
      </c>
      <c r="M95" s="64">
        <v>0</v>
      </c>
      <c r="N95" s="64">
        <v>0</v>
      </c>
      <c r="O95" s="64">
        <v>0</v>
      </c>
    </row>
    <row r="96" spans="1:15" s="35" customFormat="1" ht="12.75" customHeight="1">
      <c r="A96" s="32" t="s">
        <v>98</v>
      </c>
      <c r="B96" s="22">
        <v>747</v>
      </c>
      <c r="C96" s="23">
        <v>0</v>
      </c>
      <c r="D96" s="64">
        <v>0</v>
      </c>
      <c r="E96" s="23">
        <v>0</v>
      </c>
      <c r="F96" s="64">
        <v>0</v>
      </c>
      <c r="G96" s="64">
        <v>0</v>
      </c>
      <c r="H96" s="64">
        <v>0</v>
      </c>
      <c r="J96" s="23">
        <v>0</v>
      </c>
      <c r="K96" s="64">
        <v>0</v>
      </c>
      <c r="L96" s="23">
        <v>0</v>
      </c>
      <c r="M96" s="64">
        <v>0</v>
      </c>
      <c r="N96" s="64">
        <v>0</v>
      </c>
      <c r="O96" s="64">
        <v>0</v>
      </c>
    </row>
    <row r="97" spans="1:15" s="35" customFormat="1" ht="12.75" customHeight="1">
      <c r="A97" s="32" t="s">
        <v>99</v>
      </c>
      <c r="B97" s="22">
        <v>755</v>
      </c>
      <c r="C97" s="23">
        <v>366277982.53604186</v>
      </c>
      <c r="D97" s="64">
        <v>4.1821974196732522E-3</v>
      </c>
      <c r="E97" s="23">
        <v>265486673.53451511</v>
      </c>
      <c r="F97" s="64">
        <v>3.8959801332333903E-3</v>
      </c>
      <c r="G97" s="64">
        <v>0.37964733845076859</v>
      </c>
      <c r="H97" s="64">
        <v>1.3850189925608936E-2</v>
      </c>
      <c r="J97" s="23">
        <v>353074971.17480773</v>
      </c>
      <c r="K97" s="64">
        <v>4.4537212268093689E-3</v>
      </c>
      <c r="L97" s="23">
        <v>249293578.59677294</v>
      </c>
      <c r="M97" s="64">
        <v>4.0572671266720147E-3</v>
      </c>
      <c r="N97" s="64">
        <v>0.41630190862596983</v>
      </c>
      <c r="O97" s="64">
        <v>4.0786235027902462E-2</v>
      </c>
    </row>
    <row r="98" spans="1:15" s="35" customFormat="1" ht="12.75" customHeight="1">
      <c r="A98" s="16" t="s">
        <v>100</v>
      </c>
      <c r="B98" s="17">
        <v>756</v>
      </c>
      <c r="C98" s="18">
        <v>127378693.46903804</v>
      </c>
      <c r="D98" s="62">
        <v>1.4544222381566189E-3</v>
      </c>
      <c r="E98" s="18">
        <v>105371479.68103361</v>
      </c>
      <c r="F98" s="62">
        <v>1.5463118580727618E-3</v>
      </c>
      <c r="G98" s="62">
        <v>0.20885360872431247</v>
      </c>
      <c r="H98" s="62">
        <v>-0.11165960558178101</v>
      </c>
      <c r="J98" s="18">
        <v>122426763.08525264</v>
      </c>
      <c r="K98" s="62">
        <v>1.5443028195062723E-3</v>
      </c>
      <c r="L98" s="18">
        <v>100976090.80584781</v>
      </c>
      <c r="M98" s="62">
        <v>1.6433916032352945E-3</v>
      </c>
      <c r="N98" s="62">
        <v>0.21243318203562866</v>
      </c>
      <c r="O98" s="62">
        <v>-0.10902911373043167</v>
      </c>
    </row>
    <row r="99" spans="1:15" s="35" customFormat="1" ht="12.75" customHeight="1" thickBot="1">
      <c r="A99" s="40" t="s">
        <v>101</v>
      </c>
      <c r="B99" s="41"/>
      <c r="C99" s="20">
        <v>528327801.47507995</v>
      </c>
      <c r="D99" s="63">
        <v>6.0324979207651364E-3</v>
      </c>
      <c r="E99" s="20">
        <v>399061224.81554872</v>
      </c>
      <c r="F99" s="63">
        <v>5.8561681576195391E-3</v>
      </c>
      <c r="G99" s="63">
        <v>0.32392667746479242</v>
      </c>
      <c r="H99" s="63">
        <v>-2.7096797865378885E-2</v>
      </c>
      <c r="J99" s="20">
        <v>510172859.7300604</v>
      </c>
      <c r="K99" s="63">
        <v>6.4353689165830346E-3</v>
      </c>
      <c r="L99" s="20">
        <v>378472741.13262075</v>
      </c>
      <c r="M99" s="63">
        <v>6.159665321434425E-3</v>
      </c>
      <c r="N99" s="63">
        <v>0.34797781790919147</v>
      </c>
      <c r="O99" s="63">
        <v>-9.4225324006529387E-3</v>
      </c>
    </row>
    <row r="100" spans="1:15" s="35" customFormat="1" ht="12.75" customHeight="1">
      <c r="A100" s="72" t="s">
        <v>102</v>
      </c>
      <c r="B100" s="73">
        <v>705</v>
      </c>
      <c r="C100" s="13">
        <v>110667701.65999997</v>
      </c>
      <c r="D100" s="74">
        <v>1.2636145179108005E-3</v>
      </c>
      <c r="E100" s="13">
        <v>42004517.749819443</v>
      </c>
      <c r="F100" s="61">
        <v>6.164104754511167E-4</v>
      </c>
      <c r="G100" s="61">
        <v>1.634661878970761</v>
      </c>
      <c r="H100" s="61">
        <v>0.93611249189503298</v>
      </c>
      <c r="I100" s="3"/>
      <c r="J100" s="13">
        <v>110125593.34999996</v>
      </c>
      <c r="K100" s="74">
        <v>1.3891346959143134E-3</v>
      </c>
      <c r="L100" s="13">
        <v>41086431.889819443</v>
      </c>
      <c r="M100" s="61">
        <v>6.6868400861798633E-4</v>
      </c>
      <c r="N100" s="61">
        <v>1.6803396713864394</v>
      </c>
      <c r="O100" s="61">
        <v>0.96967935874958799</v>
      </c>
    </row>
    <row r="101" spans="1:15" s="35" customFormat="1" ht="12.75" customHeight="1">
      <c r="A101" s="32" t="s">
        <v>103</v>
      </c>
      <c r="B101" s="22">
        <v>706</v>
      </c>
      <c r="C101" s="23">
        <v>15719532.034796324</v>
      </c>
      <c r="D101" s="64">
        <v>1.7948713668020479E-4</v>
      </c>
      <c r="E101" s="23">
        <v>1910408.4507796918</v>
      </c>
      <c r="F101" s="64">
        <v>2.8034979200683787E-5</v>
      </c>
      <c r="G101" s="64">
        <v>7.2283618607218454</v>
      </c>
      <c r="H101" s="64">
        <v>5.0467091863035316</v>
      </c>
      <c r="J101" s="23">
        <v>15719532.034796324</v>
      </c>
      <c r="K101" s="64">
        <v>1.9828767036624649E-4</v>
      </c>
      <c r="L101" s="23">
        <v>1910408.4507796918</v>
      </c>
      <c r="M101" s="64">
        <v>3.1092005857086253E-5</v>
      </c>
      <c r="N101" s="64">
        <v>7.2283618607218454</v>
      </c>
      <c r="O101" s="64">
        <v>5.0467091863035316</v>
      </c>
    </row>
    <row r="102" spans="1:15" s="35" customFormat="1" ht="12.75" customHeight="1">
      <c r="A102" s="21" t="s">
        <v>104</v>
      </c>
      <c r="B102" s="22">
        <v>708</v>
      </c>
      <c r="C102" s="23">
        <v>336609.75</v>
      </c>
      <c r="D102" s="64">
        <v>3.8434426719829756E-6</v>
      </c>
      <c r="E102" s="23">
        <v>348258.43</v>
      </c>
      <c r="F102" s="64">
        <v>5.1106441858169458E-6</v>
      </c>
      <c r="G102" s="64">
        <v>-3.3448379124663252E-2</v>
      </c>
      <c r="H102" s="64">
        <v>-0.2897180916553963</v>
      </c>
      <c r="J102" s="23">
        <v>336609.75</v>
      </c>
      <c r="K102" s="64">
        <v>4.2460273627941658E-6</v>
      </c>
      <c r="L102" s="23">
        <v>348258.43</v>
      </c>
      <c r="M102" s="64">
        <v>5.6679256945918692E-6</v>
      </c>
      <c r="N102" s="64">
        <v>-3.3448379124663252E-2</v>
      </c>
      <c r="O102" s="64">
        <v>-0.2897180916553963</v>
      </c>
    </row>
    <row r="103" spans="1:15" s="35" customFormat="1" ht="12.75" customHeight="1">
      <c r="A103" s="21" t="s">
        <v>105</v>
      </c>
      <c r="B103" s="22">
        <v>736</v>
      </c>
      <c r="C103" s="23">
        <v>94769238.781500012</v>
      </c>
      <c r="D103" s="64">
        <v>1.082084331556531E-3</v>
      </c>
      <c r="E103" s="23">
        <v>79688520.242426008</v>
      </c>
      <c r="F103" s="64">
        <v>1.1694179883981861E-3</v>
      </c>
      <c r="G103" s="64">
        <v>0.18924580972511351</v>
      </c>
      <c r="H103" s="64">
        <v>-0.12606862894979898</v>
      </c>
      <c r="J103" s="23">
        <v>76210178.821500003</v>
      </c>
      <c r="K103" s="64">
        <v>9.6132243525187688E-4</v>
      </c>
      <c r="L103" s="23">
        <v>64461787.432426013</v>
      </c>
      <c r="M103" s="64">
        <v>1.0491192454625338E-3</v>
      </c>
      <c r="N103" s="64">
        <v>0.18225357777101037</v>
      </c>
      <c r="O103" s="64">
        <v>-0.13120695343106237</v>
      </c>
    </row>
    <row r="104" spans="1:15" s="35" customFormat="1" ht="12.75" customHeight="1" thickBot="1">
      <c r="A104" s="42" t="s">
        <v>106</v>
      </c>
      <c r="B104" s="43"/>
      <c r="C104" s="31">
        <v>221493082.22629631</v>
      </c>
      <c r="D104" s="67">
        <v>2.5290294288195193E-3</v>
      </c>
      <c r="E104" s="31">
        <v>123951704.87302515</v>
      </c>
      <c r="F104" s="67">
        <v>1.8189740872358035E-3</v>
      </c>
      <c r="G104" s="67">
        <v>0.78693050211121784</v>
      </c>
      <c r="H104" s="67">
        <v>0.31314704740683252</v>
      </c>
      <c r="J104" s="31">
        <v>202391913.95629629</v>
      </c>
      <c r="K104" s="67">
        <v>2.5529908288952309E-3</v>
      </c>
      <c r="L104" s="31">
        <v>107806886.20302515</v>
      </c>
      <c r="M104" s="67">
        <v>1.7545631856321982E-3</v>
      </c>
      <c r="N104" s="67">
        <v>0.87735608628140693</v>
      </c>
      <c r="O104" s="67">
        <v>0.37959735911332082</v>
      </c>
    </row>
    <row r="105" spans="1:15" s="35" customFormat="1" ht="12.75" customHeight="1">
      <c r="A105" s="11" t="s">
        <v>107</v>
      </c>
      <c r="B105" s="12">
        <v>702</v>
      </c>
      <c r="C105" s="13">
        <v>994095701.16999996</v>
      </c>
      <c r="D105" s="61">
        <v>1.1350680834145815E-2</v>
      </c>
      <c r="E105" s="13">
        <v>394715401.14631009</v>
      </c>
      <c r="F105" s="61">
        <v>5.792393797677182E-3</v>
      </c>
      <c r="G105" s="61">
        <v>1.5185125745866608</v>
      </c>
      <c r="H105" s="61">
        <v>0.85075879966685819</v>
      </c>
      <c r="J105" s="13">
        <v>955140444.56000006</v>
      </c>
      <c r="K105" s="61">
        <v>1.2048232301390986E-2</v>
      </c>
      <c r="L105" s="13">
        <v>371100385.35631007</v>
      </c>
      <c r="M105" s="61">
        <v>6.0396798131605147E-3</v>
      </c>
      <c r="N105" s="61">
        <v>1.5738061242995665</v>
      </c>
      <c r="O105" s="61">
        <v>0.89139191967928166</v>
      </c>
    </row>
    <row r="106" spans="1:15" s="35" customFormat="1" ht="12.75" customHeight="1">
      <c r="A106" s="32" t="s">
        <v>108</v>
      </c>
      <c r="B106" s="22">
        <v>748</v>
      </c>
      <c r="C106" s="23">
        <v>52564648.740000002</v>
      </c>
      <c r="D106" s="64">
        <v>6.0018824174021149E-4</v>
      </c>
      <c r="E106" s="23">
        <v>42256181.5</v>
      </c>
      <c r="F106" s="64">
        <v>6.2010360610021873E-4</v>
      </c>
      <c r="G106" s="64">
        <v>0.2439516982858474</v>
      </c>
      <c r="H106" s="64">
        <v>-8.5867358696467222E-2</v>
      </c>
      <c r="J106" s="23">
        <v>52564648.740000002</v>
      </c>
      <c r="K106" s="64">
        <v>6.6305547259312562E-4</v>
      </c>
      <c r="L106" s="23">
        <v>42256181.5</v>
      </c>
      <c r="M106" s="64">
        <v>6.8772174984877636E-4</v>
      </c>
      <c r="N106" s="64">
        <v>0.2439516982858474</v>
      </c>
      <c r="O106" s="64">
        <v>-8.5867358696467222E-2</v>
      </c>
    </row>
    <row r="107" spans="1:15" s="35" customFormat="1" ht="12.75" customHeight="1">
      <c r="A107" s="32" t="s">
        <v>109</v>
      </c>
      <c r="B107" s="22">
        <v>749</v>
      </c>
      <c r="C107" s="23">
        <v>658622.28</v>
      </c>
      <c r="D107" s="64">
        <v>7.5202128746143559E-6</v>
      </c>
      <c r="E107" s="23">
        <v>193506.05</v>
      </c>
      <c r="F107" s="64">
        <v>2.8396744605806188E-6</v>
      </c>
      <c r="G107" s="64">
        <v>2.4036262948884546</v>
      </c>
      <c r="H107" s="64">
        <v>1.5011951020638259</v>
      </c>
      <c r="J107" s="23">
        <v>658622.28</v>
      </c>
      <c r="K107" s="64">
        <v>8.3079240058432089E-6</v>
      </c>
      <c r="L107" s="23">
        <v>193506.05</v>
      </c>
      <c r="M107" s="64">
        <v>3.1493219355924247E-6</v>
      </c>
      <c r="N107" s="64">
        <v>2.4036262948884546</v>
      </c>
      <c r="O107" s="64">
        <v>1.5011951020638259</v>
      </c>
    </row>
    <row r="108" spans="1:15" s="35" customFormat="1" ht="12.75" customHeight="1">
      <c r="A108" s="32" t="s">
        <v>110</v>
      </c>
      <c r="B108" s="22">
        <v>752</v>
      </c>
      <c r="C108" s="23">
        <v>0</v>
      </c>
      <c r="D108" s="64">
        <v>0</v>
      </c>
      <c r="E108" s="23">
        <v>0</v>
      </c>
      <c r="F108" s="64">
        <v>0</v>
      </c>
      <c r="G108" s="64">
        <v>0</v>
      </c>
      <c r="H108" s="64">
        <v>0</v>
      </c>
      <c r="J108" s="23">
        <v>0</v>
      </c>
      <c r="K108" s="64">
        <v>0</v>
      </c>
      <c r="L108" s="23">
        <v>0</v>
      </c>
      <c r="M108" s="64">
        <v>0</v>
      </c>
      <c r="N108" s="64">
        <v>0</v>
      </c>
      <c r="O108" s="64">
        <v>0</v>
      </c>
    </row>
    <row r="109" spans="1:15" s="35" customFormat="1" ht="12.75" customHeight="1">
      <c r="A109" s="32" t="s">
        <v>111</v>
      </c>
      <c r="B109" s="22">
        <v>753</v>
      </c>
      <c r="C109" s="23">
        <v>0</v>
      </c>
      <c r="D109" s="64">
        <v>0</v>
      </c>
      <c r="E109" s="23">
        <v>0</v>
      </c>
      <c r="F109" s="64">
        <v>0</v>
      </c>
      <c r="G109" s="64">
        <v>0</v>
      </c>
      <c r="H109" s="64">
        <v>0</v>
      </c>
      <c r="J109" s="23">
        <v>0</v>
      </c>
      <c r="K109" s="64">
        <v>0</v>
      </c>
      <c r="L109" s="23">
        <v>0</v>
      </c>
      <c r="M109" s="64">
        <v>0</v>
      </c>
      <c r="N109" s="64">
        <v>0</v>
      </c>
      <c r="O109" s="64">
        <v>0</v>
      </c>
    </row>
    <row r="110" spans="1:15" s="35" customFormat="1" ht="12.75" customHeight="1">
      <c r="A110" s="32" t="s">
        <v>112</v>
      </c>
      <c r="B110" s="22">
        <v>754</v>
      </c>
      <c r="C110" s="23">
        <v>408459.22000000003</v>
      </c>
      <c r="D110" s="64">
        <v>4.66382686750126E-6</v>
      </c>
      <c r="E110" s="23">
        <v>362793.33</v>
      </c>
      <c r="F110" s="64">
        <v>5.3239418285371261E-6</v>
      </c>
      <c r="G110" s="64">
        <v>0.12587301425855868</v>
      </c>
      <c r="H110" s="64">
        <v>-0.17263887841081815</v>
      </c>
      <c r="J110" s="23">
        <v>401142.99000000005</v>
      </c>
      <c r="K110" s="64">
        <v>5.0600557824990709E-6</v>
      </c>
      <c r="L110" s="23">
        <v>362793.2</v>
      </c>
      <c r="M110" s="64">
        <v>5.9044799004670382E-6</v>
      </c>
      <c r="N110" s="64">
        <v>0.10570702537974808</v>
      </c>
      <c r="O110" s="64">
        <v>-0.18745809422417103</v>
      </c>
    </row>
    <row r="111" spans="1:15" s="35" customFormat="1" ht="12.75" customHeight="1">
      <c r="A111" s="32" t="s">
        <v>113</v>
      </c>
      <c r="B111" s="22">
        <v>757</v>
      </c>
      <c r="C111" s="23">
        <v>0</v>
      </c>
      <c r="D111" s="64">
        <v>0</v>
      </c>
      <c r="E111" s="23">
        <v>0</v>
      </c>
      <c r="F111" s="64">
        <v>0</v>
      </c>
      <c r="G111" s="64">
        <v>0</v>
      </c>
      <c r="H111" s="64">
        <v>0</v>
      </c>
      <c r="J111" s="23">
        <v>0</v>
      </c>
      <c r="K111" s="64">
        <v>0</v>
      </c>
      <c r="L111" s="23">
        <v>0</v>
      </c>
      <c r="M111" s="64">
        <v>0</v>
      </c>
      <c r="N111" s="64">
        <v>0</v>
      </c>
      <c r="O111" s="64">
        <v>0</v>
      </c>
    </row>
    <row r="112" spans="1:15" s="35" customFormat="1" ht="12.75" customHeight="1">
      <c r="A112" s="32" t="s">
        <v>114</v>
      </c>
      <c r="B112" s="22">
        <v>758</v>
      </c>
      <c r="C112" s="23">
        <v>23643390.309809469</v>
      </c>
      <c r="D112" s="64">
        <v>2.699625166147757E-4</v>
      </c>
      <c r="E112" s="23">
        <v>66012273.705668241</v>
      </c>
      <c r="F112" s="64">
        <v>9.6872096622737964E-4</v>
      </c>
      <c r="G112" s="64">
        <v>-0.64183342002080901</v>
      </c>
      <c r="H112" s="64">
        <v>-0.73679704587067096</v>
      </c>
      <c r="J112" s="23">
        <v>23626884.97980947</v>
      </c>
      <c r="K112" s="64">
        <v>2.9803177157483254E-4</v>
      </c>
      <c r="L112" s="23">
        <v>66012267.205668241</v>
      </c>
      <c r="M112" s="64">
        <v>1.0743533916846499E-3</v>
      </c>
      <c r="N112" s="64">
        <v>-0.6420834190378979</v>
      </c>
      <c r="O112" s="64">
        <v>-0.73698076060986029</v>
      </c>
    </row>
    <row r="113" spans="1:15" s="35" customFormat="1" ht="12.75" customHeight="1">
      <c r="A113" s="32" t="s">
        <v>115</v>
      </c>
      <c r="B113" s="22">
        <v>759</v>
      </c>
      <c r="C113" s="23">
        <v>82636577.526666284</v>
      </c>
      <c r="D113" s="64">
        <v>9.4355243225313168E-4</v>
      </c>
      <c r="E113" s="23">
        <v>44440353.725961417</v>
      </c>
      <c r="F113" s="64">
        <v>6.5215603075346421E-4</v>
      </c>
      <c r="G113" s="64">
        <v>0.85949414435896321</v>
      </c>
      <c r="H113" s="64">
        <v>0.36647129949953205</v>
      </c>
      <c r="J113" s="23">
        <v>76844625.956666276</v>
      </c>
      <c r="K113" s="64">
        <v>9.6932541168426583E-4</v>
      </c>
      <c r="L113" s="23">
        <v>41465511.945961416</v>
      </c>
      <c r="M113" s="64">
        <v>6.7485355802563286E-4</v>
      </c>
      <c r="N113" s="64">
        <v>0.85321782730698081</v>
      </c>
      <c r="O113" s="64">
        <v>0.36185907356480063</v>
      </c>
    </row>
    <row r="114" spans="1:15" s="35" customFormat="1" ht="12.75" customHeight="1" thickBot="1">
      <c r="A114" s="40" t="s">
        <v>116</v>
      </c>
      <c r="B114" s="41"/>
      <c r="C114" s="20">
        <v>1154007399.2464759</v>
      </c>
      <c r="D114" s="63">
        <v>1.3176568064496052E-2</v>
      </c>
      <c r="E114" s="20">
        <v>547980509.45793974</v>
      </c>
      <c r="F114" s="63">
        <v>8.0415380170473626E-3</v>
      </c>
      <c r="G114" s="63">
        <v>1.1059278191992918</v>
      </c>
      <c r="H114" s="63">
        <v>0.54756600470259542</v>
      </c>
      <c r="J114" s="20">
        <v>1109236369.5064759</v>
      </c>
      <c r="K114" s="63">
        <v>1.3992012937031553E-2</v>
      </c>
      <c r="L114" s="20">
        <v>521390645.25793982</v>
      </c>
      <c r="M114" s="63">
        <v>8.4856623145556347E-3</v>
      </c>
      <c r="N114" s="63">
        <v>1.1274573673214254</v>
      </c>
      <c r="O114" s="63">
        <v>0.56338724817859021</v>
      </c>
    </row>
    <row r="115" spans="1:15" s="35" customFormat="1" ht="12.75" customHeight="1">
      <c r="A115" s="21" t="s">
        <v>117</v>
      </c>
      <c r="B115" s="22">
        <v>760</v>
      </c>
      <c r="C115" s="23">
        <v>300224815.65202188</v>
      </c>
      <c r="D115" s="64">
        <v>3.4279959735723738E-3</v>
      </c>
      <c r="E115" s="23">
        <v>224970144.72369871</v>
      </c>
      <c r="F115" s="64">
        <v>3.3014056892020321E-3</v>
      </c>
      <c r="G115" s="64">
        <v>0.33450959024251237</v>
      </c>
      <c r="H115" s="64">
        <v>-1.9319819045772846E-2</v>
      </c>
      <c r="J115" s="23">
        <v>298678827.6320219</v>
      </c>
      <c r="K115" s="64">
        <v>3.767563104790777E-3</v>
      </c>
      <c r="L115" s="23">
        <v>224851033.87369871</v>
      </c>
      <c r="M115" s="64">
        <v>3.6594633254054573E-3</v>
      </c>
      <c r="N115" s="64">
        <v>0.32834091303219481</v>
      </c>
      <c r="O115" s="64">
        <v>-2.3852944567758105E-2</v>
      </c>
    </row>
    <row r="116" spans="1:15" s="35" customFormat="1" ht="12.75" customHeight="1" thickBot="1">
      <c r="A116" s="42" t="s">
        <v>118</v>
      </c>
      <c r="B116" s="43"/>
      <c r="C116" s="31">
        <v>300224815.65202188</v>
      </c>
      <c r="D116" s="67">
        <v>3.4279959735723738E-3</v>
      </c>
      <c r="E116" s="31">
        <v>224970144.72369871</v>
      </c>
      <c r="F116" s="67">
        <v>3.3014056892020321E-3</v>
      </c>
      <c r="G116" s="67">
        <v>0.33450959024251237</v>
      </c>
      <c r="H116" s="67">
        <v>-1.9319819045772846E-2</v>
      </c>
      <c r="J116" s="31">
        <v>298678827.6320219</v>
      </c>
      <c r="K116" s="67">
        <v>3.767563104790777E-3</v>
      </c>
      <c r="L116" s="31">
        <v>224851033.87369871</v>
      </c>
      <c r="M116" s="67">
        <v>3.6594633254054573E-3</v>
      </c>
      <c r="N116" s="67">
        <v>0.32834091303219481</v>
      </c>
      <c r="O116" s="67">
        <v>-2.3852944567758105E-2</v>
      </c>
    </row>
    <row r="117" spans="1:15" s="35" customFormat="1" ht="12.75" customHeight="1">
      <c r="A117" s="11" t="s">
        <v>119</v>
      </c>
      <c r="B117" s="12">
        <v>789</v>
      </c>
      <c r="C117" s="13">
        <v>5652865.3300000001</v>
      </c>
      <c r="D117" s="61">
        <v>6.4544962908219764E-5</v>
      </c>
      <c r="E117" s="13">
        <v>0</v>
      </c>
      <c r="F117" s="61">
        <v>0</v>
      </c>
      <c r="G117" s="61">
        <v>0</v>
      </c>
      <c r="H117" s="61">
        <v>0</v>
      </c>
      <c r="J117" s="13">
        <v>5652865.3300000001</v>
      </c>
      <c r="K117" s="61">
        <v>7.1305780267417893E-5</v>
      </c>
      <c r="L117" s="13">
        <v>0</v>
      </c>
      <c r="M117" s="61">
        <v>0</v>
      </c>
      <c r="N117" s="61">
        <v>0</v>
      </c>
      <c r="O117" s="61">
        <v>0</v>
      </c>
    </row>
    <row r="118" spans="1:15" s="35" customFormat="1" ht="12.75" customHeight="1">
      <c r="A118" s="16" t="s">
        <v>120</v>
      </c>
      <c r="B118" s="17">
        <v>798</v>
      </c>
      <c r="C118" s="18">
        <v>375511.08</v>
      </c>
      <c r="D118" s="62">
        <v>4.2876218192563137E-6</v>
      </c>
      <c r="E118" s="18">
        <v>1928.38</v>
      </c>
      <c r="F118" s="62">
        <v>2.8298709194335031E-8</v>
      </c>
      <c r="G118" s="62">
        <v>193.72877752310228</v>
      </c>
      <c r="H118" s="62">
        <v>142.09874891468422</v>
      </c>
      <c r="J118" s="18">
        <v>375511.08</v>
      </c>
      <c r="K118" s="62">
        <v>4.7367324348518996E-6</v>
      </c>
      <c r="L118" s="18">
        <v>1928.38</v>
      </c>
      <c r="M118" s="62">
        <v>3.1384493839638197E-8</v>
      </c>
      <c r="N118" s="62">
        <v>193.72877752310228</v>
      </c>
      <c r="O118" s="62">
        <v>142.09874891468422</v>
      </c>
    </row>
    <row r="119" spans="1:15" s="35" customFormat="1" ht="12.75" customHeight="1" thickBot="1">
      <c r="A119" s="40" t="s">
        <v>121</v>
      </c>
      <c r="B119" s="41"/>
      <c r="C119" s="20">
        <v>6028376.4100000001</v>
      </c>
      <c r="D119" s="63">
        <v>6.8832584727476068E-5</v>
      </c>
      <c r="E119" s="20">
        <v>1928.38</v>
      </c>
      <c r="F119" s="63">
        <v>2.8298709194335031E-8</v>
      </c>
      <c r="G119" s="63">
        <v>3125.1351030398573</v>
      </c>
      <c r="H119" s="63">
        <v>2296.27741258073</v>
      </c>
      <c r="J119" s="20">
        <v>6028376.4100000001</v>
      </c>
      <c r="K119" s="63">
        <v>7.6042512702269801E-5</v>
      </c>
      <c r="L119" s="20">
        <v>1928.38</v>
      </c>
      <c r="M119" s="63">
        <v>3.1384493839638197E-8</v>
      </c>
      <c r="N119" s="63">
        <v>3125.1351030398573</v>
      </c>
      <c r="O119" s="63">
        <v>2296.27741258073</v>
      </c>
    </row>
    <row r="120" spans="1:15" s="35" customFormat="1" ht="12.75" customHeight="1">
      <c r="A120" s="11" t="s">
        <v>122</v>
      </c>
      <c r="B120" s="12">
        <v>790</v>
      </c>
      <c r="C120" s="13">
        <v>23211574.4000003</v>
      </c>
      <c r="D120" s="61">
        <v>1.3094104134285076E-3</v>
      </c>
      <c r="E120" s="13">
        <v>19886722.160000101</v>
      </c>
      <c r="F120" s="61">
        <v>1.3779684635163813E-3</v>
      </c>
      <c r="G120" s="61">
        <v>0.16718955558637827</v>
      </c>
      <c r="H120" s="61">
        <v>-0.1422769285814387</v>
      </c>
      <c r="J120" s="13">
        <v>23211574.4000003</v>
      </c>
      <c r="K120" s="61">
        <v>1.339336456014106E-3</v>
      </c>
      <c r="L120" s="13">
        <v>19886722.160000101</v>
      </c>
      <c r="M120" s="61">
        <v>1.3915407244941757E-3</v>
      </c>
      <c r="N120" s="61">
        <v>0.16718955558637827</v>
      </c>
      <c r="O120" s="61">
        <v>-0.1422769285814387</v>
      </c>
    </row>
    <row r="121" spans="1:15" s="35" customFormat="1" ht="12.75" customHeight="1">
      <c r="A121" s="32" t="s">
        <v>123</v>
      </c>
      <c r="B121" s="22">
        <v>791</v>
      </c>
      <c r="C121" s="23">
        <v>17703473609.942307</v>
      </c>
      <c r="D121" s="64">
        <v>0.99868765036097373</v>
      </c>
      <c r="E121" s="23">
        <v>14411204709.177843</v>
      </c>
      <c r="F121" s="64">
        <v>0.99856504509668931</v>
      </c>
      <c r="G121" s="64">
        <v>0.22845202515704788</v>
      </c>
      <c r="H121" s="64">
        <v>-9.7257477103874335E-2</v>
      </c>
      <c r="J121" s="23">
        <v>17307388598.906406</v>
      </c>
      <c r="K121" s="64">
        <v>0.99865765714358223</v>
      </c>
      <c r="L121" s="23">
        <v>14270444400.983044</v>
      </c>
      <c r="M121" s="64">
        <v>0.99855091154940223</v>
      </c>
      <c r="N121" s="64">
        <v>0.21281356856091715</v>
      </c>
      <c r="O121" s="64">
        <v>-0.10874958218627484</v>
      </c>
    </row>
    <row r="122" spans="1:15" s="35" customFormat="1" ht="12.75" customHeight="1">
      <c r="A122" s="32" t="s">
        <v>124</v>
      </c>
      <c r="B122" s="22">
        <v>792</v>
      </c>
      <c r="C122" s="23">
        <v>0</v>
      </c>
      <c r="D122" s="64">
        <v>0</v>
      </c>
      <c r="E122" s="23">
        <v>0</v>
      </c>
      <c r="F122" s="64">
        <v>0</v>
      </c>
      <c r="G122" s="64">
        <v>0</v>
      </c>
      <c r="H122" s="64">
        <v>0</v>
      </c>
      <c r="J122" s="23">
        <v>0</v>
      </c>
      <c r="K122" s="64">
        <v>0</v>
      </c>
      <c r="L122" s="23">
        <v>0</v>
      </c>
      <c r="M122" s="64">
        <v>0</v>
      </c>
      <c r="N122" s="64">
        <v>0</v>
      </c>
      <c r="O122" s="64">
        <v>0</v>
      </c>
    </row>
    <row r="123" spans="1:15" s="35" customFormat="1" ht="12.75" customHeight="1">
      <c r="A123" s="32" t="s">
        <v>125</v>
      </c>
      <c r="B123" s="22">
        <v>793</v>
      </c>
      <c r="C123" s="23">
        <v>0</v>
      </c>
      <c r="D123" s="64">
        <v>0</v>
      </c>
      <c r="E123" s="23">
        <v>0</v>
      </c>
      <c r="F123" s="64">
        <v>0</v>
      </c>
      <c r="G123" s="64">
        <v>0</v>
      </c>
      <c r="H123" s="64">
        <v>0</v>
      </c>
      <c r="J123" s="23">
        <v>0</v>
      </c>
      <c r="K123" s="64">
        <v>0</v>
      </c>
      <c r="L123" s="23">
        <v>0</v>
      </c>
      <c r="M123" s="64">
        <v>0</v>
      </c>
      <c r="N123" s="64">
        <v>0</v>
      </c>
      <c r="O123" s="64">
        <v>0</v>
      </c>
    </row>
    <row r="124" spans="1:15" s="35" customFormat="1" ht="12.75" customHeight="1">
      <c r="A124" s="32" t="s">
        <v>126</v>
      </c>
      <c r="B124" s="22">
        <v>794</v>
      </c>
      <c r="C124" s="23">
        <v>52201.78</v>
      </c>
      <c r="D124" s="64">
        <v>2.9448047406686516E-6</v>
      </c>
      <c r="E124" s="23">
        <v>230423.16</v>
      </c>
      <c r="F124" s="64">
        <v>1.5966223351902439E-5</v>
      </c>
      <c r="G124" s="64">
        <v>-0.77345254704431621</v>
      </c>
      <c r="H124" s="64">
        <v>-0.83351892052051457</v>
      </c>
      <c r="J124" s="23">
        <v>52201.78</v>
      </c>
      <c r="K124" s="64">
        <v>3.0121070556432027E-6</v>
      </c>
      <c r="L124" s="23">
        <v>230423.16</v>
      </c>
      <c r="M124" s="64">
        <v>1.6123482212245867E-5</v>
      </c>
      <c r="N124" s="64">
        <v>-0.77345254704431621</v>
      </c>
      <c r="O124" s="64">
        <v>-0.83351892052051457</v>
      </c>
    </row>
    <row r="125" spans="1:15" s="35" customFormat="1" ht="12.75" customHeight="1">
      <c r="A125" s="32" t="s">
        <v>127</v>
      </c>
      <c r="B125" s="22">
        <v>795</v>
      </c>
      <c r="C125" s="23">
        <v>0</v>
      </c>
      <c r="D125" s="64">
        <v>0</v>
      </c>
      <c r="E125" s="23">
        <v>0</v>
      </c>
      <c r="F125" s="64">
        <v>0</v>
      </c>
      <c r="G125" s="64">
        <v>0</v>
      </c>
      <c r="H125" s="64">
        <v>0</v>
      </c>
      <c r="J125" s="23">
        <v>0</v>
      </c>
      <c r="K125" s="64">
        <v>0</v>
      </c>
      <c r="L125" s="23">
        <v>0</v>
      </c>
      <c r="M125" s="64">
        <v>0</v>
      </c>
      <c r="N125" s="64">
        <v>0</v>
      </c>
      <c r="O125" s="64">
        <v>0</v>
      </c>
    </row>
    <row r="126" spans="1:15" s="35" customFormat="1" ht="12.75" customHeight="1">
      <c r="A126" s="32" t="s">
        <v>17</v>
      </c>
      <c r="B126" s="22">
        <v>796</v>
      </c>
      <c r="C126" s="23">
        <v>0</v>
      </c>
      <c r="D126" s="64">
        <v>0</v>
      </c>
      <c r="E126" s="23">
        <v>138.66999999999999</v>
      </c>
      <c r="F126" s="64">
        <v>9.6085662231535704E-9</v>
      </c>
      <c r="G126" s="64">
        <v>-1</v>
      </c>
      <c r="H126" s="64">
        <v>-1</v>
      </c>
      <c r="J126" s="23">
        <v>0</v>
      </c>
      <c r="K126" s="64">
        <v>0</v>
      </c>
      <c r="L126" s="23">
        <v>138.66999999999999</v>
      </c>
      <c r="M126" s="64">
        <v>9.7032055214073716E-9</v>
      </c>
      <c r="N126" s="64">
        <v>-1</v>
      </c>
      <c r="O126" s="64">
        <v>-1</v>
      </c>
    </row>
    <row r="127" spans="1:15" s="35" customFormat="1" ht="12.75" customHeight="1">
      <c r="A127" s="32" t="s">
        <v>18</v>
      </c>
      <c r="B127" s="22">
        <v>797</v>
      </c>
      <c r="C127" s="23">
        <v>-98.90000000000019</v>
      </c>
      <c r="D127" s="64">
        <v>-5.5791428731382385E-9</v>
      </c>
      <c r="E127" s="23">
        <v>591861.55999999994</v>
      </c>
      <c r="F127" s="64">
        <v>4.1010607876245619E-5</v>
      </c>
      <c r="G127" s="64">
        <v>-1.0001670998873453</v>
      </c>
      <c r="H127" s="64">
        <v>-1.0001227953316765</v>
      </c>
      <c r="J127" s="23">
        <v>-98.90000000000019</v>
      </c>
      <c r="K127" s="64">
        <v>-5.7066519149943411E-9</v>
      </c>
      <c r="L127" s="23">
        <v>591861.55999999994</v>
      </c>
      <c r="M127" s="64">
        <v>4.141454068580645E-5</v>
      </c>
      <c r="N127" s="64">
        <v>-1.0001670998873453</v>
      </c>
      <c r="O127" s="64">
        <v>-1.0001227953316765</v>
      </c>
    </row>
    <row r="128" spans="1:15" s="35" customFormat="1" ht="12.75" customHeight="1">
      <c r="A128" s="32" t="s">
        <v>128</v>
      </c>
      <c r="B128" s="22">
        <v>799</v>
      </c>
      <c r="C128" s="23">
        <v>0</v>
      </c>
      <c r="D128" s="64">
        <v>0</v>
      </c>
      <c r="E128" s="23">
        <v>0</v>
      </c>
      <c r="F128" s="64">
        <v>0</v>
      </c>
      <c r="G128" s="64">
        <v>0</v>
      </c>
      <c r="H128" s="64">
        <v>0</v>
      </c>
      <c r="J128" s="23">
        <v>0</v>
      </c>
      <c r="K128" s="64">
        <v>0</v>
      </c>
      <c r="L128" s="23">
        <v>0</v>
      </c>
      <c r="M128" s="64">
        <v>0</v>
      </c>
      <c r="N128" s="64">
        <v>0</v>
      </c>
      <c r="O128" s="64">
        <v>0</v>
      </c>
    </row>
    <row r="129" spans="1:15" s="35" customFormat="1" ht="12.75" customHeight="1" thickBot="1">
      <c r="A129" s="40" t="s">
        <v>129</v>
      </c>
      <c r="B129" s="41"/>
      <c r="C129" s="20">
        <v>17726737287.222305</v>
      </c>
      <c r="D129" s="63">
        <v>1</v>
      </c>
      <c r="E129" s="20">
        <v>14431913854.727842</v>
      </c>
      <c r="F129" s="63">
        <v>1</v>
      </c>
      <c r="G129" s="63">
        <v>0.2283012125529762</v>
      </c>
      <c r="H129" s="63">
        <v>-9.7368303532498368E-2</v>
      </c>
      <c r="J129" s="20">
        <v>17330652276.186405</v>
      </c>
      <c r="K129" s="63">
        <v>1</v>
      </c>
      <c r="L129" s="20">
        <v>14291153546.533045</v>
      </c>
      <c r="M129" s="63">
        <v>1</v>
      </c>
      <c r="N129" s="63">
        <v>0.21268393203925284</v>
      </c>
      <c r="O129" s="63">
        <v>-0.10884484711989062</v>
      </c>
    </row>
    <row r="130" spans="1:15" s="35" customFormat="1" ht="12.75" customHeight="1">
      <c r="A130" s="44" t="s">
        <v>130</v>
      </c>
      <c r="B130" s="45">
        <v>9000</v>
      </c>
      <c r="C130" s="46">
        <v>87580270795.695374</v>
      </c>
      <c r="D130" s="75">
        <v>0.83166611975848326</v>
      </c>
      <c r="E130" s="46">
        <v>68143744181.308182</v>
      </c>
      <c r="F130" s="75">
        <v>0.82522798851412416</v>
      </c>
      <c r="G130" s="75">
        <v>0.28522833383902357</v>
      </c>
      <c r="H130" s="75">
        <v>-5.5534734098307226E-2</v>
      </c>
      <c r="J130" s="46">
        <v>79276396791.397171</v>
      </c>
      <c r="K130" s="75">
        <v>0.82060675236998115</v>
      </c>
      <c r="L130" s="46">
        <v>61443718348.724236</v>
      </c>
      <c r="M130" s="75">
        <v>0.81130022156374715</v>
      </c>
      <c r="N130" s="75">
        <v>0.29022785277192131</v>
      </c>
      <c r="O130" s="75">
        <v>-5.186077838630121E-2</v>
      </c>
    </row>
    <row r="131" spans="1:15" s="35" customFormat="1" ht="12.75" customHeight="1">
      <c r="A131" s="47" t="s">
        <v>131</v>
      </c>
      <c r="B131" s="48">
        <v>9001</v>
      </c>
      <c r="C131" s="49">
        <v>17726737287.222305</v>
      </c>
      <c r="D131" s="76">
        <v>0.1683338802415168</v>
      </c>
      <c r="E131" s="49">
        <v>14431913854.727842</v>
      </c>
      <c r="F131" s="76">
        <v>0.17477201148587582</v>
      </c>
      <c r="G131" s="76">
        <v>0.2283012125529762</v>
      </c>
      <c r="H131" s="76">
        <v>-9.7368303532498368E-2</v>
      </c>
      <c r="J131" s="49">
        <v>17330652276.186405</v>
      </c>
      <c r="K131" s="76">
        <v>0.17939324763001888</v>
      </c>
      <c r="L131" s="49">
        <v>14291153546.533045</v>
      </c>
      <c r="M131" s="76">
        <v>0.18869977843625291</v>
      </c>
      <c r="N131" s="76">
        <v>0.21268393203925284</v>
      </c>
      <c r="O131" s="76">
        <v>-0.10884484711989062</v>
      </c>
    </row>
    <row r="132" spans="1:15" s="35" customFormat="1" ht="13.5" thickBot="1">
      <c r="A132" s="50" t="s">
        <v>132</v>
      </c>
      <c r="B132" s="51">
        <v>9002</v>
      </c>
      <c r="C132" s="52">
        <v>105307008082.91768</v>
      </c>
      <c r="D132" s="77">
        <v>1</v>
      </c>
      <c r="E132" s="52">
        <v>82575658036.036026</v>
      </c>
      <c r="F132" s="77">
        <v>1</v>
      </c>
      <c r="G132" s="77">
        <v>0.27527906634376054</v>
      </c>
      <c r="H132" s="77">
        <v>-6.2846071175954976E-2</v>
      </c>
      <c r="J132" s="52">
        <v>96607049067.583572</v>
      </c>
      <c r="K132" s="77">
        <v>1</v>
      </c>
      <c r="L132" s="52">
        <v>75734871895.257278</v>
      </c>
      <c r="M132" s="77">
        <v>1</v>
      </c>
      <c r="N132" s="77">
        <v>0.2755953321105884</v>
      </c>
      <c r="O132" s="77">
        <v>-6.2613659530725729E-2</v>
      </c>
    </row>
    <row r="133" spans="1:15" s="35" customFormat="1">
      <c r="A133" s="53"/>
      <c r="B133" s="53"/>
    </row>
    <row r="134" spans="1:15" s="35" customFormat="1">
      <c r="A134" s="53"/>
      <c r="B134" s="53"/>
    </row>
    <row r="135" spans="1:15" s="35" customFormat="1">
      <c r="A135" s="53"/>
      <c r="B135" s="53"/>
    </row>
    <row r="136" spans="1:15" s="35" customFormat="1">
      <c r="A136" s="53"/>
      <c r="B136" s="53"/>
    </row>
    <row r="137" spans="1:15" s="35" customFormat="1">
      <c r="A137" s="53"/>
      <c r="B137" s="53"/>
    </row>
    <row r="138" spans="1:15" s="35" customFormat="1">
      <c r="A138" s="53"/>
      <c r="B138" s="53"/>
    </row>
    <row r="139" spans="1:15" s="35" customFormat="1">
      <c r="A139" s="53"/>
      <c r="B139" s="53"/>
    </row>
    <row r="140" spans="1:15" s="35" customFormat="1">
      <c r="A140" s="53"/>
      <c r="B140" s="53"/>
    </row>
    <row r="141" spans="1:15" s="35" customFormat="1">
      <c r="A141" s="53"/>
      <c r="B141" s="53"/>
    </row>
    <row r="142" spans="1:15" s="35" customFormat="1">
      <c r="A142" s="53"/>
      <c r="B142" s="53"/>
    </row>
    <row r="143" spans="1:15" s="35" customFormat="1">
      <c r="A143" s="53"/>
      <c r="B143" s="53"/>
    </row>
    <row r="144" spans="1:15" s="35" customFormat="1">
      <c r="A144" s="53"/>
      <c r="B144" s="53"/>
    </row>
    <row r="145" spans="1:2" s="35" customFormat="1">
      <c r="A145" s="53"/>
      <c r="B145" s="53"/>
    </row>
    <row r="146" spans="1:2" s="35" customFormat="1">
      <c r="A146" s="53"/>
      <c r="B146" s="53"/>
    </row>
    <row r="147" spans="1:2" s="35" customFormat="1">
      <c r="A147" s="53"/>
      <c r="B147" s="53"/>
    </row>
    <row r="148" spans="1:2" s="35" customFormat="1">
      <c r="A148" s="53"/>
      <c r="B148" s="53"/>
    </row>
    <row r="149" spans="1:2" s="35" customFormat="1">
      <c r="A149" s="53"/>
      <c r="B149" s="53"/>
    </row>
    <row r="150" spans="1:2" s="35" customFormat="1">
      <c r="A150" s="53"/>
      <c r="B150" s="53"/>
    </row>
    <row r="151" spans="1:2" s="35" customFormat="1">
      <c r="A151" s="53"/>
      <c r="B151" s="53"/>
    </row>
    <row r="152" spans="1:2" s="35" customFormat="1">
      <c r="A152" s="53"/>
      <c r="B152" s="53"/>
    </row>
    <row r="153" spans="1:2" s="35" customFormat="1">
      <c r="A153" s="53"/>
      <c r="B153" s="53"/>
    </row>
    <row r="154" spans="1:2" s="35" customFormat="1">
      <c r="A154" s="53"/>
      <c r="B154" s="53"/>
    </row>
    <row r="155" spans="1:2" s="35" customFormat="1">
      <c r="A155" s="53"/>
      <c r="B155" s="53"/>
    </row>
    <row r="156" spans="1:2" s="35" customFormat="1">
      <c r="A156" s="53"/>
      <c r="B156" s="53"/>
    </row>
    <row r="157" spans="1:2" s="35" customFormat="1">
      <c r="A157" s="53"/>
      <c r="B157" s="53"/>
    </row>
    <row r="158" spans="1:2" s="35" customFormat="1">
      <c r="A158" s="53"/>
      <c r="B158" s="53"/>
    </row>
    <row r="159" spans="1:2" s="35" customFormat="1">
      <c r="A159" s="53"/>
      <c r="B159" s="53"/>
    </row>
    <row r="160" spans="1:2" s="35" customFormat="1">
      <c r="A160" s="53"/>
      <c r="B160" s="53"/>
    </row>
    <row r="161" spans="1:2" s="35" customFormat="1">
      <c r="A161" s="53"/>
      <c r="B161" s="53"/>
    </row>
    <row r="162" spans="1:2" s="35" customFormat="1">
      <c r="A162" s="53"/>
      <c r="B162" s="53"/>
    </row>
    <row r="163" spans="1:2" s="35" customFormat="1">
      <c r="A163" s="53"/>
      <c r="B163" s="53"/>
    </row>
    <row r="164" spans="1:2" s="35" customFormat="1">
      <c r="A164" s="53"/>
      <c r="B164" s="53"/>
    </row>
    <row r="165" spans="1:2" s="35" customFormat="1">
      <c r="A165" s="53"/>
      <c r="B165" s="53"/>
    </row>
    <row r="166" spans="1:2" s="35" customFormat="1">
      <c r="A166" s="53"/>
      <c r="B166" s="53"/>
    </row>
    <row r="167" spans="1:2" s="35" customFormat="1">
      <c r="A167" s="53"/>
      <c r="B167" s="53"/>
    </row>
    <row r="168" spans="1:2" s="35" customFormat="1">
      <c r="A168" s="53"/>
      <c r="B168" s="53"/>
    </row>
    <row r="169" spans="1:2" s="35" customFormat="1">
      <c r="A169" s="53"/>
      <c r="B169" s="53"/>
    </row>
    <row r="170" spans="1:2" s="35" customFormat="1">
      <c r="A170" s="53"/>
      <c r="B170" s="53"/>
    </row>
    <row r="171" spans="1:2" s="35" customFormat="1">
      <c r="A171" s="53"/>
      <c r="B171" s="53"/>
    </row>
    <row r="172" spans="1:2" s="35" customFormat="1">
      <c r="A172" s="53"/>
      <c r="B172" s="53"/>
    </row>
    <row r="173" spans="1:2" s="35" customFormat="1">
      <c r="A173" s="53"/>
      <c r="B173" s="53"/>
    </row>
    <row r="174" spans="1:2" s="35" customFormat="1">
      <c r="A174" s="53"/>
      <c r="B174" s="53"/>
    </row>
    <row r="175" spans="1:2" s="35" customFormat="1">
      <c r="A175" s="53"/>
      <c r="B175" s="53"/>
    </row>
    <row r="176" spans="1:2" s="35" customFormat="1">
      <c r="A176" s="53"/>
      <c r="B176" s="53"/>
    </row>
    <row r="177" spans="1:2" s="35" customFormat="1">
      <c r="A177" s="53"/>
      <c r="B177" s="53"/>
    </row>
    <row r="178" spans="1:2" s="35" customFormat="1">
      <c r="A178" s="53"/>
      <c r="B178" s="53"/>
    </row>
    <row r="179" spans="1:2" s="35" customFormat="1">
      <c r="A179" s="53"/>
      <c r="B179" s="53"/>
    </row>
  </sheetData>
  <mergeCells count="15">
    <mergeCell ref="A29:B29"/>
    <mergeCell ref="C5:H5"/>
    <mergeCell ref="J5:O5"/>
    <mergeCell ref="A12:B12"/>
    <mergeCell ref="A24:B24"/>
    <mergeCell ref="A27:B27"/>
    <mergeCell ref="A75:B75"/>
    <mergeCell ref="A77:B77"/>
    <mergeCell ref="A92:B92"/>
    <mergeCell ref="A31:B31"/>
    <mergeCell ref="A35:B35"/>
    <mergeCell ref="A38:B38"/>
    <mergeCell ref="A50:B50"/>
    <mergeCell ref="A68:B68"/>
    <mergeCell ref="A73:B73"/>
  </mergeCells>
  <conditionalFormatting sqref="G103:H132 G9:H92 G94:H99 N9:O92 N94:O99">
    <cfRule type="cellIs" dxfId="8" priority="9" operator="lessThan">
      <formula>0</formula>
    </cfRule>
  </conditionalFormatting>
  <conditionalFormatting sqref="G7:H7">
    <cfRule type="cellIs" dxfId="7" priority="8" operator="lessThan">
      <formula>0</formula>
    </cfRule>
  </conditionalFormatting>
  <conditionalFormatting sqref="G8:H8">
    <cfRule type="cellIs" dxfId="6" priority="7" operator="lessThan">
      <formula>0</formula>
    </cfRule>
  </conditionalFormatting>
  <conditionalFormatting sqref="N103:O132">
    <cfRule type="cellIs" dxfId="5" priority="6" operator="lessThan">
      <formula>0</formula>
    </cfRule>
  </conditionalFormatting>
  <conditionalFormatting sqref="N7:O7">
    <cfRule type="cellIs" dxfId="4" priority="5" operator="lessThan">
      <formula>0</formula>
    </cfRule>
  </conditionalFormatting>
  <conditionalFormatting sqref="N8:O8">
    <cfRule type="cellIs" dxfId="3" priority="4" operator="lessThan">
      <formula>0</formula>
    </cfRule>
  </conditionalFormatting>
  <conditionalFormatting sqref="G93:H93 N93:O93">
    <cfRule type="cellIs" dxfId="2" priority="3" operator="lessThan">
      <formula>0</formula>
    </cfRule>
  </conditionalFormatting>
  <conditionalFormatting sqref="G100:H100 N100:O100">
    <cfRule type="cellIs" dxfId="1" priority="2" operator="lessThan">
      <formula>0</formula>
    </cfRule>
  </conditionalFormatting>
  <conditionalFormatting sqref="G101:H102 N101:O102">
    <cfRule type="cellIs" dxfId="0" priority="1" operator="lessThan">
      <formula>0</formula>
    </cfRule>
  </conditionalFormatting>
  <dataValidations count="1">
    <dataValidation type="list" allowBlank="1" showInputMessage="1" showErrorMessage="1" sqref="B2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A1:FD75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1" width="15.5703125" style="3" customWidth="1"/>
    <col min="232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355</v>
      </c>
      <c r="B2" s="4" t="s">
        <v>6</v>
      </c>
      <c r="C2" s="4" t="s">
        <v>6</v>
      </c>
      <c r="E2" s="91" t="s">
        <v>137</v>
      </c>
      <c r="F2" s="92"/>
      <c r="G2" s="93"/>
      <c r="H2" s="6"/>
    </row>
    <row r="3" spans="1:160" ht="15" customHeight="1">
      <c r="A3" s="5" t="s">
        <v>357</v>
      </c>
      <c r="B3" s="2"/>
      <c r="C3" s="2"/>
    </row>
    <row r="4" spans="1:160" ht="22.5" customHeight="1"/>
    <row r="5" spans="1:160" ht="22.5" customHeight="1">
      <c r="D5" s="78">
        <v>790</v>
      </c>
      <c r="E5" s="78">
        <v>791</v>
      </c>
      <c r="F5" s="78">
        <v>792</v>
      </c>
      <c r="G5" s="78">
        <v>793</v>
      </c>
      <c r="H5" s="78">
        <v>794</v>
      </c>
      <c r="I5" s="78">
        <v>795</v>
      </c>
      <c r="J5" s="78">
        <v>799</v>
      </c>
      <c r="K5" s="79"/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122</v>
      </c>
      <c r="E6" s="56" t="s">
        <v>123</v>
      </c>
      <c r="F6" s="56" t="s">
        <v>124</v>
      </c>
      <c r="G6" s="56" t="s">
        <v>125</v>
      </c>
      <c r="H6" s="56" t="s">
        <v>126</v>
      </c>
      <c r="I6" s="56" t="s">
        <v>127</v>
      </c>
      <c r="J6" s="56" t="s">
        <v>128</v>
      </c>
      <c r="K6" s="79" t="s">
        <v>355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t="shared" ref="D7:J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8">
        <f t="shared" ca="1" si="0"/>
        <v>0</v>
      </c>
      <c r="F7" s="18">
        <f t="shared" ca="1" si="0"/>
        <v>0</v>
      </c>
      <c r="G7" s="18">
        <f t="shared" ca="1" si="0"/>
        <v>0</v>
      </c>
      <c r="H7" s="18">
        <f t="shared" ca="1" si="0"/>
        <v>0</v>
      </c>
      <c r="I7" s="18">
        <f t="shared" ca="1" si="0"/>
        <v>0</v>
      </c>
      <c r="J7" s="18">
        <f t="shared" ca="1" si="0"/>
        <v>0</v>
      </c>
      <c r="K7" s="19">
        <f t="shared" ref="K7:K45" ca="1" si="1">+SUM(D7:J7)</f>
        <v>0</v>
      </c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ca="1" si="0"/>
        <v>0</v>
      </c>
      <c r="E8" s="18">
        <f t="shared" ca="1" si="0"/>
        <v>0</v>
      </c>
      <c r="F8" s="18">
        <f t="shared" ca="1" si="0"/>
        <v>0</v>
      </c>
      <c r="G8" s="18">
        <f t="shared" ca="1" si="0"/>
        <v>0</v>
      </c>
      <c r="H8" s="18">
        <f t="shared" ca="1" si="0"/>
        <v>0</v>
      </c>
      <c r="I8" s="18">
        <f t="shared" ca="1" si="0"/>
        <v>0</v>
      </c>
      <c r="J8" s="18">
        <f t="shared" ca="1" si="0"/>
        <v>0</v>
      </c>
      <c r="K8" s="19">
        <f t="shared" ca="1" si="1"/>
        <v>0</v>
      </c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0"/>
        <v>0</v>
      </c>
      <c r="E9" s="18">
        <f t="shared" ca="1" si="0"/>
        <v>0</v>
      </c>
      <c r="F9" s="18">
        <f t="shared" ca="1" si="0"/>
        <v>0</v>
      </c>
      <c r="G9" s="18">
        <f t="shared" ca="1" si="0"/>
        <v>0</v>
      </c>
      <c r="H9" s="18">
        <f t="shared" ca="1" si="0"/>
        <v>0</v>
      </c>
      <c r="I9" s="18">
        <f t="shared" ca="1" si="0"/>
        <v>0</v>
      </c>
      <c r="J9" s="18">
        <f t="shared" ca="1" si="0"/>
        <v>0</v>
      </c>
      <c r="K9" s="19">
        <f t="shared" ca="1" si="1"/>
        <v>0</v>
      </c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0</v>
      </c>
      <c r="E10" s="18">
        <f t="shared" ca="1" si="0"/>
        <v>0</v>
      </c>
      <c r="F10" s="18">
        <f t="shared" ca="1" si="0"/>
        <v>0</v>
      </c>
      <c r="G10" s="18">
        <f t="shared" ca="1" si="0"/>
        <v>0</v>
      </c>
      <c r="H10" s="18">
        <f t="shared" ca="1" si="0"/>
        <v>0</v>
      </c>
      <c r="I10" s="18">
        <f t="shared" ca="1" si="0"/>
        <v>0</v>
      </c>
      <c r="J10" s="18">
        <f t="shared" ca="1" si="0"/>
        <v>0</v>
      </c>
      <c r="K10" s="19">
        <f t="shared" ca="1" si="1"/>
        <v>0</v>
      </c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E11" s="18">
        <f t="shared" ca="1" si="0"/>
        <v>0</v>
      </c>
      <c r="F11" s="18">
        <f t="shared" ca="1" si="0"/>
        <v>0</v>
      </c>
      <c r="G11" s="18">
        <f t="shared" ca="1" si="0"/>
        <v>0</v>
      </c>
      <c r="H11" s="18">
        <f t="shared" ca="1" si="0"/>
        <v>0</v>
      </c>
      <c r="I11" s="18">
        <f t="shared" ca="1" si="0"/>
        <v>0</v>
      </c>
      <c r="J11" s="18">
        <f t="shared" ca="1" si="0"/>
        <v>0</v>
      </c>
      <c r="K11" s="19">
        <f t="shared" ca="1" si="1"/>
        <v>0</v>
      </c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8">
        <f t="shared" ca="1" si="0"/>
        <v>0</v>
      </c>
      <c r="I12" s="18">
        <f t="shared" ca="1" si="0"/>
        <v>0</v>
      </c>
      <c r="J12" s="18">
        <f t="shared" ca="1" si="0"/>
        <v>0</v>
      </c>
      <c r="K12" s="19">
        <f t="shared" ca="1" si="1"/>
        <v>0</v>
      </c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E13" s="18">
        <f t="shared" ca="1" si="0"/>
        <v>0</v>
      </c>
      <c r="F13" s="18">
        <f t="shared" ca="1" si="0"/>
        <v>0</v>
      </c>
      <c r="G13" s="18">
        <f t="shared" ca="1" si="0"/>
        <v>0</v>
      </c>
      <c r="H13" s="18">
        <f t="shared" ca="1" si="0"/>
        <v>0</v>
      </c>
      <c r="I13" s="18">
        <f t="shared" ca="1" si="0"/>
        <v>0</v>
      </c>
      <c r="J13" s="18">
        <f t="shared" ca="1" si="0"/>
        <v>0</v>
      </c>
      <c r="K13" s="19">
        <f t="shared" ca="1" si="1"/>
        <v>0</v>
      </c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0</v>
      </c>
      <c r="E14" s="18">
        <f t="shared" ca="1" si="0"/>
        <v>0</v>
      </c>
      <c r="F14" s="18">
        <f t="shared" ca="1" si="0"/>
        <v>0</v>
      </c>
      <c r="G14" s="18">
        <f t="shared" ca="1" si="0"/>
        <v>0</v>
      </c>
      <c r="H14" s="18">
        <f t="shared" ca="1" si="0"/>
        <v>0</v>
      </c>
      <c r="I14" s="18">
        <f t="shared" ca="1" si="0"/>
        <v>0</v>
      </c>
      <c r="J14" s="18">
        <f t="shared" ca="1" si="0"/>
        <v>0</v>
      </c>
      <c r="K14" s="19">
        <f t="shared" ca="1" si="1"/>
        <v>0</v>
      </c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8">
        <f t="shared" ca="1" si="0"/>
        <v>0</v>
      </c>
      <c r="G15" s="18">
        <f t="shared" ca="1" si="0"/>
        <v>0</v>
      </c>
      <c r="H15" s="18">
        <f t="shared" ca="1" si="0"/>
        <v>0</v>
      </c>
      <c r="I15" s="18">
        <f t="shared" ca="1" si="0"/>
        <v>0</v>
      </c>
      <c r="J15" s="18">
        <f t="shared" ca="1" si="0"/>
        <v>0</v>
      </c>
      <c r="K15" s="19">
        <f t="shared" ca="1" si="1"/>
        <v>0</v>
      </c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8">
        <f t="shared" ca="1" si="0"/>
        <v>0</v>
      </c>
      <c r="I16" s="18">
        <f t="shared" ca="1" si="0"/>
        <v>0</v>
      </c>
      <c r="J16" s="18">
        <f t="shared" ca="1" si="0"/>
        <v>0</v>
      </c>
      <c r="K16" s="19">
        <f t="shared" ca="1" si="1"/>
        <v>0</v>
      </c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0</v>
      </c>
      <c r="E17" s="18">
        <f t="shared" ca="1" si="0"/>
        <v>0</v>
      </c>
      <c r="F17" s="18">
        <f t="shared" ca="1" si="0"/>
        <v>0</v>
      </c>
      <c r="G17" s="18">
        <f t="shared" ca="1" si="0"/>
        <v>0</v>
      </c>
      <c r="H17" s="18">
        <f t="shared" ca="1" si="0"/>
        <v>0</v>
      </c>
      <c r="I17" s="18">
        <f t="shared" ca="1" si="0"/>
        <v>0</v>
      </c>
      <c r="J17" s="18">
        <f t="shared" ca="1" si="0"/>
        <v>0</v>
      </c>
      <c r="K17" s="19">
        <f t="shared" ca="1" si="1"/>
        <v>0</v>
      </c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0</v>
      </c>
      <c r="E18" s="18">
        <f t="shared" ca="1" si="0"/>
        <v>0</v>
      </c>
      <c r="F18" s="18">
        <f t="shared" ca="1" si="0"/>
        <v>0</v>
      </c>
      <c r="G18" s="18">
        <f t="shared" ca="1" si="0"/>
        <v>0</v>
      </c>
      <c r="H18" s="18">
        <f t="shared" ca="1" si="0"/>
        <v>0</v>
      </c>
      <c r="I18" s="18">
        <f t="shared" ca="1" si="0"/>
        <v>0</v>
      </c>
      <c r="J18" s="18">
        <f t="shared" ca="1" si="0"/>
        <v>0</v>
      </c>
      <c r="K18" s="19">
        <f t="shared" ca="1" si="1"/>
        <v>0</v>
      </c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8">
        <f t="shared" ca="1" si="0"/>
        <v>0</v>
      </c>
      <c r="G19" s="18">
        <f t="shared" ca="1" si="0"/>
        <v>0</v>
      </c>
      <c r="H19" s="18">
        <f t="shared" ca="1" si="0"/>
        <v>0</v>
      </c>
      <c r="I19" s="18">
        <f t="shared" ca="1" si="0"/>
        <v>0</v>
      </c>
      <c r="J19" s="18">
        <f t="shared" ca="1" si="0"/>
        <v>0</v>
      </c>
      <c r="K19" s="19">
        <f t="shared" ca="1" si="1"/>
        <v>0</v>
      </c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0</v>
      </c>
      <c r="E20" s="18">
        <f t="shared" ca="1" si="0"/>
        <v>0</v>
      </c>
      <c r="F20" s="18">
        <f t="shared" ca="1" si="0"/>
        <v>0</v>
      </c>
      <c r="G20" s="18">
        <f t="shared" ca="1" si="0"/>
        <v>0</v>
      </c>
      <c r="H20" s="18">
        <f t="shared" ca="1" si="0"/>
        <v>0</v>
      </c>
      <c r="I20" s="18">
        <f t="shared" ca="1" si="0"/>
        <v>0</v>
      </c>
      <c r="J20" s="18">
        <f t="shared" ca="1" si="0"/>
        <v>0</v>
      </c>
      <c r="K20" s="19">
        <f t="shared" ca="1" si="1"/>
        <v>0</v>
      </c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0</v>
      </c>
      <c r="E21" s="18">
        <f t="shared" ca="1" si="0"/>
        <v>0</v>
      </c>
      <c r="F21" s="18">
        <f t="shared" ca="1" si="0"/>
        <v>0</v>
      </c>
      <c r="G21" s="18">
        <f t="shared" ca="1" si="0"/>
        <v>0</v>
      </c>
      <c r="H21" s="18">
        <f t="shared" ca="1" si="0"/>
        <v>0</v>
      </c>
      <c r="I21" s="18">
        <f t="shared" ca="1" si="0"/>
        <v>0</v>
      </c>
      <c r="J21" s="18">
        <f t="shared" ca="1" si="0"/>
        <v>0</v>
      </c>
      <c r="K21" s="19">
        <f t="shared" ca="1" si="1"/>
        <v>0</v>
      </c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0</v>
      </c>
      <c r="E22" s="18">
        <f t="shared" ca="1" si="0"/>
        <v>0</v>
      </c>
      <c r="F22" s="18">
        <f t="shared" ca="1" si="0"/>
        <v>0</v>
      </c>
      <c r="G22" s="18">
        <f t="shared" ca="1" si="0"/>
        <v>0</v>
      </c>
      <c r="H22" s="18">
        <f t="shared" ca="1" si="0"/>
        <v>0</v>
      </c>
      <c r="I22" s="18">
        <f t="shared" ca="1" si="0"/>
        <v>0</v>
      </c>
      <c r="J22" s="18">
        <f t="shared" ca="1" si="0"/>
        <v>0</v>
      </c>
      <c r="K22" s="19">
        <f t="shared" ca="1" si="1"/>
        <v>0</v>
      </c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179</v>
      </c>
      <c r="B23" s="17">
        <v>1020</v>
      </c>
      <c r="C23" s="58" t="s">
        <v>146</v>
      </c>
      <c r="D23" s="18">
        <f t="shared" ref="D23:J38" ca="1" si="2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0</v>
      </c>
      <c r="E23" s="18">
        <f t="shared" ca="1" si="2"/>
        <v>0</v>
      </c>
      <c r="F23" s="18">
        <f t="shared" ca="1" si="2"/>
        <v>0</v>
      </c>
      <c r="G23" s="18">
        <f t="shared" ca="1" si="2"/>
        <v>0</v>
      </c>
      <c r="H23" s="18">
        <f t="shared" ca="1" si="2"/>
        <v>0</v>
      </c>
      <c r="I23" s="18">
        <f t="shared" ca="1" si="2"/>
        <v>0</v>
      </c>
      <c r="J23" s="18">
        <f t="shared" ca="1" si="2"/>
        <v>0</v>
      </c>
      <c r="K23" s="19">
        <f t="shared" ca="1" si="1"/>
        <v>0</v>
      </c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181</v>
      </c>
      <c r="B24" s="17">
        <v>1022</v>
      </c>
      <c r="C24" s="58" t="s">
        <v>146</v>
      </c>
      <c r="D24" s="18">
        <f t="shared" ca="1" si="2"/>
        <v>0</v>
      </c>
      <c r="E24" s="18">
        <f t="shared" ca="1" si="2"/>
        <v>0</v>
      </c>
      <c r="F24" s="18">
        <f t="shared" ca="1" si="2"/>
        <v>0</v>
      </c>
      <c r="G24" s="18">
        <f t="shared" ca="1" si="2"/>
        <v>0</v>
      </c>
      <c r="H24" s="18">
        <f t="shared" ca="1" si="2"/>
        <v>0</v>
      </c>
      <c r="I24" s="18">
        <f t="shared" ca="1" si="2"/>
        <v>0</v>
      </c>
      <c r="J24" s="18">
        <f t="shared" ca="1" si="2"/>
        <v>0</v>
      </c>
      <c r="K24" s="19">
        <f t="shared" ca="1" si="1"/>
        <v>0</v>
      </c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183</v>
      </c>
      <c r="B25" s="17">
        <v>1025</v>
      </c>
      <c r="C25" s="58" t="s">
        <v>146</v>
      </c>
      <c r="D25" s="18">
        <f t="shared" ca="1" si="2"/>
        <v>0</v>
      </c>
      <c r="E25" s="18">
        <f t="shared" ca="1" si="2"/>
        <v>0</v>
      </c>
      <c r="F25" s="18">
        <f t="shared" ca="1" si="2"/>
        <v>0</v>
      </c>
      <c r="G25" s="18">
        <f t="shared" ca="1" si="2"/>
        <v>0</v>
      </c>
      <c r="H25" s="18">
        <f t="shared" ca="1" si="2"/>
        <v>0</v>
      </c>
      <c r="I25" s="18">
        <f t="shared" ca="1" si="2"/>
        <v>0</v>
      </c>
      <c r="J25" s="18">
        <f t="shared" ca="1" si="2"/>
        <v>0</v>
      </c>
      <c r="K25" s="19">
        <f t="shared" ca="1" si="1"/>
        <v>0</v>
      </c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185</v>
      </c>
      <c r="B26" s="17">
        <v>1027</v>
      </c>
      <c r="C26" s="58" t="s">
        <v>146</v>
      </c>
      <c r="D26" s="18">
        <f t="shared" ca="1" si="2"/>
        <v>0</v>
      </c>
      <c r="E26" s="18">
        <f t="shared" ca="1" si="2"/>
        <v>0</v>
      </c>
      <c r="F26" s="18">
        <f t="shared" ca="1" si="2"/>
        <v>0</v>
      </c>
      <c r="G26" s="18">
        <f t="shared" ca="1" si="2"/>
        <v>0</v>
      </c>
      <c r="H26" s="18">
        <f t="shared" ca="1" si="2"/>
        <v>0</v>
      </c>
      <c r="I26" s="18">
        <f t="shared" ca="1" si="2"/>
        <v>0</v>
      </c>
      <c r="J26" s="18">
        <f t="shared" ca="1" si="2"/>
        <v>0</v>
      </c>
      <c r="K26" s="19">
        <f t="shared" ca="1" si="1"/>
        <v>0</v>
      </c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187</v>
      </c>
      <c r="B27" s="17">
        <v>1028</v>
      </c>
      <c r="C27" s="58" t="s">
        <v>146</v>
      </c>
      <c r="D27" s="18">
        <f t="shared" ca="1" si="2"/>
        <v>0</v>
      </c>
      <c r="E27" s="18">
        <f t="shared" ca="1" si="2"/>
        <v>0</v>
      </c>
      <c r="F27" s="18">
        <f t="shared" ca="1" si="2"/>
        <v>0</v>
      </c>
      <c r="G27" s="18">
        <f t="shared" ca="1" si="2"/>
        <v>0</v>
      </c>
      <c r="H27" s="18">
        <f t="shared" ca="1" si="2"/>
        <v>0</v>
      </c>
      <c r="I27" s="18">
        <f t="shared" ca="1" si="2"/>
        <v>0</v>
      </c>
      <c r="J27" s="18">
        <f t="shared" ca="1" si="2"/>
        <v>0</v>
      </c>
      <c r="K27" s="19">
        <f t="shared" ca="1" si="1"/>
        <v>0</v>
      </c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189</v>
      </c>
      <c r="B28" s="17">
        <v>1030</v>
      </c>
      <c r="C28" s="58" t="s">
        <v>146</v>
      </c>
      <c r="D28" s="18">
        <f t="shared" ca="1" si="2"/>
        <v>0</v>
      </c>
      <c r="E28" s="18">
        <f t="shared" ca="1" si="2"/>
        <v>0</v>
      </c>
      <c r="F28" s="18">
        <f t="shared" ca="1" si="2"/>
        <v>0</v>
      </c>
      <c r="G28" s="18">
        <f t="shared" ca="1" si="2"/>
        <v>0</v>
      </c>
      <c r="H28" s="18">
        <f t="shared" ca="1" si="2"/>
        <v>0</v>
      </c>
      <c r="I28" s="18">
        <f t="shared" ca="1" si="2"/>
        <v>0</v>
      </c>
      <c r="J28" s="18">
        <f t="shared" ca="1" si="2"/>
        <v>0</v>
      </c>
      <c r="K28" s="19">
        <f t="shared" ca="1" si="1"/>
        <v>0</v>
      </c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191</v>
      </c>
      <c r="B29" s="17">
        <v>1031</v>
      </c>
      <c r="C29" s="58" t="s">
        <v>146</v>
      </c>
      <c r="D29" s="18">
        <f t="shared" ca="1" si="2"/>
        <v>0</v>
      </c>
      <c r="E29" s="18">
        <f t="shared" ca="1" si="2"/>
        <v>0</v>
      </c>
      <c r="F29" s="18">
        <f t="shared" ca="1" si="2"/>
        <v>0</v>
      </c>
      <c r="G29" s="18">
        <f t="shared" ca="1" si="2"/>
        <v>0</v>
      </c>
      <c r="H29" s="18">
        <f t="shared" ca="1" si="2"/>
        <v>0</v>
      </c>
      <c r="I29" s="18">
        <f t="shared" ca="1" si="2"/>
        <v>0</v>
      </c>
      <c r="J29" s="18">
        <f t="shared" ca="1" si="2"/>
        <v>0</v>
      </c>
      <c r="K29" s="19">
        <f t="shared" ca="1" si="1"/>
        <v>0</v>
      </c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193</v>
      </c>
      <c r="B30" s="17">
        <v>1032</v>
      </c>
      <c r="C30" s="58" t="s">
        <v>146</v>
      </c>
      <c r="D30" s="18">
        <f t="shared" ca="1" si="2"/>
        <v>0</v>
      </c>
      <c r="E30" s="18">
        <f t="shared" ca="1" si="2"/>
        <v>0</v>
      </c>
      <c r="F30" s="18">
        <f t="shared" ca="1" si="2"/>
        <v>0</v>
      </c>
      <c r="G30" s="18">
        <f t="shared" ca="1" si="2"/>
        <v>0</v>
      </c>
      <c r="H30" s="18">
        <f t="shared" ca="1" si="2"/>
        <v>0</v>
      </c>
      <c r="I30" s="18">
        <f t="shared" ca="1" si="2"/>
        <v>0</v>
      </c>
      <c r="J30" s="18">
        <f t="shared" ca="1" si="2"/>
        <v>0</v>
      </c>
      <c r="K30" s="19">
        <f t="shared" ca="1" si="1"/>
        <v>0</v>
      </c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195</v>
      </c>
      <c r="B31" s="17">
        <v>1034</v>
      </c>
      <c r="C31" s="58" t="s">
        <v>146</v>
      </c>
      <c r="D31" s="18">
        <f t="shared" ca="1" si="2"/>
        <v>0</v>
      </c>
      <c r="E31" s="18">
        <f t="shared" ca="1" si="2"/>
        <v>0</v>
      </c>
      <c r="F31" s="18">
        <f t="shared" ca="1" si="2"/>
        <v>0</v>
      </c>
      <c r="G31" s="18">
        <f t="shared" ca="1" si="2"/>
        <v>0</v>
      </c>
      <c r="H31" s="18">
        <f t="shared" ca="1" si="2"/>
        <v>0</v>
      </c>
      <c r="I31" s="18">
        <f t="shared" ca="1" si="2"/>
        <v>0</v>
      </c>
      <c r="J31" s="18">
        <f t="shared" ca="1" si="2"/>
        <v>0</v>
      </c>
      <c r="K31" s="19">
        <f t="shared" ca="1" si="1"/>
        <v>0</v>
      </c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197</v>
      </c>
      <c r="B32" s="17">
        <v>1035</v>
      </c>
      <c r="C32" s="58" t="s">
        <v>146</v>
      </c>
      <c r="D32" s="18">
        <f t="shared" ca="1" si="2"/>
        <v>0</v>
      </c>
      <c r="E32" s="18">
        <f t="shared" ca="1" si="2"/>
        <v>0</v>
      </c>
      <c r="F32" s="18">
        <f t="shared" ca="1" si="2"/>
        <v>0</v>
      </c>
      <c r="G32" s="18">
        <f t="shared" ca="1" si="2"/>
        <v>0</v>
      </c>
      <c r="H32" s="18">
        <f t="shared" ca="1" si="2"/>
        <v>0</v>
      </c>
      <c r="I32" s="18">
        <f t="shared" ca="1" si="2"/>
        <v>0</v>
      </c>
      <c r="J32" s="18">
        <f t="shared" ca="1" si="2"/>
        <v>0</v>
      </c>
      <c r="K32" s="19">
        <f t="shared" ca="1" si="1"/>
        <v>0</v>
      </c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199</v>
      </c>
      <c r="B33" s="17">
        <v>1036</v>
      </c>
      <c r="C33" s="58" t="s">
        <v>146</v>
      </c>
      <c r="D33" s="18">
        <f t="shared" ca="1" si="2"/>
        <v>0</v>
      </c>
      <c r="E33" s="18">
        <f t="shared" ca="1" si="2"/>
        <v>0</v>
      </c>
      <c r="F33" s="18">
        <f t="shared" ca="1" si="2"/>
        <v>0</v>
      </c>
      <c r="G33" s="18">
        <f t="shared" ca="1" si="2"/>
        <v>0</v>
      </c>
      <c r="H33" s="18">
        <f t="shared" ca="1" si="2"/>
        <v>0</v>
      </c>
      <c r="I33" s="18">
        <f t="shared" ca="1" si="2"/>
        <v>0</v>
      </c>
      <c r="J33" s="18">
        <f t="shared" ca="1" si="2"/>
        <v>0</v>
      </c>
      <c r="K33" s="19">
        <f t="shared" ca="1" si="1"/>
        <v>0</v>
      </c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201</v>
      </c>
      <c r="B34" s="17">
        <v>1037</v>
      </c>
      <c r="C34" s="58" t="s">
        <v>146</v>
      </c>
      <c r="D34" s="18">
        <f t="shared" ca="1" si="2"/>
        <v>0</v>
      </c>
      <c r="E34" s="18">
        <f t="shared" ca="1" si="2"/>
        <v>0</v>
      </c>
      <c r="F34" s="18">
        <f t="shared" ca="1" si="2"/>
        <v>0</v>
      </c>
      <c r="G34" s="18">
        <f t="shared" ca="1" si="2"/>
        <v>0</v>
      </c>
      <c r="H34" s="18">
        <f t="shared" ca="1" si="2"/>
        <v>0</v>
      </c>
      <c r="I34" s="18">
        <f t="shared" ca="1" si="2"/>
        <v>0</v>
      </c>
      <c r="J34" s="18">
        <f t="shared" ca="1" si="2"/>
        <v>0</v>
      </c>
      <c r="K34" s="19">
        <f t="shared" ca="1" si="1"/>
        <v>0</v>
      </c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203</v>
      </c>
      <c r="B35" s="17">
        <v>1038</v>
      </c>
      <c r="C35" s="58" t="s">
        <v>146</v>
      </c>
      <c r="D35" s="18">
        <f t="shared" ca="1" si="2"/>
        <v>0</v>
      </c>
      <c r="E35" s="18">
        <f t="shared" ca="1" si="2"/>
        <v>0</v>
      </c>
      <c r="F35" s="18">
        <f t="shared" ca="1" si="2"/>
        <v>0</v>
      </c>
      <c r="G35" s="18">
        <f t="shared" ca="1" si="2"/>
        <v>0</v>
      </c>
      <c r="H35" s="18">
        <f t="shared" ca="1" si="2"/>
        <v>0</v>
      </c>
      <c r="I35" s="18">
        <f t="shared" ca="1" si="2"/>
        <v>0</v>
      </c>
      <c r="J35" s="18">
        <f t="shared" ca="1" si="2"/>
        <v>0</v>
      </c>
      <c r="K35" s="19">
        <f t="shared" ca="1" si="1"/>
        <v>0</v>
      </c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205</v>
      </c>
      <c r="B36" s="17">
        <v>1039</v>
      </c>
      <c r="C36" s="58" t="s">
        <v>146</v>
      </c>
      <c r="D36" s="18">
        <f t="shared" ca="1" si="2"/>
        <v>0</v>
      </c>
      <c r="E36" s="18">
        <f t="shared" ca="1" si="2"/>
        <v>0</v>
      </c>
      <c r="F36" s="18">
        <f t="shared" ca="1" si="2"/>
        <v>0</v>
      </c>
      <c r="G36" s="18">
        <f t="shared" ca="1" si="2"/>
        <v>0</v>
      </c>
      <c r="H36" s="18">
        <f t="shared" ca="1" si="2"/>
        <v>0</v>
      </c>
      <c r="I36" s="18">
        <f t="shared" ca="1" si="2"/>
        <v>0</v>
      </c>
      <c r="J36" s="18">
        <f t="shared" ca="1" si="2"/>
        <v>0</v>
      </c>
      <c r="K36" s="19">
        <f t="shared" ca="1" si="1"/>
        <v>0</v>
      </c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207</v>
      </c>
      <c r="B37" s="17">
        <v>1040</v>
      </c>
      <c r="C37" s="58" t="s">
        <v>146</v>
      </c>
      <c r="D37" s="18">
        <f t="shared" ca="1" si="2"/>
        <v>0</v>
      </c>
      <c r="E37" s="18">
        <f t="shared" ca="1" si="2"/>
        <v>0</v>
      </c>
      <c r="F37" s="18">
        <f t="shared" ca="1" si="2"/>
        <v>0</v>
      </c>
      <c r="G37" s="18">
        <f t="shared" ca="1" si="2"/>
        <v>0</v>
      </c>
      <c r="H37" s="18">
        <f t="shared" ca="1" si="2"/>
        <v>0</v>
      </c>
      <c r="I37" s="18">
        <f t="shared" ca="1" si="2"/>
        <v>0</v>
      </c>
      <c r="J37" s="18">
        <f t="shared" ca="1" si="2"/>
        <v>0</v>
      </c>
      <c r="K37" s="19">
        <f t="shared" ca="1" si="1"/>
        <v>0</v>
      </c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209</v>
      </c>
      <c r="B38" s="17">
        <v>1043</v>
      </c>
      <c r="C38" s="58" t="s">
        <v>146</v>
      </c>
      <c r="D38" s="18">
        <f t="shared" ca="1" si="2"/>
        <v>0</v>
      </c>
      <c r="E38" s="18">
        <f t="shared" ca="1" si="2"/>
        <v>0</v>
      </c>
      <c r="F38" s="18">
        <f t="shared" ca="1" si="2"/>
        <v>0</v>
      </c>
      <c r="G38" s="18">
        <f t="shared" ca="1" si="2"/>
        <v>0</v>
      </c>
      <c r="H38" s="18">
        <f t="shared" ca="1" si="2"/>
        <v>0</v>
      </c>
      <c r="I38" s="18">
        <f t="shared" ca="1" si="2"/>
        <v>0</v>
      </c>
      <c r="J38" s="18">
        <f t="shared" ca="1" si="2"/>
        <v>0</v>
      </c>
      <c r="K38" s="19">
        <f t="shared" ca="1" si="1"/>
        <v>0</v>
      </c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211</v>
      </c>
      <c r="B39" s="17">
        <v>1044</v>
      </c>
      <c r="C39" s="58" t="s">
        <v>146</v>
      </c>
      <c r="D39" s="18">
        <f t="shared" ref="D39:J54" ca="1" si="3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0</v>
      </c>
      <c r="E39" s="18">
        <f t="shared" ca="1" si="3"/>
        <v>0</v>
      </c>
      <c r="F39" s="18">
        <f t="shared" ca="1" si="3"/>
        <v>0</v>
      </c>
      <c r="G39" s="18">
        <f t="shared" ca="1" si="3"/>
        <v>0</v>
      </c>
      <c r="H39" s="18">
        <f t="shared" ca="1" si="3"/>
        <v>0</v>
      </c>
      <c r="I39" s="18">
        <f t="shared" ca="1" si="3"/>
        <v>0</v>
      </c>
      <c r="J39" s="18">
        <f t="shared" ca="1" si="3"/>
        <v>0</v>
      </c>
      <c r="K39" s="19">
        <f t="shared" ca="1" si="1"/>
        <v>0</v>
      </c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213</v>
      </c>
      <c r="B40" s="17">
        <v>1045</v>
      </c>
      <c r="C40" s="58" t="s">
        <v>146</v>
      </c>
      <c r="D40" s="18">
        <f t="shared" ca="1" si="3"/>
        <v>0</v>
      </c>
      <c r="E40" s="18">
        <f t="shared" ca="1" si="3"/>
        <v>0</v>
      </c>
      <c r="F40" s="18">
        <f t="shared" ca="1" si="3"/>
        <v>0</v>
      </c>
      <c r="G40" s="18">
        <f t="shared" ca="1" si="3"/>
        <v>0</v>
      </c>
      <c r="H40" s="18">
        <f t="shared" ca="1" si="3"/>
        <v>0</v>
      </c>
      <c r="I40" s="18">
        <f t="shared" ca="1" si="3"/>
        <v>0</v>
      </c>
      <c r="J40" s="18">
        <f t="shared" ca="1" si="3"/>
        <v>0</v>
      </c>
      <c r="K40" s="19">
        <f t="shared" ca="1" si="1"/>
        <v>0</v>
      </c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215</v>
      </c>
      <c r="B41" s="17">
        <v>1046</v>
      </c>
      <c r="C41" s="58" t="s">
        <v>146</v>
      </c>
      <c r="D41" s="18">
        <f t="shared" ca="1" si="3"/>
        <v>0</v>
      </c>
      <c r="E41" s="18">
        <f t="shared" ca="1" si="3"/>
        <v>0</v>
      </c>
      <c r="F41" s="18">
        <f t="shared" ca="1" si="3"/>
        <v>0</v>
      </c>
      <c r="G41" s="18">
        <f t="shared" ca="1" si="3"/>
        <v>0</v>
      </c>
      <c r="H41" s="18">
        <f t="shared" ca="1" si="3"/>
        <v>0</v>
      </c>
      <c r="I41" s="18">
        <f t="shared" ca="1" si="3"/>
        <v>0</v>
      </c>
      <c r="J41" s="18">
        <f t="shared" ca="1" si="3"/>
        <v>0</v>
      </c>
      <c r="K41" s="19">
        <f t="shared" ca="1" si="1"/>
        <v>0</v>
      </c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217</v>
      </c>
      <c r="B42" s="17">
        <v>1047</v>
      </c>
      <c r="C42" s="58" t="s">
        <v>146</v>
      </c>
      <c r="D42" s="18">
        <f t="shared" ca="1" si="3"/>
        <v>0</v>
      </c>
      <c r="E42" s="18">
        <f t="shared" ca="1" si="3"/>
        <v>0</v>
      </c>
      <c r="F42" s="18">
        <f t="shared" ca="1" si="3"/>
        <v>0</v>
      </c>
      <c r="G42" s="18">
        <f t="shared" ca="1" si="3"/>
        <v>0</v>
      </c>
      <c r="H42" s="18">
        <f t="shared" ca="1" si="3"/>
        <v>0</v>
      </c>
      <c r="I42" s="18">
        <f t="shared" ca="1" si="3"/>
        <v>0</v>
      </c>
      <c r="J42" s="18">
        <f t="shared" ca="1" si="3"/>
        <v>0</v>
      </c>
      <c r="K42" s="19">
        <f t="shared" ca="1" si="1"/>
        <v>0</v>
      </c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219</v>
      </c>
      <c r="B43" s="17">
        <v>1048</v>
      </c>
      <c r="C43" s="58" t="s">
        <v>146</v>
      </c>
      <c r="D43" s="18">
        <f t="shared" ca="1" si="3"/>
        <v>0</v>
      </c>
      <c r="E43" s="18">
        <f t="shared" ca="1" si="3"/>
        <v>0</v>
      </c>
      <c r="F43" s="18">
        <f t="shared" ca="1" si="3"/>
        <v>0</v>
      </c>
      <c r="G43" s="18">
        <f t="shared" ca="1" si="3"/>
        <v>0</v>
      </c>
      <c r="H43" s="18">
        <f t="shared" ca="1" si="3"/>
        <v>0</v>
      </c>
      <c r="I43" s="18">
        <f t="shared" ca="1" si="3"/>
        <v>0</v>
      </c>
      <c r="J43" s="18">
        <f t="shared" ca="1" si="3"/>
        <v>0</v>
      </c>
      <c r="K43" s="19">
        <f t="shared" ca="1" si="1"/>
        <v>0</v>
      </c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221</v>
      </c>
      <c r="B44" s="17">
        <v>1049</v>
      </c>
      <c r="C44" s="58" t="s">
        <v>146</v>
      </c>
      <c r="D44" s="18">
        <f t="shared" ca="1" si="3"/>
        <v>0</v>
      </c>
      <c r="E44" s="18">
        <f t="shared" ca="1" si="3"/>
        <v>0</v>
      </c>
      <c r="F44" s="18">
        <f t="shared" ca="1" si="3"/>
        <v>0</v>
      </c>
      <c r="G44" s="18">
        <f t="shared" ca="1" si="3"/>
        <v>0</v>
      </c>
      <c r="H44" s="18">
        <f t="shared" ca="1" si="3"/>
        <v>0</v>
      </c>
      <c r="I44" s="18">
        <f t="shared" ca="1" si="3"/>
        <v>0</v>
      </c>
      <c r="J44" s="18">
        <f t="shared" ca="1" si="3"/>
        <v>0</v>
      </c>
      <c r="K44" s="19">
        <f t="shared" ca="1" si="1"/>
        <v>0</v>
      </c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223</v>
      </c>
      <c r="B45" s="17">
        <v>1050</v>
      </c>
      <c r="C45" s="58" t="s">
        <v>146</v>
      </c>
      <c r="D45" s="18">
        <f t="shared" ca="1" si="3"/>
        <v>0</v>
      </c>
      <c r="E45" s="18">
        <f t="shared" ca="1" si="3"/>
        <v>0</v>
      </c>
      <c r="F45" s="18">
        <f t="shared" ca="1" si="3"/>
        <v>0</v>
      </c>
      <c r="G45" s="18">
        <f t="shared" ca="1" si="3"/>
        <v>0</v>
      </c>
      <c r="H45" s="18">
        <f t="shared" ca="1" si="3"/>
        <v>0</v>
      </c>
      <c r="I45" s="18">
        <f t="shared" ca="1" si="3"/>
        <v>0</v>
      </c>
      <c r="J45" s="18">
        <f t="shared" ca="1" si="3"/>
        <v>0</v>
      </c>
      <c r="K45" s="19">
        <f t="shared" ca="1" si="1"/>
        <v>0</v>
      </c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316</v>
      </c>
      <c r="B46" s="17">
        <v>1051</v>
      </c>
      <c r="C46" s="58" t="s">
        <v>146</v>
      </c>
      <c r="D46" s="18">
        <f t="shared" ca="1" si="3"/>
        <v>0</v>
      </c>
      <c r="E46" s="18">
        <f t="shared" ca="1" si="3"/>
        <v>0</v>
      </c>
      <c r="F46" s="18">
        <f t="shared" ca="1" si="3"/>
        <v>0</v>
      </c>
      <c r="G46" s="18">
        <f t="shared" ca="1" si="3"/>
        <v>0</v>
      </c>
      <c r="H46" s="18">
        <f t="shared" ca="1" si="3"/>
        <v>0</v>
      </c>
      <c r="I46" s="18">
        <f t="shared" ca="1" si="3"/>
        <v>0</v>
      </c>
      <c r="J46" s="18">
        <f t="shared" ca="1" si="3"/>
        <v>0</v>
      </c>
      <c r="K46" s="19">
        <f t="shared" ref="K46" ca="1" si="4">+SUM(D46:J46)</f>
        <v>0</v>
      </c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225</v>
      </c>
      <c r="B47" s="17">
        <v>2001</v>
      </c>
      <c r="C47" s="58" t="s">
        <v>226</v>
      </c>
      <c r="D47" s="18">
        <f t="shared" ca="1" si="3"/>
        <v>0</v>
      </c>
      <c r="E47" s="18">
        <f t="shared" ca="1" si="3"/>
        <v>1265590.6100000001</v>
      </c>
      <c r="F47" s="18">
        <f t="shared" ca="1" si="3"/>
        <v>0</v>
      </c>
      <c r="G47" s="18">
        <f t="shared" ca="1" si="3"/>
        <v>0</v>
      </c>
      <c r="H47" s="18">
        <f t="shared" ca="1" si="3"/>
        <v>0</v>
      </c>
      <c r="I47" s="18">
        <f t="shared" ca="1" si="3"/>
        <v>0</v>
      </c>
      <c r="J47" s="18">
        <f t="shared" ca="1" si="3"/>
        <v>0</v>
      </c>
      <c r="K47" s="19">
        <f t="shared" ref="K47:K67" ca="1" si="5">+SUM(D47:J47)</f>
        <v>1265590.6100000001</v>
      </c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2002</v>
      </c>
      <c r="C48" s="58" t="s">
        <v>226</v>
      </c>
      <c r="D48" s="18">
        <f t="shared" ca="1" si="3"/>
        <v>0</v>
      </c>
      <c r="E48" s="18">
        <f t="shared" ca="1" si="3"/>
        <v>462780357.81590003</v>
      </c>
      <c r="F48" s="18">
        <f t="shared" ca="1" si="3"/>
        <v>0</v>
      </c>
      <c r="G48" s="18">
        <f t="shared" ca="1" si="3"/>
        <v>0</v>
      </c>
      <c r="H48" s="18">
        <f t="shared" ca="1" si="3"/>
        <v>0</v>
      </c>
      <c r="I48" s="18">
        <f t="shared" ca="1" si="3"/>
        <v>0</v>
      </c>
      <c r="J48" s="18">
        <f t="shared" ca="1" si="3"/>
        <v>0</v>
      </c>
      <c r="K48" s="19">
        <f t="shared" ca="1" si="5"/>
        <v>462780357.81590003</v>
      </c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2005</v>
      </c>
      <c r="C49" s="58" t="s">
        <v>226</v>
      </c>
      <c r="D49" s="18">
        <f t="shared" ca="1" si="3"/>
        <v>0</v>
      </c>
      <c r="E49" s="18">
        <f t="shared" ca="1" si="3"/>
        <v>531840.87</v>
      </c>
      <c r="F49" s="18">
        <f t="shared" ca="1" si="3"/>
        <v>0</v>
      </c>
      <c r="G49" s="18">
        <f t="shared" ca="1" si="3"/>
        <v>0</v>
      </c>
      <c r="H49" s="18">
        <f t="shared" ca="1" si="3"/>
        <v>0</v>
      </c>
      <c r="I49" s="18">
        <f t="shared" ca="1" si="3"/>
        <v>0</v>
      </c>
      <c r="J49" s="18">
        <f t="shared" ca="1" si="3"/>
        <v>0</v>
      </c>
      <c r="K49" s="19">
        <f t="shared" ca="1" si="5"/>
        <v>531840.87</v>
      </c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2006</v>
      </c>
      <c r="C50" s="58" t="s">
        <v>226</v>
      </c>
      <c r="D50" s="18">
        <f t="shared" ca="1" si="3"/>
        <v>0</v>
      </c>
      <c r="E50" s="18">
        <f t="shared" ca="1" si="3"/>
        <v>80185023.299999997</v>
      </c>
      <c r="F50" s="18">
        <f t="shared" ca="1" si="3"/>
        <v>0</v>
      </c>
      <c r="G50" s="18">
        <f t="shared" ca="1" si="3"/>
        <v>0</v>
      </c>
      <c r="H50" s="18">
        <f t="shared" ca="1" si="3"/>
        <v>0</v>
      </c>
      <c r="I50" s="18">
        <f t="shared" ca="1" si="3"/>
        <v>0</v>
      </c>
      <c r="J50" s="18">
        <f t="shared" ca="1" si="3"/>
        <v>0</v>
      </c>
      <c r="K50" s="19">
        <f t="shared" ca="1" si="5"/>
        <v>80185023.299999997</v>
      </c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2007</v>
      </c>
      <c r="C51" s="58" t="s">
        <v>226</v>
      </c>
      <c r="D51" s="18">
        <f t="shared" ca="1" si="3"/>
        <v>0</v>
      </c>
      <c r="E51" s="18">
        <f t="shared" ca="1" si="3"/>
        <v>38062765.190000422</v>
      </c>
      <c r="F51" s="18">
        <f t="shared" ca="1" si="3"/>
        <v>0</v>
      </c>
      <c r="G51" s="18">
        <f t="shared" ca="1" si="3"/>
        <v>0</v>
      </c>
      <c r="H51" s="18">
        <f t="shared" ca="1" si="3"/>
        <v>0</v>
      </c>
      <c r="I51" s="18">
        <f t="shared" ca="1" si="3"/>
        <v>0</v>
      </c>
      <c r="J51" s="18">
        <f t="shared" ca="1" si="3"/>
        <v>0</v>
      </c>
      <c r="K51" s="19">
        <f t="shared" ca="1" si="5"/>
        <v>38062765.190000422</v>
      </c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3001</v>
      </c>
      <c r="C52" s="58" t="s">
        <v>237</v>
      </c>
      <c r="D52" s="18">
        <f t="shared" ca="1" si="3"/>
        <v>9.9999999999999995E-8</v>
      </c>
      <c r="E52" s="18">
        <f t="shared" ca="1" si="3"/>
        <v>1629399602.0270314</v>
      </c>
      <c r="F52" s="18">
        <f t="shared" ca="1" si="3"/>
        <v>0</v>
      </c>
      <c r="G52" s="18">
        <f t="shared" ca="1" si="3"/>
        <v>0</v>
      </c>
      <c r="H52" s="18">
        <f t="shared" ca="1" si="3"/>
        <v>0</v>
      </c>
      <c r="I52" s="18">
        <f t="shared" ca="1" si="3"/>
        <v>0</v>
      </c>
      <c r="J52" s="18">
        <f t="shared" ca="1" si="3"/>
        <v>0</v>
      </c>
      <c r="K52" s="19">
        <f t="shared" ca="1" si="5"/>
        <v>1629399602.0270314</v>
      </c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239</v>
      </c>
      <c r="B53" s="17">
        <v>3002</v>
      </c>
      <c r="C53" s="58" t="s">
        <v>237</v>
      </c>
      <c r="D53" s="18">
        <f t="shared" ca="1" si="3"/>
        <v>0</v>
      </c>
      <c r="E53" s="18">
        <f t="shared" ca="1" si="3"/>
        <v>239588363.39999947</v>
      </c>
      <c r="F53" s="18">
        <f t="shared" ca="1" si="3"/>
        <v>0</v>
      </c>
      <c r="G53" s="18">
        <f t="shared" ca="1" si="3"/>
        <v>0</v>
      </c>
      <c r="H53" s="18">
        <f t="shared" ca="1" si="3"/>
        <v>0</v>
      </c>
      <c r="I53" s="18">
        <f t="shared" ca="1" si="3"/>
        <v>0</v>
      </c>
      <c r="J53" s="18">
        <f t="shared" ca="1" si="3"/>
        <v>0</v>
      </c>
      <c r="K53" s="19">
        <f t="shared" ca="1" si="5"/>
        <v>239588363.39999947</v>
      </c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241</v>
      </c>
      <c r="B54" s="17">
        <v>3003</v>
      </c>
      <c r="C54" s="58" t="s">
        <v>237</v>
      </c>
      <c r="D54" s="18">
        <f t="shared" ca="1" si="3"/>
        <v>0</v>
      </c>
      <c r="E54" s="18">
        <f t="shared" ca="1" si="3"/>
        <v>1869417815.0000021</v>
      </c>
      <c r="F54" s="18">
        <f t="shared" ca="1" si="3"/>
        <v>0</v>
      </c>
      <c r="G54" s="18">
        <f t="shared" ca="1" si="3"/>
        <v>0</v>
      </c>
      <c r="H54" s="18">
        <f t="shared" ca="1" si="3"/>
        <v>0</v>
      </c>
      <c r="I54" s="18">
        <f t="shared" ca="1" si="3"/>
        <v>0</v>
      </c>
      <c r="J54" s="18">
        <f t="shared" ca="1" si="3"/>
        <v>0</v>
      </c>
      <c r="K54" s="19">
        <f t="shared" ca="1" si="5"/>
        <v>1869417815.0000021</v>
      </c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243</v>
      </c>
      <c r="B55" s="17">
        <v>3004</v>
      </c>
      <c r="C55" s="58" t="s">
        <v>237</v>
      </c>
      <c r="D55" s="18">
        <f t="shared" ref="D55:J67" ca="1" si="6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23209965.000000201</v>
      </c>
      <c r="E55" s="18">
        <f t="shared" ca="1" si="6"/>
        <v>1944925538.9598274</v>
      </c>
      <c r="F55" s="18">
        <f t="shared" ca="1" si="6"/>
        <v>0</v>
      </c>
      <c r="G55" s="18">
        <f t="shared" ca="1" si="6"/>
        <v>0</v>
      </c>
      <c r="H55" s="18">
        <f t="shared" ca="1" si="6"/>
        <v>0</v>
      </c>
      <c r="I55" s="18">
        <f t="shared" ca="1" si="6"/>
        <v>0</v>
      </c>
      <c r="J55" s="18">
        <f t="shared" ca="1" si="6"/>
        <v>0</v>
      </c>
      <c r="K55" s="19">
        <f t="shared" ca="1" si="5"/>
        <v>1968135503.9598277</v>
      </c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245</v>
      </c>
      <c r="B56" s="17">
        <v>3005</v>
      </c>
      <c r="C56" s="58" t="s">
        <v>237</v>
      </c>
      <c r="D56" s="18">
        <f t="shared" ca="1" si="6"/>
        <v>0</v>
      </c>
      <c r="E56" s="18">
        <f t="shared" ca="1" si="6"/>
        <v>258732903.78000072</v>
      </c>
      <c r="F56" s="18">
        <f t="shared" ca="1" si="6"/>
        <v>0</v>
      </c>
      <c r="G56" s="18">
        <f t="shared" ca="1" si="6"/>
        <v>0</v>
      </c>
      <c r="H56" s="18">
        <f t="shared" ca="1" si="6"/>
        <v>0</v>
      </c>
      <c r="I56" s="18">
        <f t="shared" ca="1" si="6"/>
        <v>0</v>
      </c>
      <c r="J56" s="18">
        <f t="shared" ca="1" si="6"/>
        <v>0</v>
      </c>
      <c r="K56" s="19">
        <f t="shared" ca="1" si="5"/>
        <v>258732903.78000072</v>
      </c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247</v>
      </c>
      <c r="B57" s="17">
        <v>3006</v>
      </c>
      <c r="C57" s="58" t="s">
        <v>237</v>
      </c>
      <c r="D57" s="18">
        <f t="shared" ca="1" si="6"/>
        <v>0</v>
      </c>
      <c r="E57" s="18">
        <f t="shared" ca="1" si="6"/>
        <v>1965766512.8199999</v>
      </c>
      <c r="F57" s="18">
        <f t="shared" ca="1" si="6"/>
        <v>0</v>
      </c>
      <c r="G57" s="18">
        <f t="shared" ca="1" si="6"/>
        <v>0</v>
      </c>
      <c r="H57" s="18">
        <f t="shared" ca="1" si="6"/>
        <v>0</v>
      </c>
      <c r="I57" s="18">
        <f t="shared" ca="1" si="6"/>
        <v>0</v>
      </c>
      <c r="J57" s="18">
        <f t="shared" ca="1" si="6"/>
        <v>0</v>
      </c>
      <c r="K57" s="19">
        <f t="shared" ca="1" si="5"/>
        <v>1965766512.8199999</v>
      </c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3007</v>
      </c>
      <c r="C58" s="58" t="s">
        <v>237</v>
      </c>
      <c r="D58" s="18">
        <f t="shared" ca="1" si="6"/>
        <v>1609.4</v>
      </c>
      <c r="E58" s="18">
        <f t="shared" ca="1" si="6"/>
        <v>26488653.209999997</v>
      </c>
      <c r="F58" s="18">
        <f t="shared" ca="1" si="6"/>
        <v>0</v>
      </c>
      <c r="G58" s="18">
        <f t="shared" ca="1" si="6"/>
        <v>0</v>
      </c>
      <c r="H58" s="18">
        <f t="shared" ca="1" si="6"/>
        <v>52201.78</v>
      </c>
      <c r="I58" s="18">
        <f t="shared" ca="1" si="6"/>
        <v>0</v>
      </c>
      <c r="J58" s="18">
        <f t="shared" ca="1" si="6"/>
        <v>0</v>
      </c>
      <c r="K58" s="19">
        <f t="shared" ca="1" si="5"/>
        <v>26542464.389999997</v>
      </c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3008</v>
      </c>
      <c r="C59" s="58" t="s">
        <v>237</v>
      </c>
      <c r="D59" s="18">
        <f t="shared" ca="1" si="6"/>
        <v>0</v>
      </c>
      <c r="E59" s="18">
        <f t="shared" ca="1" si="6"/>
        <v>471055596.18106002</v>
      </c>
      <c r="F59" s="18">
        <f t="shared" ca="1" si="6"/>
        <v>0</v>
      </c>
      <c r="G59" s="18">
        <f t="shared" ca="1" si="6"/>
        <v>0</v>
      </c>
      <c r="H59" s="18">
        <f t="shared" ca="1" si="6"/>
        <v>0</v>
      </c>
      <c r="I59" s="18">
        <f t="shared" ca="1" si="6"/>
        <v>0</v>
      </c>
      <c r="J59" s="18">
        <f t="shared" ca="1" si="6"/>
        <v>0</v>
      </c>
      <c r="K59" s="19">
        <f t="shared" ca="1" si="5"/>
        <v>471055596.18106002</v>
      </c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253</v>
      </c>
      <c r="B60" s="17">
        <v>3009</v>
      </c>
      <c r="C60" s="58" t="s">
        <v>237</v>
      </c>
      <c r="D60" s="18">
        <f t="shared" ca="1" si="6"/>
        <v>0</v>
      </c>
      <c r="E60" s="18">
        <f t="shared" ca="1" si="6"/>
        <v>1001274818.749998</v>
      </c>
      <c r="F60" s="18">
        <f t="shared" ca="1" si="6"/>
        <v>0</v>
      </c>
      <c r="G60" s="18">
        <f t="shared" ca="1" si="6"/>
        <v>0</v>
      </c>
      <c r="H60" s="18">
        <f t="shared" ca="1" si="6"/>
        <v>0</v>
      </c>
      <c r="I60" s="18">
        <f t="shared" ca="1" si="6"/>
        <v>0</v>
      </c>
      <c r="J60" s="18">
        <f t="shared" ca="1" si="6"/>
        <v>0</v>
      </c>
      <c r="K60" s="19">
        <f t="shared" ca="1" si="5"/>
        <v>1001274818.749998</v>
      </c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255</v>
      </c>
      <c r="B61" s="17">
        <v>3011</v>
      </c>
      <c r="C61" s="58" t="s">
        <v>237</v>
      </c>
      <c r="D61" s="18">
        <f t="shared" ca="1" si="6"/>
        <v>0</v>
      </c>
      <c r="E61" s="18">
        <f t="shared" ca="1" si="6"/>
        <v>587179364.25848389</v>
      </c>
      <c r="F61" s="18">
        <f t="shared" ca="1" si="6"/>
        <v>0</v>
      </c>
      <c r="G61" s="18">
        <f t="shared" ca="1" si="6"/>
        <v>0</v>
      </c>
      <c r="H61" s="18">
        <f t="shared" ca="1" si="6"/>
        <v>0</v>
      </c>
      <c r="I61" s="18">
        <f t="shared" ca="1" si="6"/>
        <v>0</v>
      </c>
      <c r="J61" s="18">
        <f t="shared" ca="1" si="6"/>
        <v>0</v>
      </c>
      <c r="K61" s="19">
        <f t="shared" ca="1" si="5"/>
        <v>587179364.25848389</v>
      </c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257</v>
      </c>
      <c r="B62" s="17">
        <v>3012</v>
      </c>
      <c r="C62" s="58" t="s">
        <v>237</v>
      </c>
      <c r="D62" s="18">
        <f t="shared" ca="1" si="6"/>
        <v>0</v>
      </c>
      <c r="E62" s="18">
        <f t="shared" ca="1" si="6"/>
        <v>1456674052.6800001</v>
      </c>
      <c r="F62" s="18">
        <f t="shared" ca="1" si="6"/>
        <v>0</v>
      </c>
      <c r="G62" s="18">
        <f t="shared" ca="1" si="6"/>
        <v>0</v>
      </c>
      <c r="H62" s="18">
        <f t="shared" ca="1" si="6"/>
        <v>0</v>
      </c>
      <c r="I62" s="18">
        <f t="shared" ca="1" si="6"/>
        <v>0</v>
      </c>
      <c r="J62" s="18">
        <f t="shared" ca="1" si="6"/>
        <v>0</v>
      </c>
      <c r="K62" s="19">
        <f t="shared" ca="1" si="5"/>
        <v>1456674052.6800001</v>
      </c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259</v>
      </c>
      <c r="B63" s="17">
        <v>3013</v>
      </c>
      <c r="C63" s="58" t="s">
        <v>226</v>
      </c>
      <c r="D63" s="18">
        <f t="shared" ca="1" si="6"/>
        <v>0</v>
      </c>
      <c r="E63" s="18">
        <f t="shared" ca="1" si="6"/>
        <v>23877280.850000009</v>
      </c>
      <c r="F63" s="18">
        <f t="shared" ca="1" si="6"/>
        <v>0</v>
      </c>
      <c r="G63" s="18">
        <f t="shared" ca="1" si="6"/>
        <v>0</v>
      </c>
      <c r="H63" s="18">
        <f t="shared" ca="1" si="6"/>
        <v>0</v>
      </c>
      <c r="I63" s="18">
        <f t="shared" ca="1" si="6"/>
        <v>0</v>
      </c>
      <c r="J63" s="18">
        <f t="shared" ca="1" si="6"/>
        <v>0</v>
      </c>
      <c r="K63" s="19">
        <f t="shared" ca="1" si="5"/>
        <v>23877280.850000009</v>
      </c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263</v>
      </c>
      <c r="B64" s="17">
        <v>3015</v>
      </c>
      <c r="C64" s="58" t="s">
        <v>237</v>
      </c>
      <c r="D64" s="18">
        <f t="shared" ca="1" si="6"/>
        <v>0</v>
      </c>
      <c r="E64" s="18">
        <f t="shared" ca="1" si="6"/>
        <v>184651969.44999996</v>
      </c>
      <c r="F64" s="18">
        <f t="shared" ca="1" si="6"/>
        <v>0</v>
      </c>
      <c r="G64" s="18">
        <f t="shared" ca="1" si="6"/>
        <v>0</v>
      </c>
      <c r="H64" s="18">
        <f t="shared" ca="1" si="6"/>
        <v>0</v>
      </c>
      <c r="I64" s="18">
        <f t="shared" ca="1" si="6"/>
        <v>0</v>
      </c>
      <c r="J64" s="18">
        <f t="shared" ca="1" si="6"/>
        <v>0</v>
      </c>
      <c r="K64" s="19">
        <f t="shared" ca="1" si="5"/>
        <v>184651969.44999996</v>
      </c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160" ht="12.75" customHeight="1">
      <c r="A65" s="57" t="s">
        <v>265</v>
      </c>
      <c r="B65" s="17">
        <v>3016</v>
      </c>
      <c r="C65" s="58" t="s">
        <v>237</v>
      </c>
      <c r="D65" s="18">
        <f t="shared" ca="1" si="6"/>
        <v>0</v>
      </c>
      <c r="E65" s="18">
        <f t="shared" ca="1" si="6"/>
        <v>83527940.520000994</v>
      </c>
      <c r="F65" s="18">
        <f t="shared" ca="1" si="6"/>
        <v>0</v>
      </c>
      <c r="G65" s="18">
        <f t="shared" ca="1" si="6"/>
        <v>0</v>
      </c>
      <c r="H65" s="18">
        <f t="shared" ca="1" si="6"/>
        <v>0</v>
      </c>
      <c r="I65" s="18">
        <f t="shared" ca="1" si="6"/>
        <v>0</v>
      </c>
      <c r="J65" s="18">
        <f t="shared" ca="1" si="6"/>
        <v>0</v>
      </c>
      <c r="K65" s="19">
        <f t="shared" ca="1" si="5"/>
        <v>83527940.520000994</v>
      </c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160" ht="12.75" customHeight="1">
      <c r="A66" s="57" t="s">
        <v>267</v>
      </c>
      <c r="B66" s="17">
        <v>3017</v>
      </c>
      <c r="C66" s="58" t="s">
        <v>237</v>
      </c>
      <c r="D66" s="18">
        <f t="shared" ca="1" si="6"/>
        <v>0</v>
      </c>
      <c r="E66" s="18">
        <f t="shared" ca="1" si="6"/>
        <v>1451601003.8600032</v>
      </c>
      <c r="F66" s="18">
        <f t="shared" ca="1" si="6"/>
        <v>0</v>
      </c>
      <c r="G66" s="18">
        <f t="shared" ca="1" si="6"/>
        <v>0</v>
      </c>
      <c r="H66" s="18">
        <f t="shared" ca="1" si="6"/>
        <v>0</v>
      </c>
      <c r="I66" s="18">
        <f t="shared" ca="1" si="6"/>
        <v>0</v>
      </c>
      <c r="J66" s="18">
        <f t="shared" ca="1" si="6"/>
        <v>0</v>
      </c>
      <c r="K66" s="19">
        <f t="shared" ca="1" si="5"/>
        <v>1451601003.8600032</v>
      </c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160" ht="12.75" customHeight="1">
      <c r="A67" s="57" t="s">
        <v>269</v>
      </c>
      <c r="B67" s="17">
        <v>3018</v>
      </c>
      <c r="C67" s="58" t="s">
        <v>237</v>
      </c>
      <c r="D67" s="18">
        <f t="shared" ca="1" si="6"/>
        <v>0</v>
      </c>
      <c r="E67" s="18">
        <f t="shared" ca="1" si="6"/>
        <v>3926486616.4099998</v>
      </c>
      <c r="F67" s="18">
        <f t="shared" ca="1" si="6"/>
        <v>0</v>
      </c>
      <c r="G67" s="18">
        <f t="shared" ca="1" si="6"/>
        <v>0</v>
      </c>
      <c r="H67" s="18">
        <f t="shared" ca="1" si="6"/>
        <v>0</v>
      </c>
      <c r="I67" s="18">
        <f t="shared" ca="1" si="6"/>
        <v>0</v>
      </c>
      <c r="J67" s="18">
        <f t="shared" ca="1" si="6"/>
        <v>0</v>
      </c>
      <c r="K67" s="19">
        <f t="shared" ca="1" si="5"/>
        <v>3926486616.4099998</v>
      </c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160" ht="12.75" customHeight="1">
      <c r="A68" s="59" t="s">
        <v>273</v>
      </c>
      <c r="B68" s="48">
        <v>9000</v>
      </c>
      <c r="C68" s="58" t="s">
        <v>274</v>
      </c>
      <c r="D68" s="49">
        <f t="shared" ref="D68:K68" ca="1" si="7">SUMIF($C$7:$C$67,"HD",D$7:D$67)</f>
        <v>0</v>
      </c>
      <c r="E68" s="49">
        <f t="shared" ca="1" si="7"/>
        <v>0</v>
      </c>
      <c r="F68" s="49">
        <f t="shared" ca="1" si="7"/>
        <v>0</v>
      </c>
      <c r="G68" s="49">
        <f t="shared" ca="1" si="7"/>
        <v>0</v>
      </c>
      <c r="H68" s="49">
        <f t="shared" ca="1" si="7"/>
        <v>0</v>
      </c>
      <c r="I68" s="49">
        <f t="shared" ca="1" si="7"/>
        <v>0</v>
      </c>
      <c r="J68" s="49">
        <f t="shared" ca="1" si="7"/>
        <v>0</v>
      </c>
      <c r="K68" s="49">
        <f t="shared" ca="1" si="7"/>
        <v>0</v>
      </c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160" ht="12.75" customHeight="1">
      <c r="A69" s="59" t="s">
        <v>276</v>
      </c>
      <c r="B69" s="48">
        <v>9001</v>
      </c>
      <c r="C69" s="58" t="s">
        <v>277</v>
      </c>
      <c r="D69" s="49">
        <f t="shared" ref="D69:K69" ca="1" si="8">SUMIF($C$7:$C$67,"H",D$7:D$67)+SUMIF($C$7:$C$67,"E",D$7:D$67)</f>
        <v>23211574.4000003</v>
      </c>
      <c r="E69" s="49">
        <f t="shared" ca="1" si="8"/>
        <v>17703473609.942307</v>
      </c>
      <c r="F69" s="49">
        <f t="shared" ca="1" si="8"/>
        <v>0</v>
      </c>
      <c r="G69" s="49">
        <f t="shared" ca="1" si="8"/>
        <v>0</v>
      </c>
      <c r="H69" s="49">
        <f t="shared" ca="1" si="8"/>
        <v>52201.78</v>
      </c>
      <c r="I69" s="49">
        <f t="shared" ca="1" si="8"/>
        <v>0</v>
      </c>
      <c r="J69" s="49">
        <f t="shared" ca="1" si="8"/>
        <v>0</v>
      </c>
      <c r="K69" s="49">
        <f t="shared" ca="1" si="8"/>
        <v>17726737386.122307</v>
      </c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160" ht="12.75" customHeight="1">
      <c r="A70" s="59" t="s">
        <v>279</v>
      </c>
      <c r="B70" s="48">
        <v>9003</v>
      </c>
      <c r="C70" s="58" t="s">
        <v>280</v>
      </c>
      <c r="D70" s="49">
        <f t="shared" ref="D70:K70" ca="1" si="9">D68+D69</f>
        <v>23211574.4000003</v>
      </c>
      <c r="E70" s="49">
        <f t="shared" ca="1" si="9"/>
        <v>17703473609.942307</v>
      </c>
      <c r="F70" s="49">
        <f t="shared" ca="1" si="9"/>
        <v>0</v>
      </c>
      <c r="G70" s="49">
        <f t="shared" ca="1" si="9"/>
        <v>0</v>
      </c>
      <c r="H70" s="49">
        <f t="shared" ca="1" si="9"/>
        <v>52201.78</v>
      </c>
      <c r="I70" s="49">
        <f t="shared" ca="1" si="9"/>
        <v>0</v>
      </c>
      <c r="J70" s="49">
        <f t="shared" ca="1" si="9"/>
        <v>0</v>
      </c>
      <c r="K70" s="49">
        <f t="shared" ca="1" si="9"/>
        <v>17726737386.122307</v>
      </c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160" ht="12.75" customHeight="1"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</row>
    <row r="72" spans="1:160"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</row>
    <row r="73" spans="1:160" s="35" customFormat="1">
      <c r="A73" s="53"/>
      <c r="B73" s="53"/>
      <c r="C73" s="53"/>
    </row>
    <row r="74" spans="1:160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</row>
    <row r="75" spans="1:160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</row>
  </sheetData>
  <mergeCells count="1">
    <mergeCell ref="E2:G2"/>
  </mergeCells>
  <dataValidations count="2">
    <dataValidation type="list" allowBlank="1" showInputMessage="1" showErrorMessage="1" sqref="B2">
      <formula1>"Toplam,Direkt,Endirekt"</formula1>
    </dataValidation>
    <dataValidation type="list" allowBlank="1" showInputMessage="1" showErrorMessage="1" sqref="C2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IC155"/>
  <sheetViews>
    <sheetView showGridLines="0" zoomScale="80" zoomScaleNormal="80" workbookViewId="0">
      <pane xSplit="3" ySplit="6" topLeftCell="D7" activePane="bottomRight" state="frozen"/>
      <selection activeCell="A3" sqref="A3"/>
      <selection pane="topRight" activeCell="A3" sqref="A3"/>
      <selection pane="bottomLeft" activeCell="A3" sqref="A3"/>
      <selection pane="bottomRight" activeCell="D7" sqref="D7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29" width="15.5703125" style="3" customWidth="1"/>
    <col min="230" max="16384" width="9.140625" style="3"/>
  </cols>
  <sheetData>
    <row r="1" spans="1:229" ht="15" customHeight="1">
      <c r="A1" s="1" t="s">
        <v>0</v>
      </c>
      <c r="B1" s="2"/>
      <c r="C1" s="2"/>
    </row>
    <row r="2" spans="1:229" ht="15" customHeight="1">
      <c r="A2" s="1" t="s">
        <v>4</v>
      </c>
      <c r="B2" s="2"/>
      <c r="C2" s="2"/>
    </row>
    <row r="3" spans="1:229" ht="15" customHeight="1">
      <c r="A3" s="5" t="s">
        <v>357</v>
      </c>
      <c r="B3" s="2"/>
      <c r="C3" s="2"/>
    </row>
    <row r="4" spans="1:229" ht="15" customHeight="1"/>
    <row r="5" spans="1:229" ht="22.5" customHeight="1">
      <c r="D5" s="101">
        <v>701</v>
      </c>
      <c r="E5" s="102"/>
      <c r="F5" s="101">
        <v>900</v>
      </c>
      <c r="G5" s="102"/>
      <c r="H5" s="101">
        <v>901</v>
      </c>
      <c r="I5" s="102"/>
      <c r="J5" s="101">
        <v>902</v>
      </c>
      <c r="K5" s="102"/>
      <c r="L5" s="101">
        <v>702</v>
      </c>
      <c r="M5" s="102"/>
      <c r="N5" s="101">
        <v>703</v>
      </c>
      <c r="O5" s="102"/>
      <c r="P5" s="101">
        <v>704</v>
      </c>
      <c r="Q5" s="102"/>
      <c r="R5" s="101">
        <v>705</v>
      </c>
      <c r="S5" s="102"/>
      <c r="T5" s="101">
        <v>706</v>
      </c>
      <c r="U5" s="102"/>
      <c r="V5" s="101">
        <v>707</v>
      </c>
      <c r="W5" s="102"/>
      <c r="X5" s="101">
        <v>708</v>
      </c>
      <c r="Y5" s="102"/>
      <c r="Z5" s="101">
        <v>710</v>
      </c>
      <c r="AA5" s="102"/>
      <c r="AB5" s="101">
        <v>711</v>
      </c>
      <c r="AC5" s="102"/>
      <c r="AD5" s="101">
        <v>712</v>
      </c>
      <c r="AE5" s="102"/>
      <c r="AF5" s="101">
        <v>713</v>
      </c>
      <c r="AG5" s="102"/>
      <c r="AH5" s="101">
        <v>714</v>
      </c>
      <c r="AI5" s="102"/>
      <c r="AJ5" s="101" t="s">
        <v>160</v>
      </c>
      <c r="AK5" s="102"/>
      <c r="AL5" s="101">
        <v>903</v>
      </c>
      <c r="AM5" s="102"/>
      <c r="AN5" s="101">
        <v>716</v>
      </c>
      <c r="AO5" s="102"/>
      <c r="AP5" s="101">
        <v>717</v>
      </c>
      <c r="AQ5" s="102"/>
      <c r="AR5" s="101">
        <v>718</v>
      </c>
      <c r="AS5" s="102"/>
      <c r="AT5" s="101">
        <v>719</v>
      </c>
      <c r="AU5" s="102"/>
      <c r="AV5" s="101">
        <v>720</v>
      </c>
      <c r="AW5" s="102"/>
      <c r="AX5" s="101">
        <v>721</v>
      </c>
      <c r="AY5" s="102"/>
      <c r="AZ5" s="101">
        <v>722</v>
      </c>
      <c r="BA5" s="102"/>
      <c r="BB5" s="101">
        <v>723</v>
      </c>
      <c r="BC5" s="102"/>
      <c r="BD5" s="101">
        <v>724</v>
      </c>
      <c r="BE5" s="102"/>
      <c r="BF5" s="101">
        <v>725</v>
      </c>
      <c r="BG5" s="102"/>
      <c r="BH5" s="101">
        <v>726</v>
      </c>
      <c r="BI5" s="102"/>
      <c r="BJ5" s="101">
        <v>727</v>
      </c>
      <c r="BK5" s="102"/>
      <c r="BL5" s="101">
        <v>728</v>
      </c>
      <c r="BM5" s="102"/>
      <c r="BN5" s="101">
        <v>729</v>
      </c>
      <c r="BO5" s="102"/>
      <c r="BP5" s="101">
        <v>730</v>
      </c>
      <c r="BQ5" s="102"/>
      <c r="BR5" s="101">
        <v>731</v>
      </c>
      <c r="BS5" s="102"/>
      <c r="BT5" s="101">
        <v>732</v>
      </c>
      <c r="BU5" s="102"/>
      <c r="BV5" s="101">
        <v>733</v>
      </c>
      <c r="BW5" s="102"/>
      <c r="BX5" s="101">
        <v>734</v>
      </c>
      <c r="BY5" s="102"/>
      <c r="BZ5" s="101">
        <v>735</v>
      </c>
      <c r="CA5" s="102"/>
      <c r="CB5" s="101">
        <v>736</v>
      </c>
      <c r="CC5" s="102"/>
      <c r="CD5" s="101">
        <v>737</v>
      </c>
      <c r="CE5" s="102"/>
      <c r="CF5" s="101">
        <v>738</v>
      </c>
      <c r="CG5" s="102"/>
      <c r="CH5" s="101">
        <v>739</v>
      </c>
      <c r="CI5" s="102"/>
      <c r="CJ5" s="101">
        <v>740</v>
      </c>
      <c r="CK5" s="102"/>
      <c r="CL5" s="101">
        <v>741</v>
      </c>
      <c r="CM5" s="102"/>
      <c r="CN5" s="101">
        <v>742</v>
      </c>
      <c r="CO5" s="102"/>
      <c r="CP5" s="101">
        <v>743</v>
      </c>
      <c r="CQ5" s="102"/>
      <c r="CR5" s="101">
        <v>744</v>
      </c>
      <c r="CS5" s="102"/>
      <c r="CT5" s="101">
        <v>745</v>
      </c>
      <c r="CU5" s="102"/>
      <c r="CV5" s="101">
        <v>746</v>
      </c>
      <c r="CW5" s="102"/>
      <c r="CX5" s="101">
        <v>747</v>
      </c>
      <c r="CY5" s="102"/>
      <c r="CZ5" s="101">
        <v>748</v>
      </c>
      <c r="DA5" s="102"/>
      <c r="DB5" s="101">
        <v>749</v>
      </c>
      <c r="DC5" s="102"/>
      <c r="DD5" s="101">
        <v>750</v>
      </c>
      <c r="DE5" s="102"/>
      <c r="DF5" s="101">
        <v>751</v>
      </c>
      <c r="DG5" s="102"/>
      <c r="DH5" s="101">
        <v>752</v>
      </c>
      <c r="DI5" s="102"/>
      <c r="DJ5" s="101">
        <v>753</v>
      </c>
      <c r="DK5" s="102"/>
      <c r="DL5" s="101">
        <v>754</v>
      </c>
      <c r="DM5" s="102"/>
      <c r="DN5" s="101">
        <v>755</v>
      </c>
      <c r="DO5" s="102"/>
      <c r="DP5" s="101">
        <v>756</v>
      </c>
      <c r="DQ5" s="102"/>
      <c r="DR5" s="101">
        <v>757</v>
      </c>
      <c r="DS5" s="102"/>
      <c r="DT5" s="101">
        <v>758</v>
      </c>
      <c r="DU5" s="102"/>
      <c r="DV5" s="101">
        <v>759</v>
      </c>
      <c r="DW5" s="102"/>
      <c r="DX5" s="101">
        <v>760</v>
      </c>
      <c r="DY5" s="102"/>
      <c r="DZ5" s="101">
        <v>761</v>
      </c>
      <c r="EA5" s="102"/>
      <c r="EB5" s="101">
        <v>765</v>
      </c>
      <c r="EC5" s="102"/>
      <c r="ED5" s="101">
        <v>766</v>
      </c>
      <c r="EE5" s="102"/>
      <c r="EF5" s="101">
        <v>767</v>
      </c>
      <c r="EG5" s="102"/>
      <c r="EH5" s="101">
        <v>768</v>
      </c>
      <c r="EI5" s="102"/>
      <c r="EJ5" s="101">
        <v>769</v>
      </c>
      <c r="EK5" s="102"/>
      <c r="EL5" s="101">
        <v>770</v>
      </c>
      <c r="EM5" s="102"/>
      <c r="EN5" s="101">
        <v>771</v>
      </c>
      <c r="EO5" s="102"/>
      <c r="EP5" s="101">
        <v>773</v>
      </c>
      <c r="EQ5" s="102"/>
      <c r="ER5" s="101">
        <v>774</v>
      </c>
      <c r="ES5" s="102"/>
      <c r="ET5" s="101">
        <v>775</v>
      </c>
      <c r="EU5" s="102"/>
      <c r="EV5" s="101">
        <v>776</v>
      </c>
      <c r="EW5" s="102"/>
      <c r="EX5" s="101">
        <v>777</v>
      </c>
      <c r="EY5" s="102"/>
      <c r="EZ5" s="101">
        <v>778</v>
      </c>
      <c r="FA5" s="102"/>
      <c r="FB5" s="101">
        <v>779</v>
      </c>
      <c r="FC5" s="102"/>
      <c r="FD5" s="101">
        <v>780</v>
      </c>
      <c r="FE5" s="102"/>
      <c r="FF5" s="101">
        <v>781</v>
      </c>
      <c r="FG5" s="102"/>
      <c r="FH5" s="101">
        <v>782</v>
      </c>
      <c r="FI5" s="102"/>
      <c r="FJ5" s="101">
        <v>783</v>
      </c>
      <c r="FK5" s="102"/>
      <c r="FL5" s="101">
        <v>784</v>
      </c>
      <c r="FM5" s="102"/>
      <c r="FN5" s="101">
        <v>785</v>
      </c>
      <c r="FO5" s="102"/>
      <c r="FP5" s="101">
        <v>904</v>
      </c>
      <c r="FQ5" s="102"/>
      <c r="FR5" s="101">
        <v>905</v>
      </c>
      <c r="FS5" s="102"/>
      <c r="FT5" s="101">
        <v>906</v>
      </c>
      <c r="FU5" s="102"/>
      <c r="FV5" s="101">
        <v>90601</v>
      </c>
      <c r="FW5" s="102"/>
      <c r="FX5" s="101">
        <v>90602</v>
      </c>
      <c r="FY5" s="102"/>
      <c r="FZ5" s="101">
        <v>907</v>
      </c>
      <c r="GA5" s="102"/>
      <c r="GB5" s="101">
        <v>90701</v>
      </c>
      <c r="GC5" s="102"/>
      <c r="GD5" s="101">
        <v>90702</v>
      </c>
      <c r="GE5" s="102"/>
      <c r="GF5" s="101">
        <v>786</v>
      </c>
      <c r="GG5" s="102"/>
      <c r="GH5" s="101">
        <v>789</v>
      </c>
      <c r="GI5" s="102"/>
      <c r="GJ5" s="101">
        <v>798</v>
      </c>
      <c r="GK5" s="102"/>
      <c r="GL5" s="101">
        <v>790</v>
      </c>
      <c r="GM5" s="102"/>
      <c r="GN5" s="101">
        <v>791</v>
      </c>
      <c r="GO5" s="102"/>
      <c r="GP5" s="101">
        <v>792</v>
      </c>
      <c r="GQ5" s="102"/>
      <c r="GR5" s="101">
        <v>793</v>
      </c>
      <c r="GS5" s="102"/>
      <c r="GT5" s="101">
        <v>794</v>
      </c>
      <c r="GU5" s="102"/>
      <c r="GV5" s="101">
        <v>795</v>
      </c>
      <c r="GW5" s="102"/>
      <c r="GX5" s="101">
        <v>796</v>
      </c>
      <c r="GY5" s="102"/>
      <c r="GZ5" s="101">
        <v>797</v>
      </c>
      <c r="HA5" s="102"/>
      <c r="HB5" s="101">
        <v>908</v>
      </c>
      <c r="HC5" s="102"/>
      <c r="HD5" s="101">
        <v>909</v>
      </c>
      <c r="HE5" s="102"/>
      <c r="HF5" s="101">
        <v>910</v>
      </c>
      <c r="HG5" s="102"/>
      <c r="HH5" s="101">
        <v>91001</v>
      </c>
      <c r="HI5" s="102"/>
      <c r="HJ5" s="101">
        <v>91002</v>
      </c>
      <c r="HK5" s="102"/>
      <c r="HL5" s="101">
        <v>911</v>
      </c>
      <c r="HM5" s="102"/>
      <c r="HN5" s="101">
        <v>91101</v>
      </c>
      <c r="HO5" s="102"/>
      <c r="HP5" s="101">
        <v>91102</v>
      </c>
      <c r="HQ5" s="102"/>
      <c r="HR5" s="101">
        <v>799</v>
      </c>
      <c r="HS5" s="102"/>
      <c r="HT5" s="101" t="s">
        <v>356</v>
      </c>
      <c r="HU5" s="102"/>
    </row>
    <row r="6" spans="1:229" ht="80.099999999999994" customHeight="1">
      <c r="A6" s="55" t="s">
        <v>140</v>
      </c>
      <c r="B6" s="55" t="s">
        <v>141</v>
      </c>
      <c r="C6" s="55" t="s">
        <v>142</v>
      </c>
      <c r="D6" s="56" t="s">
        <v>9</v>
      </c>
      <c r="E6" s="78" t="s">
        <v>10</v>
      </c>
      <c r="F6" s="56" t="s">
        <v>9</v>
      </c>
      <c r="G6" s="78" t="s">
        <v>10</v>
      </c>
      <c r="H6" s="56" t="s">
        <v>9</v>
      </c>
      <c r="I6" s="78" t="s">
        <v>10</v>
      </c>
      <c r="J6" s="56" t="s">
        <v>9</v>
      </c>
      <c r="K6" s="78" t="s">
        <v>10</v>
      </c>
      <c r="L6" s="56" t="s">
        <v>9</v>
      </c>
      <c r="M6" s="78" t="s">
        <v>10</v>
      </c>
      <c r="N6" s="56" t="s">
        <v>9</v>
      </c>
      <c r="O6" s="78" t="s">
        <v>10</v>
      </c>
      <c r="P6" s="56" t="s">
        <v>9</v>
      </c>
      <c r="Q6" s="78" t="s">
        <v>10</v>
      </c>
      <c r="R6" s="56" t="s">
        <v>9</v>
      </c>
      <c r="S6" s="78" t="s">
        <v>10</v>
      </c>
      <c r="T6" s="56" t="s">
        <v>9</v>
      </c>
      <c r="U6" s="78" t="s">
        <v>10</v>
      </c>
      <c r="V6" s="56" t="s">
        <v>9</v>
      </c>
      <c r="W6" s="78" t="s">
        <v>10</v>
      </c>
      <c r="X6" s="56" t="s">
        <v>9</v>
      </c>
      <c r="Y6" s="78" t="s">
        <v>10</v>
      </c>
      <c r="Z6" s="56" t="s">
        <v>9</v>
      </c>
      <c r="AA6" s="78" t="s">
        <v>10</v>
      </c>
      <c r="AB6" s="56" t="s">
        <v>9</v>
      </c>
      <c r="AC6" s="78" t="s">
        <v>10</v>
      </c>
      <c r="AD6" s="56" t="s">
        <v>9</v>
      </c>
      <c r="AE6" s="78" t="s">
        <v>10</v>
      </c>
      <c r="AF6" s="56" t="s">
        <v>9</v>
      </c>
      <c r="AG6" s="78" t="s">
        <v>10</v>
      </c>
      <c r="AH6" s="56" t="s">
        <v>9</v>
      </c>
      <c r="AI6" s="78" t="s">
        <v>10</v>
      </c>
      <c r="AJ6" s="56" t="s">
        <v>9</v>
      </c>
      <c r="AK6" s="78" t="s">
        <v>10</v>
      </c>
      <c r="AL6" s="56" t="s">
        <v>9</v>
      </c>
      <c r="AM6" s="78" t="s">
        <v>10</v>
      </c>
      <c r="AN6" s="56" t="s">
        <v>9</v>
      </c>
      <c r="AO6" s="78" t="s">
        <v>10</v>
      </c>
      <c r="AP6" s="56" t="s">
        <v>9</v>
      </c>
      <c r="AQ6" s="78" t="s">
        <v>10</v>
      </c>
      <c r="AR6" s="56" t="s">
        <v>9</v>
      </c>
      <c r="AS6" s="78" t="s">
        <v>10</v>
      </c>
      <c r="AT6" s="56" t="s">
        <v>9</v>
      </c>
      <c r="AU6" s="78" t="s">
        <v>10</v>
      </c>
      <c r="AV6" s="56" t="s">
        <v>9</v>
      </c>
      <c r="AW6" s="78" t="s">
        <v>10</v>
      </c>
      <c r="AX6" s="56" t="s">
        <v>9</v>
      </c>
      <c r="AY6" s="78" t="s">
        <v>10</v>
      </c>
      <c r="AZ6" s="56" t="s">
        <v>9</v>
      </c>
      <c r="BA6" s="78" t="s">
        <v>10</v>
      </c>
      <c r="BB6" s="56" t="s">
        <v>9</v>
      </c>
      <c r="BC6" s="78" t="s">
        <v>10</v>
      </c>
      <c r="BD6" s="56" t="s">
        <v>9</v>
      </c>
      <c r="BE6" s="78" t="s">
        <v>10</v>
      </c>
      <c r="BF6" s="56" t="s">
        <v>9</v>
      </c>
      <c r="BG6" s="78" t="s">
        <v>10</v>
      </c>
      <c r="BH6" s="56" t="s">
        <v>9</v>
      </c>
      <c r="BI6" s="78" t="s">
        <v>10</v>
      </c>
      <c r="BJ6" s="56" t="s">
        <v>9</v>
      </c>
      <c r="BK6" s="78" t="s">
        <v>10</v>
      </c>
      <c r="BL6" s="56" t="s">
        <v>9</v>
      </c>
      <c r="BM6" s="78" t="s">
        <v>10</v>
      </c>
      <c r="BN6" s="56" t="s">
        <v>9</v>
      </c>
      <c r="BO6" s="78" t="s">
        <v>10</v>
      </c>
      <c r="BP6" s="56" t="s">
        <v>9</v>
      </c>
      <c r="BQ6" s="78" t="s">
        <v>10</v>
      </c>
      <c r="BR6" s="56" t="s">
        <v>9</v>
      </c>
      <c r="BS6" s="78" t="s">
        <v>10</v>
      </c>
      <c r="BT6" s="56" t="s">
        <v>9</v>
      </c>
      <c r="BU6" s="78" t="s">
        <v>10</v>
      </c>
      <c r="BV6" s="56" t="s">
        <v>9</v>
      </c>
      <c r="BW6" s="78" t="s">
        <v>10</v>
      </c>
      <c r="BX6" s="56" t="s">
        <v>9</v>
      </c>
      <c r="BY6" s="78" t="s">
        <v>10</v>
      </c>
      <c r="BZ6" s="56" t="s">
        <v>9</v>
      </c>
      <c r="CA6" s="78" t="s">
        <v>10</v>
      </c>
      <c r="CB6" s="56" t="s">
        <v>9</v>
      </c>
      <c r="CC6" s="78" t="s">
        <v>10</v>
      </c>
      <c r="CD6" s="56" t="s">
        <v>9</v>
      </c>
      <c r="CE6" s="78" t="s">
        <v>10</v>
      </c>
      <c r="CF6" s="56" t="s">
        <v>9</v>
      </c>
      <c r="CG6" s="78" t="s">
        <v>10</v>
      </c>
      <c r="CH6" s="56" t="s">
        <v>9</v>
      </c>
      <c r="CI6" s="78" t="s">
        <v>10</v>
      </c>
      <c r="CJ6" s="56" t="s">
        <v>9</v>
      </c>
      <c r="CK6" s="78" t="s">
        <v>10</v>
      </c>
      <c r="CL6" s="56" t="s">
        <v>9</v>
      </c>
      <c r="CM6" s="78" t="s">
        <v>10</v>
      </c>
      <c r="CN6" s="56" t="s">
        <v>9</v>
      </c>
      <c r="CO6" s="78" t="s">
        <v>10</v>
      </c>
      <c r="CP6" s="56" t="s">
        <v>9</v>
      </c>
      <c r="CQ6" s="78" t="s">
        <v>10</v>
      </c>
      <c r="CR6" s="56" t="s">
        <v>9</v>
      </c>
      <c r="CS6" s="78" t="s">
        <v>10</v>
      </c>
      <c r="CT6" s="56" t="s">
        <v>9</v>
      </c>
      <c r="CU6" s="78" t="s">
        <v>10</v>
      </c>
      <c r="CV6" s="56" t="s">
        <v>9</v>
      </c>
      <c r="CW6" s="78" t="s">
        <v>10</v>
      </c>
      <c r="CX6" s="56" t="s">
        <v>9</v>
      </c>
      <c r="CY6" s="78" t="s">
        <v>10</v>
      </c>
      <c r="CZ6" s="56" t="s">
        <v>9</v>
      </c>
      <c r="DA6" s="78" t="s">
        <v>10</v>
      </c>
      <c r="DB6" s="56" t="s">
        <v>9</v>
      </c>
      <c r="DC6" s="78" t="s">
        <v>10</v>
      </c>
      <c r="DD6" s="56" t="s">
        <v>9</v>
      </c>
      <c r="DE6" s="78" t="s">
        <v>10</v>
      </c>
      <c r="DF6" s="56" t="s">
        <v>9</v>
      </c>
      <c r="DG6" s="78" t="s">
        <v>10</v>
      </c>
      <c r="DH6" s="56" t="s">
        <v>9</v>
      </c>
      <c r="DI6" s="78" t="s">
        <v>10</v>
      </c>
      <c r="DJ6" s="56" t="s">
        <v>9</v>
      </c>
      <c r="DK6" s="78" t="s">
        <v>10</v>
      </c>
      <c r="DL6" s="56" t="s">
        <v>9</v>
      </c>
      <c r="DM6" s="78" t="s">
        <v>10</v>
      </c>
      <c r="DN6" s="56" t="s">
        <v>9</v>
      </c>
      <c r="DO6" s="78" t="s">
        <v>10</v>
      </c>
      <c r="DP6" s="56" t="s">
        <v>9</v>
      </c>
      <c r="DQ6" s="78" t="s">
        <v>10</v>
      </c>
      <c r="DR6" s="56" t="s">
        <v>9</v>
      </c>
      <c r="DS6" s="78" t="s">
        <v>10</v>
      </c>
      <c r="DT6" s="56" t="s">
        <v>9</v>
      </c>
      <c r="DU6" s="78" t="s">
        <v>10</v>
      </c>
      <c r="DV6" s="56" t="s">
        <v>9</v>
      </c>
      <c r="DW6" s="78" t="s">
        <v>10</v>
      </c>
      <c r="DX6" s="56" t="s">
        <v>9</v>
      </c>
      <c r="DY6" s="78" t="s">
        <v>10</v>
      </c>
      <c r="DZ6" s="56" t="s">
        <v>9</v>
      </c>
      <c r="EA6" s="78" t="s">
        <v>10</v>
      </c>
      <c r="EB6" s="56" t="s">
        <v>9</v>
      </c>
      <c r="EC6" s="78" t="s">
        <v>10</v>
      </c>
      <c r="ED6" s="56" t="s">
        <v>9</v>
      </c>
      <c r="EE6" s="78" t="s">
        <v>10</v>
      </c>
      <c r="EF6" s="56" t="s">
        <v>9</v>
      </c>
      <c r="EG6" s="78" t="s">
        <v>10</v>
      </c>
      <c r="EH6" s="56" t="s">
        <v>9</v>
      </c>
      <c r="EI6" s="78" t="s">
        <v>10</v>
      </c>
      <c r="EJ6" s="56" t="s">
        <v>9</v>
      </c>
      <c r="EK6" s="78" t="s">
        <v>10</v>
      </c>
      <c r="EL6" s="56" t="s">
        <v>9</v>
      </c>
      <c r="EM6" s="78" t="s">
        <v>10</v>
      </c>
      <c r="EN6" s="56" t="s">
        <v>9</v>
      </c>
      <c r="EO6" s="78" t="s">
        <v>10</v>
      </c>
      <c r="EP6" s="56" t="s">
        <v>9</v>
      </c>
      <c r="EQ6" s="78" t="s">
        <v>10</v>
      </c>
      <c r="ER6" s="56" t="s">
        <v>9</v>
      </c>
      <c r="ES6" s="78" t="s">
        <v>10</v>
      </c>
      <c r="ET6" s="56" t="s">
        <v>9</v>
      </c>
      <c r="EU6" s="78" t="s">
        <v>10</v>
      </c>
      <c r="EV6" s="56" t="s">
        <v>9</v>
      </c>
      <c r="EW6" s="78" t="s">
        <v>10</v>
      </c>
      <c r="EX6" s="56" t="s">
        <v>9</v>
      </c>
      <c r="EY6" s="78" t="s">
        <v>10</v>
      </c>
      <c r="EZ6" s="56" t="s">
        <v>9</v>
      </c>
      <c r="FA6" s="78" t="s">
        <v>10</v>
      </c>
      <c r="FB6" s="56" t="s">
        <v>9</v>
      </c>
      <c r="FC6" s="78" t="s">
        <v>10</v>
      </c>
      <c r="FD6" s="56" t="s">
        <v>9</v>
      </c>
      <c r="FE6" s="78" t="s">
        <v>10</v>
      </c>
      <c r="FF6" s="56" t="s">
        <v>9</v>
      </c>
      <c r="FG6" s="78" t="s">
        <v>10</v>
      </c>
      <c r="FH6" s="56" t="s">
        <v>9</v>
      </c>
      <c r="FI6" s="78" t="s">
        <v>10</v>
      </c>
      <c r="FJ6" s="56" t="s">
        <v>9</v>
      </c>
      <c r="FK6" s="78" t="s">
        <v>10</v>
      </c>
      <c r="FL6" s="56" t="s">
        <v>9</v>
      </c>
      <c r="FM6" s="78" t="s">
        <v>10</v>
      </c>
      <c r="FN6" s="56" t="s">
        <v>9</v>
      </c>
      <c r="FO6" s="78" t="s">
        <v>10</v>
      </c>
      <c r="FP6" s="56" t="s">
        <v>9</v>
      </c>
      <c r="FQ6" s="78" t="s">
        <v>10</v>
      </c>
      <c r="FR6" s="56" t="s">
        <v>9</v>
      </c>
      <c r="FS6" s="78" t="s">
        <v>10</v>
      </c>
      <c r="FT6" s="56" t="s">
        <v>9</v>
      </c>
      <c r="FU6" s="78" t="s">
        <v>10</v>
      </c>
      <c r="FV6" s="56" t="s">
        <v>9</v>
      </c>
      <c r="FW6" s="78" t="s">
        <v>10</v>
      </c>
      <c r="FX6" s="56" t="s">
        <v>9</v>
      </c>
      <c r="FY6" s="78" t="s">
        <v>10</v>
      </c>
      <c r="FZ6" s="56" t="s">
        <v>9</v>
      </c>
      <c r="GA6" s="78" t="s">
        <v>10</v>
      </c>
      <c r="GB6" s="56" t="s">
        <v>9</v>
      </c>
      <c r="GC6" s="78" t="s">
        <v>10</v>
      </c>
      <c r="GD6" s="56" t="s">
        <v>9</v>
      </c>
      <c r="GE6" s="78" t="s">
        <v>10</v>
      </c>
      <c r="GF6" s="56" t="s">
        <v>9</v>
      </c>
      <c r="GG6" s="78" t="s">
        <v>10</v>
      </c>
      <c r="GH6" s="56" t="s">
        <v>9</v>
      </c>
      <c r="GI6" s="78" t="s">
        <v>10</v>
      </c>
      <c r="GJ6" s="56" t="s">
        <v>9</v>
      </c>
      <c r="GK6" s="78" t="s">
        <v>10</v>
      </c>
      <c r="GL6" s="56" t="s">
        <v>9</v>
      </c>
      <c r="GM6" s="78" t="s">
        <v>10</v>
      </c>
      <c r="GN6" s="56" t="s">
        <v>9</v>
      </c>
      <c r="GO6" s="78" t="s">
        <v>10</v>
      </c>
      <c r="GP6" s="56" t="s">
        <v>9</v>
      </c>
      <c r="GQ6" s="78" t="s">
        <v>10</v>
      </c>
      <c r="GR6" s="56" t="s">
        <v>9</v>
      </c>
      <c r="GS6" s="78" t="s">
        <v>10</v>
      </c>
      <c r="GT6" s="56" t="s">
        <v>9</v>
      </c>
      <c r="GU6" s="78" t="s">
        <v>10</v>
      </c>
      <c r="GV6" s="56" t="s">
        <v>9</v>
      </c>
      <c r="GW6" s="78" t="s">
        <v>10</v>
      </c>
      <c r="GX6" s="56" t="s">
        <v>9</v>
      </c>
      <c r="GY6" s="78" t="s">
        <v>10</v>
      </c>
      <c r="GZ6" s="56" t="s">
        <v>9</v>
      </c>
      <c r="HA6" s="78" t="s">
        <v>10</v>
      </c>
      <c r="HB6" s="56" t="s">
        <v>9</v>
      </c>
      <c r="HC6" s="78" t="s">
        <v>10</v>
      </c>
      <c r="HD6" s="56" t="s">
        <v>9</v>
      </c>
      <c r="HE6" s="78" t="s">
        <v>10</v>
      </c>
      <c r="HF6" s="56" t="s">
        <v>9</v>
      </c>
      <c r="HG6" s="78" t="s">
        <v>10</v>
      </c>
      <c r="HH6" s="56" t="s">
        <v>9</v>
      </c>
      <c r="HI6" s="78" t="s">
        <v>10</v>
      </c>
      <c r="HJ6" s="56" t="s">
        <v>9</v>
      </c>
      <c r="HK6" s="78" t="s">
        <v>10</v>
      </c>
      <c r="HL6" s="56" t="s">
        <v>9</v>
      </c>
      <c r="HM6" s="78" t="s">
        <v>10</v>
      </c>
      <c r="HN6" s="56" t="s">
        <v>9</v>
      </c>
      <c r="HO6" s="78" t="s">
        <v>10</v>
      </c>
      <c r="HP6" s="56" t="s">
        <v>9</v>
      </c>
      <c r="HQ6" s="78" t="s">
        <v>10</v>
      </c>
      <c r="HR6" s="56" t="s">
        <v>9</v>
      </c>
      <c r="HS6" s="78" t="s">
        <v>10</v>
      </c>
      <c r="HT6" s="79" t="s">
        <v>9</v>
      </c>
      <c r="HU6" s="79" t="s">
        <v>10</v>
      </c>
    </row>
    <row r="7" spans="1:229" ht="12.75" customHeight="1">
      <c r="A7" s="57" t="s">
        <v>145</v>
      </c>
      <c r="B7" s="17">
        <v>1001</v>
      </c>
      <c r="C7" s="58" t="s">
        <v>146</v>
      </c>
      <c r="D7" s="19">
        <v>26064330.280000001</v>
      </c>
      <c r="E7" s="19">
        <v>0</v>
      </c>
      <c r="F7" s="18">
        <v>0</v>
      </c>
      <c r="G7" s="18">
        <v>0</v>
      </c>
      <c r="H7" s="18">
        <v>0</v>
      </c>
      <c r="I7" s="18">
        <v>0</v>
      </c>
      <c r="J7" s="18">
        <v>26064330.280000001</v>
      </c>
      <c r="K7" s="18">
        <v>0</v>
      </c>
      <c r="L7" s="18">
        <v>77982.03</v>
      </c>
      <c r="M7" s="18">
        <v>0</v>
      </c>
      <c r="N7" s="18">
        <v>0</v>
      </c>
      <c r="O7" s="18">
        <v>0</v>
      </c>
      <c r="P7" s="18">
        <v>753789.02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21363532.420000002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2287131.7399999998</v>
      </c>
      <c r="AU7" s="18">
        <v>0</v>
      </c>
      <c r="AV7" s="18">
        <v>44585857.010000005</v>
      </c>
      <c r="AW7" s="18">
        <v>0</v>
      </c>
      <c r="AX7" s="18">
        <v>0</v>
      </c>
      <c r="AY7" s="18">
        <v>0</v>
      </c>
      <c r="AZ7" s="18">
        <v>2905994.47</v>
      </c>
      <c r="BA7" s="18">
        <v>0</v>
      </c>
      <c r="BB7" s="18">
        <v>0</v>
      </c>
      <c r="BC7" s="18">
        <v>0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0</v>
      </c>
      <c r="BQ7" s="18">
        <v>0</v>
      </c>
      <c r="BR7" s="18">
        <v>0</v>
      </c>
      <c r="BS7" s="18">
        <v>0</v>
      </c>
      <c r="BT7" s="18">
        <v>0</v>
      </c>
      <c r="BU7" s="18">
        <v>0</v>
      </c>
      <c r="BV7" s="18">
        <v>45185046.630000003</v>
      </c>
      <c r="BW7" s="18">
        <v>0</v>
      </c>
      <c r="BX7" s="18">
        <v>0</v>
      </c>
      <c r="BY7" s="18">
        <v>0</v>
      </c>
      <c r="BZ7" s="18">
        <v>0</v>
      </c>
      <c r="CA7" s="18">
        <v>0</v>
      </c>
      <c r="CB7" s="18">
        <v>1023742.89</v>
      </c>
      <c r="CC7" s="18">
        <v>0</v>
      </c>
      <c r="CD7" s="18">
        <v>0</v>
      </c>
      <c r="CE7" s="18">
        <v>0</v>
      </c>
      <c r="CF7" s="18">
        <v>0</v>
      </c>
      <c r="CG7" s="18">
        <v>0</v>
      </c>
      <c r="CH7" s="18">
        <v>0</v>
      </c>
      <c r="CI7" s="18">
        <v>0</v>
      </c>
      <c r="CJ7" s="18">
        <v>0</v>
      </c>
      <c r="CK7" s="18">
        <v>0</v>
      </c>
      <c r="CL7" s="18">
        <v>0</v>
      </c>
      <c r="CM7" s="18">
        <v>0</v>
      </c>
      <c r="CN7" s="18">
        <v>0</v>
      </c>
      <c r="CO7" s="18">
        <v>0</v>
      </c>
      <c r="CP7" s="18">
        <v>0</v>
      </c>
      <c r="CQ7" s="18">
        <v>0</v>
      </c>
      <c r="CR7" s="18">
        <v>0</v>
      </c>
      <c r="CS7" s="18">
        <v>0</v>
      </c>
      <c r="CT7" s="18">
        <v>0</v>
      </c>
      <c r="CU7" s="18">
        <v>0</v>
      </c>
      <c r="CV7" s="18">
        <v>0</v>
      </c>
      <c r="CW7" s="18">
        <v>0</v>
      </c>
      <c r="CX7" s="18">
        <v>0</v>
      </c>
      <c r="CY7" s="18">
        <v>0</v>
      </c>
      <c r="CZ7" s="18">
        <v>0</v>
      </c>
      <c r="DA7" s="18">
        <v>0</v>
      </c>
      <c r="DB7" s="18">
        <v>0</v>
      </c>
      <c r="DC7" s="18">
        <v>0</v>
      </c>
      <c r="DD7" s="18">
        <v>21746876.07</v>
      </c>
      <c r="DE7" s="18">
        <v>0</v>
      </c>
      <c r="DF7" s="18">
        <v>0</v>
      </c>
      <c r="DG7" s="18">
        <v>0</v>
      </c>
      <c r="DH7" s="18">
        <v>0</v>
      </c>
      <c r="DI7" s="18">
        <v>0</v>
      </c>
      <c r="DJ7" s="18">
        <v>0</v>
      </c>
      <c r="DK7" s="18">
        <v>0</v>
      </c>
      <c r="DL7" s="18">
        <v>0</v>
      </c>
      <c r="DM7" s="18">
        <v>0</v>
      </c>
      <c r="DN7" s="18">
        <v>0</v>
      </c>
      <c r="DO7" s="18">
        <v>0</v>
      </c>
      <c r="DP7" s="18">
        <v>0</v>
      </c>
      <c r="DQ7" s="18">
        <v>0</v>
      </c>
      <c r="DR7" s="18">
        <v>0</v>
      </c>
      <c r="DS7" s="18">
        <v>0</v>
      </c>
      <c r="DT7" s="18">
        <v>0</v>
      </c>
      <c r="DU7" s="18">
        <v>0</v>
      </c>
      <c r="DV7" s="18">
        <v>0</v>
      </c>
      <c r="DW7" s="18">
        <v>0</v>
      </c>
      <c r="DX7" s="18">
        <v>0</v>
      </c>
      <c r="DY7" s="18">
        <v>0</v>
      </c>
      <c r="DZ7" s="18">
        <v>0</v>
      </c>
      <c r="EA7" s="18">
        <v>0</v>
      </c>
      <c r="EB7" s="18">
        <v>-7200393.9699999997</v>
      </c>
      <c r="EC7" s="18">
        <v>0</v>
      </c>
      <c r="ED7" s="18">
        <v>242779.11</v>
      </c>
      <c r="EE7" s="18">
        <v>0</v>
      </c>
      <c r="EF7" s="18">
        <v>519182.54000000004</v>
      </c>
      <c r="EG7" s="18">
        <v>0</v>
      </c>
      <c r="EH7" s="18">
        <v>0</v>
      </c>
      <c r="EI7" s="18">
        <v>0</v>
      </c>
      <c r="EJ7" s="18">
        <v>0</v>
      </c>
      <c r="EK7" s="18">
        <v>0</v>
      </c>
      <c r="EL7" s="18">
        <v>0</v>
      </c>
      <c r="EM7" s="18">
        <v>0</v>
      </c>
      <c r="EN7" s="18">
        <v>4922213.83</v>
      </c>
      <c r="EO7" s="18">
        <v>0</v>
      </c>
      <c r="EP7" s="18">
        <v>0</v>
      </c>
      <c r="EQ7" s="18">
        <v>0</v>
      </c>
      <c r="ER7" s="18">
        <v>0</v>
      </c>
      <c r="ES7" s="18">
        <v>0</v>
      </c>
      <c r="ET7" s="18">
        <v>0</v>
      </c>
      <c r="EU7" s="18">
        <v>0</v>
      </c>
      <c r="EV7" s="18">
        <v>0</v>
      </c>
      <c r="EW7" s="18">
        <v>0</v>
      </c>
      <c r="EX7" s="18">
        <v>0</v>
      </c>
      <c r="EY7" s="18">
        <v>0</v>
      </c>
      <c r="EZ7" s="18">
        <v>0</v>
      </c>
      <c r="FA7" s="18">
        <v>0</v>
      </c>
      <c r="FB7" s="18">
        <v>0</v>
      </c>
      <c r="FC7" s="18">
        <v>0</v>
      </c>
      <c r="FD7" s="18">
        <v>0</v>
      </c>
      <c r="FE7" s="18">
        <v>0</v>
      </c>
      <c r="FF7" s="18">
        <v>0</v>
      </c>
      <c r="FG7" s="18">
        <v>0</v>
      </c>
      <c r="FH7" s="18">
        <v>0</v>
      </c>
      <c r="FI7" s="18">
        <v>0</v>
      </c>
      <c r="FJ7" s="18">
        <v>0</v>
      </c>
      <c r="FK7" s="18">
        <v>0</v>
      </c>
      <c r="FL7" s="18">
        <v>0</v>
      </c>
      <c r="FM7" s="18">
        <v>0</v>
      </c>
      <c r="FN7" s="19">
        <v>73555.740000000005</v>
      </c>
      <c r="FO7" s="19">
        <v>0</v>
      </c>
      <c r="FP7" s="18">
        <v>0</v>
      </c>
      <c r="FQ7" s="18">
        <v>0</v>
      </c>
      <c r="FR7" s="18">
        <v>0</v>
      </c>
      <c r="FS7" s="18">
        <v>0</v>
      </c>
      <c r="FT7" s="80">
        <v>0</v>
      </c>
      <c r="FU7" s="80">
        <v>0</v>
      </c>
      <c r="FV7" s="18">
        <v>0</v>
      </c>
      <c r="FW7" s="18">
        <v>0</v>
      </c>
      <c r="FX7" s="18">
        <v>0</v>
      </c>
      <c r="FY7" s="18">
        <v>0</v>
      </c>
      <c r="FZ7" s="80">
        <v>73555.740000000005</v>
      </c>
      <c r="GA7" s="80">
        <v>0</v>
      </c>
      <c r="GB7" s="18">
        <v>0</v>
      </c>
      <c r="GC7" s="18">
        <v>0</v>
      </c>
      <c r="GD7" s="18">
        <v>73555.740000000005</v>
      </c>
      <c r="GE7" s="18">
        <v>0</v>
      </c>
      <c r="GF7" s="18">
        <v>907223.07</v>
      </c>
      <c r="GG7" s="18">
        <v>0</v>
      </c>
      <c r="GH7" s="18">
        <v>0</v>
      </c>
      <c r="GI7" s="18">
        <v>0</v>
      </c>
      <c r="GJ7" s="18">
        <v>0</v>
      </c>
      <c r="GK7" s="18">
        <v>0</v>
      </c>
      <c r="GL7" s="18">
        <v>0</v>
      </c>
      <c r="GM7" s="18">
        <v>0</v>
      </c>
      <c r="GN7" s="18">
        <v>0</v>
      </c>
      <c r="GO7" s="18">
        <v>0</v>
      </c>
      <c r="GP7" s="18">
        <v>0</v>
      </c>
      <c r="GQ7" s="18">
        <v>0</v>
      </c>
      <c r="GR7" s="18">
        <v>0</v>
      </c>
      <c r="GS7" s="18">
        <v>0</v>
      </c>
      <c r="GT7" s="18">
        <v>0</v>
      </c>
      <c r="GU7" s="18">
        <v>0</v>
      </c>
      <c r="GV7" s="18">
        <v>0</v>
      </c>
      <c r="GW7" s="18">
        <v>0</v>
      </c>
      <c r="GX7" s="18">
        <v>0</v>
      </c>
      <c r="GY7" s="18">
        <v>0</v>
      </c>
      <c r="GZ7" s="80">
        <v>0</v>
      </c>
      <c r="HA7" s="80">
        <v>0</v>
      </c>
      <c r="HB7" s="18">
        <v>0</v>
      </c>
      <c r="HC7" s="18">
        <v>0</v>
      </c>
      <c r="HD7" s="18">
        <v>0</v>
      </c>
      <c r="HE7" s="18">
        <v>0</v>
      </c>
      <c r="HF7" s="80">
        <v>0</v>
      </c>
      <c r="HG7" s="80">
        <v>0</v>
      </c>
      <c r="HH7" s="18">
        <v>0</v>
      </c>
      <c r="HI7" s="18">
        <v>0</v>
      </c>
      <c r="HJ7" s="18">
        <v>0</v>
      </c>
      <c r="HK7" s="18">
        <v>0</v>
      </c>
      <c r="HL7" s="80">
        <v>0</v>
      </c>
      <c r="HM7" s="80">
        <v>0</v>
      </c>
      <c r="HN7" s="18">
        <v>0</v>
      </c>
      <c r="HO7" s="18">
        <v>0</v>
      </c>
      <c r="HP7" s="18">
        <v>0</v>
      </c>
      <c r="HQ7" s="18">
        <v>0</v>
      </c>
      <c r="HR7" s="18">
        <v>0</v>
      </c>
      <c r="HS7" s="18">
        <v>0</v>
      </c>
      <c r="HT7" s="18">
        <v>165458842.88</v>
      </c>
      <c r="HU7" s="18">
        <v>0</v>
      </c>
    </row>
    <row r="8" spans="1:229" ht="12.75" customHeight="1">
      <c r="A8" s="57" t="s">
        <v>148</v>
      </c>
      <c r="B8" s="17">
        <v>1003</v>
      </c>
      <c r="C8" s="58" t="s">
        <v>146</v>
      </c>
      <c r="D8" s="19">
        <v>1128603253.51</v>
      </c>
      <c r="E8" s="19">
        <v>0</v>
      </c>
      <c r="F8" s="18">
        <v>141648089.97067219</v>
      </c>
      <c r="G8" s="18">
        <v>0</v>
      </c>
      <c r="H8" s="18">
        <v>594902871.59241426</v>
      </c>
      <c r="I8" s="18">
        <v>0</v>
      </c>
      <c r="J8" s="18">
        <v>392052291.94691348</v>
      </c>
      <c r="K8" s="18">
        <v>0</v>
      </c>
      <c r="L8" s="18">
        <v>176843693.66</v>
      </c>
      <c r="M8" s="18">
        <v>0</v>
      </c>
      <c r="N8" s="18">
        <v>194154749.78</v>
      </c>
      <c r="O8" s="18">
        <v>0</v>
      </c>
      <c r="P8" s="18">
        <v>7009307.1399999997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1736793.55</v>
      </c>
      <c r="W8" s="18">
        <v>0</v>
      </c>
      <c r="X8" s="18">
        <v>0</v>
      </c>
      <c r="Y8" s="18">
        <v>0</v>
      </c>
      <c r="Z8" s="18">
        <v>130185094.04000001</v>
      </c>
      <c r="AA8" s="18">
        <v>0</v>
      </c>
      <c r="AB8" s="18">
        <v>0</v>
      </c>
      <c r="AC8" s="18">
        <v>0</v>
      </c>
      <c r="AD8" s="18">
        <v>52915490.100000001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1849374975.3800001</v>
      </c>
      <c r="AK8" s="18">
        <v>0</v>
      </c>
      <c r="AL8" s="18">
        <v>0</v>
      </c>
      <c r="AM8" s="18">
        <v>0</v>
      </c>
      <c r="AN8" s="18">
        <v>160164089.75</v>
      </c>
      <c r="AO8" s="18">
        <v>0</v>
      </c>
      <c r="AP8" s="18">
        <v>1276360670.4400001</v>
      </c>
      <c r="AQ8" s="18">
        <v>0</v>
      </c>
      <c r="AR8" s="18">
        <v>207142.3</v>
      </c>
      <c r="AS8" s="18">
        <v>0</v>
      </c>
      <c r="AT8" s="18">
        <v>68046921.390000001</v>
      </c>
      <c r="AU8" s="18">
        <v>0</v>
      </c>
      <c r="AV8" s="18">
        <v>153236849.31999999</v>
      </c>
      <c r="AW8" s="18">
        <v>0</v>
      </c>
      <c r="AX8" s="18">
        <v>40985.01</v>
      </c>
      <c r="AY8" s="18">
        <v>0</v>
      </c>
      <c r="AZ8" s="18">
        <v>0</v>
      </c>
      <c r="BA8" s="18">
        <v>0</v>
      </c>
      <c r="BB8" s="18">
        <v>13373002.1</v>
      </c>
      <c r="BC8" s="18">
        <v>0</v>
      </c>
      <c r="BD8" s="18">
        <v>72081244.450000003</v>
      </c>
      <c r="BE8" s="18">
        <v>0</v>
      </c>
      <c r="BF8" s="18">
        <v>0</v>
      </c>
      <c r="BG8" s="18">
        <v>0</v>
      </c>
      <c r="BH8" s="18">
        <v>8532027.6899999995</v>
      </c>
      <c r="BI8" s="18">
        <v>0</v>
      </c>
      <c r="BJ8" s="18">
        <v>30373327.27</v>
      </c>
      <c r="BK8" s="18">
        <v>0</v>
      </c>
      <c r="BL8" s="18">
        <v>81642840.689999998</v>
      </c>
      <c r="BM8" s="18">
        <v>0</v>
      </c>
      <c r="BN8" s="18">
        <v>0</v>
      </c>
      <c r="BO8" s="18">
        <v>0</v>
      </c>
      <c r="BP8" s="18">
        <v>6951658.7800000003</v>
      </c>
      <c r="BQ8" s="18">
        <v>0</v>
      </c>
      <c r="BR8" s="18">
        <v>95213.23</v>
      </c>
      <c r="BS8" s="18">
        <v>0</v>
      </c>
      <c r="BT8" s="18">
        <v>0</v>
      </c>
      <c r="BU8" s="18">
        <v>0</v>
      </c>
      <c r="BV8" s="18">
        <v>181326444.27000001</v>
      </c>
      <c r="BW8" s="18">
        <v>0</v>
      </c>
      <c r="BX8" s="18">
        <v>0</v>
      </c>
      <c r="BY8" s="18">
        <v>0</v>
      </c>
      <c r="BZ8" s="18">
        <v>0</v>
      </c>
      <c r="CA8" s="18">
        <v>0</v>
      </c>
      <c r="CB8" s="18">
        <v>16003027.4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18">
        <v>0</v>
      </c>
      <c r="CY8" s="18">
        <v>0</v>
      </c>
      <c r="CZ8" s="18">
        <v>52583444.399999999</v>
      </c>
      <c r="DA8" s="18">
        <v>0</v>
      </c>
      <c r="DB8" s="18">
        <v>0</v>
      </c>
      <c r="DC8" s="18">
        <v>0</v>
      </c>
      <c r="DD8" s="18">
        <v>52425690.420000002</v>
      </c>
      <c r="DE8" s="18">
        <v>0</v>
      </c>
      <c r="DF8" s="18">
        <v>0</v>
      </c>
      <c r="DG8" s="18">
        <v>0</v>
      </c>
      <c r="DH8" s="18">
        <v>0</v>
      </c>
      <c r="DI8" s="18">
        <v>0</v>
      </c>
      <c r="DJ8" s="18">
        <v>0</v>
      </c>
      <c r="DK8" s="18">
        <v>0</v>
      </c>
      <c r="DL8" s="18">
        <v>0</v>
      </c>
      <c r="DM8" s="18">
        <v>0</v>
      </c>
      <c r="DN8" s="18">
        <v>2422680.96</v>
      </c>
      <c r="DO8" s="18">
        <v>0</v>
      </c>
      <c r="DP8" s="18">
        <v>0</v>
      </c>
      <c r="DQ8" s="18">
        <v>0</v>
      </c>
      <c r="DR8" s="18">
        <v>0</v>
      </c>
      <c r="DS8" s="18">
        <v>0</v>
      </c>
      <c r="DT8" s="18">
        <v>0</v>
      </c>
      <c r="DU8" s="18">
        <v>0</v>
      </c>
      <c r="DV8" s="18">
        <v>1886633</v>
      </c>
      <c r="DW8" s="18">
        <v>0</v>
      </c>
      <c r="DX8" s="18">
        <v>4993227.95</v>
      </c>
      <c r="DY8" s="18">
        <v>0</v>
      </c>
      <c r="DZ8" s="18">
        <v>0</v>
      </c>
      <c r="EA8" s="18">
        <v>0</v>
      </c>
      <c r="EB8" s="18">
        <v>215775573.11000001</v>
      </c>
      <c r="EC8" s="18">
        <v>0</v>
      </c>
      <c r="ED8" s="18">
        <v>3520406.8</v>
      </c>
      <c r="EE8" s="18">
        <v>0</v>
      </c>
      <c r="EF8" s="18">
        <v>27128112.82</v>
      </c>
      <c r="EG8" s="18">
        <v>0</v>
      </c>
      <c r="EH8" s="18">
        <v>59076527.439999998</v>
      </c>
      <c r="EI8" s="18">
        <v>0</v>
      </c>
      <c r="EJ8" s="18">
        <v>0</v>
      </c>
      <c r="EK8" s="18">
        <v>0</v>
      </c>
      <c r="EL8" s="18">
        <v>0</v>
      </c>
      <c r="EM8" s="18">
        <v>0</v>
      </c>
      <c r="EN8" s="18">
        <v>21990002.809999999</v>
      </c>
      <c r="EO8" s="18">
        <v>0</v>
      </c>
      <c r="EP8" s="18">
        <v>12207.44</v>
      </c>
      <c r="EQ8" s="18">
        <v>0</v>
      </c>
      <c r="ER8" s="18">
        <v>0</v>
      </c>
      <c r="ES8" s="18">
        <v>0</v>
      </c>
      <c r="ET8" s="18">
        <v>0</v>
      </c>
      <c r="EU8" s="18">
        <v>0</v>
      </c>
      <c r="EV8" s="18">
        <v>1717171.39</v>
      </c>
      <c r="EW8" s="18">
        <v>0</v>
      </c>
      <c r="EX8" s="18">
        <v>36671999.549999997</v>
      </c>
      <c r="EY8" s="18">
        <v>0</v>
      </c>
      <c r="EZ8" s="18">
        <v>0</v>
      </c>
      <c r="FA8" s="18">
        <v>0</v>
      </c>
      <c r="FB8" s="18">
        <v>3369834.42</v>
      </c>
      <c r="FC8" s="18">
        <v>0</v>
      </c>
      <c r="FD8" s="18">
        <v>204918.85</v>
      </c>
      <c r="FE8" s="18">
        <v>0</v>
      </c>
      <c r="FF8" s="18">
        <v>0</v>
      </c>
      <c r="FG8" s="18">
        <v>0</v>
      </c>
      <c r="FH8" s="18">
        <v>356421.04</v>
      </c>
      <c r="FI8" s="18">
        <v>0</v>
      </c>
      <c r="FJ8" s="18">
        <v>20992769.98</v>
      </c>
      <c r="FK8" s="18">
        <v>0</v>
      </c>
      <c r="FL8" s="18">
        <v>94235960.920000002</v>
      </c>
      <c r="FM8" s="18">
        <v>0</v>
      </c>
      <c r="FN8" s="19">
        <v>430861515.51999998</v>
      </c>
      <c r="FO8" s="19">
        <v>0</v>
      </c>
      <c r="FP8" s="18">
        <v>2370685.9599999618</v>
      </c>
      <c r="FQ8" s="18">
        <v>0</v>
      </c>
      <c r="FR8" s="18">
        <v>3097551.41</v>
      </c>
      <c r="FS8" s="18">
        <v>0</v>
      </c>
      <c r="FT8" s="80">
        <v>41231181.000000015</v>
      </c>
      <c r="FU8" s="80">
        <v>0</v>
      </c>
      <c r="FV8" s="18">
        <v>390656.24000000005</v>
      </c>
      <c r="FW8" s="18">
        <v>0</v>
      </c>
      <c r="FX8" s="18">
        <v>40840524.760000013</v>
      </c>
      <c r="FY8" s="18">
        <v>0</v>
      </c>
      <c r="FZ8" s="80">
        <v>384162097.14999998</v>
      </c>
      <c r="GA8" s="80">
        <v>0</v>
      </c>
      <c r="GB8" s="18">
        <v>85062308.120000005</v>
      </c>
      <c r="GC8" s="18">
        <v>0</v>
      </c>
      <c r="GD8" s="18">
        <v>299099789.02999997</v>
      </c>
      <c r="GE8" s="18">
        <v>0</v>
      </c>
      <c r="GF8" s="18">
        <v>6740947.3599999994</v>
      </c>
      <c r="GG8" s="18">
        <v>0</v>
      </c>
      <c r="GH8" s="18">
        <v>0</v>
      </c>
      <c r="GI8" s="18">
        <v>0</v>
      </c>
      <c r="GJ8" s="18">
        <v>0</v>
      </c>
      <c r="GK8" s="18">
        <v>0</v>
      </c>
      <c r="GL8" s="18">
        <v>0</v>
      </c>
      <c r="GM8" s="18">
        <v>0</v>
      </c>
      <c r="GN8" s="18">
        <v>0</v>
      </c>
      <c r="GO8" s="18">
        <v>0</v>
      </c>
      <c r="GP8" s="18">
        <v>0</v>
      </c>
      <c r="GQ8" s="18">
        <v>0</v>
      </c>
      <c r="GR8" s="18">
        <v>0</v>
      </c>
      <c r="GS8" s="18">
        <v>0</v>
      </c>
      <c r="GT8" s="18">
        <v>0</v>
      </c>
      <c r="GU8" s="18">
        <v>0</v>
      </c>
      <c r="GV8" s="18">
        <v>0</v>
      </c>
      <c r="GW8" s="18">
        <v>0</v>
      </c>
      <c r="GX8" s="18">
        <v>0</v>
      </c>
      <c r="GY8" s="18">
        <v>0</v>
      </c>
      <c r="GZ8" s="80">
        <v>0</v>
      </c>
      <c r="HA8" s="80">
        <v>0</v>
      </c>
      <c r="HB8" s="18">
        <v>0</v>
      </c>
      <c r="HC8" s="18">
        <v>0</v>
      </c>
      <c r="HD8" s="18">
        <v>0</v>
      </c>
      <c r="HE8" s="18">
        <v>0</v>
      </c>
      <c r="HF8" s="80">
        <v>0</v>
      </c>
      <c r="HG8" s="80">
        <v>0</v>
      </c>
      <c r="HH8" s="18">
        <v>0</v>
      </c>
      <c r="HI8" s="18">
        <v>0</v>
      </c>
      <c r="HJ8" s="18">
        <v>0</v>
      </c>
      <c r="HK8" s="18">
        <v>0</v>
      </c>
      <c r="HL8" s="80">
        <v>0</v>
      </c>
      <c r="HM8" s="80">
        <v>0</v>
      </c>
      <c r="HN8" s="18">
        <v>0</v>
      </c>
      <c r="HO8" s="18">
        <v>0</v>
      </c>
      <c r="HP8" s="18">
        <v>0</v>
      </c>
      <c r="HQ8" s="18">
        <v>0</v>
      </c>
      <c r="HR8" s="18">
        <v>0</v>
      </c>
      <c r="HS8" s="18">
        <v>0</v>
      </c>
      <c r="HT8" s="18">
        <v>6646224847.4299994</v>
      </c>
      <c r="HU8" s="18">
        <v>0</v>
      </c>
    </row>
    <row r="9" spans="1:229" ht="12.75" customHeight="1">
      <c r="A9" s="57" t="s">
        <v>150</v>
      </c>
      <c r="B9" s="17">
        <v>1004</v>
      </c>
      <c r="C9" s="58" t="s">
        <v>146</v>
      </c>
      <c r="D9" s="19">
        <v>727496811.88999999</v>
      </c>
      <c r="E9" s="19">
        <v>0</v>
      </c>
      <c r="F9" s="18">
        <v>192153802.45999998</v>
      </c>
      <c r="G9" s="18">
        <v>0</v>
      </c>
      <c r="H9" s="18">
        <v>354182405.48000008</v>
      </c>
      <c r="I9" s="18">
        <v>0</v>
      </c>
      <c r="J9" s="18">
        <v>181160603.94999996</v>
      </c>
      <c r="K9" s="18">
        <v>0</v>
      </c>
      <c r="L9" s="18">
        <v>40472569.479999997</v>
      </c>
      <c r="M9" s="18">
        <v>0</v>
      </c>
      <c r="N9" s="18">
        <v>144457329.85999998</v>
      </c>
      <c r="O9" s="18">
        <v>0</v>
      </c>
      <c r="P9" s="18">
        <v>1244084.77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392123.9</v>
      </c>
      <c r="W9" s="18">
        <v>0</v>
      </c>
      <c r="X9" s="18">
        <v>0</v>
      </c>
      <c r="Y9" s="18">
        <v>0</v>
      </c>
      <c r="Z9" s="18">
        <v>108029643.90000001</v>
      </c>
      <c r="AA9" s="18">
        <v>0</v>
      </c>
      <c r="AB9" s="18">
        <v>0</v>
      </c>
      <c r="AC9" s="18">
        <v>0</v>
      </c>
      <c r="AD9" s="18">
        <v>51056283.029999994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1623615773.6700001</v>
      </c>
      <c r="AK9" s="18">
        <v>0</v>
      </c>
      <c r="AL9" s="18">
        <v>30852350.050000001</v>
      </c>
      <c r="AM9" s="18">
        <v>0</v>
      </c>
      <c r="AN9" s="18">
        <v>129409459.53000002</v>
      </c>
      <c r="AO9" s="18">
        <v>0</v>
      </c>
      <c r="AP9" s="18">
        <v>1395432281.1700001</v>
      </c>
      <c r="AQ9" s="18">
        <v>0</v>
      </c>
      <c r="AR9" s="18">
        <v>2155362.98</v>
      </c>
      <c r="AS9" s="18">
        <v>0</v>
      </c>
      <c r="AT9" s="18">
        <v>34170031.240000002</v>
      </c>
      <c r="AU9" s="18">
        <v>0</v>
      </c>
      <c r="AV9" s="18">
        <v>57500025.990000002</v>
      </c>
      <c r="AW9" s="18">
        <v>0</v>
      </c>
      <c r="AX9" s="18">
        <v>130047.4</v>
      </c>
      <c r="AY9" s="18">
        <v>0</v>
      </c>
      <c r="AZ9" s="18">
        <v>0</v>
      </c>
      <c r="BA9" s="18">
        <v>0</v>
      </c>
      <c r="BB9" s="18">
        <v>922314.7699999999</v>
      </c>
      <c r="BC9" s="18">
        <v>0</v>
      </c>
      <c r="BD9" s="18">
        <v>18290876.140000001</v>
      </c>
      <c r="BE9" s="18">
        <v>0</v>
      </c>
      <c r="BF9" s="18">
        <v>0</v>
      </c>
      <c r="BG9" s="18">
        <v>0</v>
      </c>
      <c r="BH9" s="18">
        <v>18548597.859999999</v>
      </c>
      <c r="BI9" s="18">
        <v>0</v>
      </c>
      <c r="BJ9" s="18">
        <v>2384150.8899999997</v>
      </c>
      <c r="BK9" s="18">
        <v>0</v>
      </c>
      <c r="BL9" s="18">
        <v>5179556.3100000005</v>
      </c>
      <c r="BM9" s="18">
        <v>0</v>
      </c>
      <c r="BN9" s="18">
        <v>8431960.3800000008</v>
      </c>
      <c r="BO9" s="18">
        <v>0</v>
      </c>
      <c r="BP9" s="18">
        <v>5026575.84</v>
      </c>
      <c r="BQ9" s="18">
        <v>0</v>
      </c>
      <c r="BR9" s="18">
        <v>128066.79000000001</v>
      </c>
      <c r="BS9" s="18">
        <v>0</v>
      </c>
      <c r="BT9" s="18">
        <v>0</v>
      </c>
      <c r="BU9" s="18">
        <v>0</v>
      </c>
      <c r="BV9" s="18">
        <v>17752487.849999998</v>
      </c>
      <c r="BW9" s="18">
        <v>0</v>
      </c>
      <c r="BX9" s="18">
        <v>341701.24</v>
      </c>
      <c r="BY9" s="18">
        <v>0</v>
      </c>
      <c r="BZ9" s="18">
        <v>0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0</v>
      </c>
      <c r="CR9" s="18">
        <v>0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18">
        <v>0</v>
      </c>
      <c r="CY9" s="18">
        <v>0</v>
      </c>
      <c r="CZ9" s="18">
        <v>0</v>
      </c>
      <c r="DA9" s="18">
        <v>0</v>
      </c>
      <c r="DB9" s="18">
        <v>0</v>
      </c>
      <c r="DC9" s="18">
        <v>0</v>
      </c>
      <c r="DD9" s="18">
        <v>90428891.620000005</v>
      </c>
      <c r="DE9" s="18">
        <v>0</v>
      </c>
      <c r="DF9" s="18">
        <v>0</v>
      </c>
      <c r="DG9" s="18">
        <v>0</v>
      </c>
      <c r="DH9" s="18">
        <v>0</v>
      </c>
      <c r="DI9" s="18">
        <v>0</v>
      </c>
      <c r="DJ9" s="18">
        <v>0</v>
      </c>
      <c r="DK9" s="18">
        <v>0</v>
      </c>
      <c r="DL9" s="18">
        <v>0</v>
      </c>
      <c r="DM9" s="18">
        <v>0</v>
      </c>
      <c r="DN9" s="18">
        <v>0</v>
      </c>
      <c r="DO9" s="18">
        <v>0</v>
      </c>
      <c r="DP9" s="18">
        <v>0</v>
      </c>
      <c r="DQ9" s="18">
        <v>0</v>
      </c>
      <c r="DR9" s="18">
        <v>0</v>
      </c>
      <c r="DS9" s="18">
        <v>0</v>
      </c>
      <c r="DT9" s="18">
        <v>0</v>
      </c>
      <c r="DU9" s="18">
        <v>0</v>
      </c>
      <c r="DV9" s="18">
        <v>8878842.3900000006</v>
      </c>
      <c r="DW9" s="18">
        <v>0</v>
      </c>
      <c r="DX9" s="18">
        <v>3302396.75</v>
      </c>
      <c r="DY9" s="18">
        <v>0</v>
      </c>
      <c r="DZ9" s="18">
        <v>0</v>
      </c>
      <c r="EA9" s="18">
        <v>0</v>
      </c>
      <c r="EB9" s="18">
        <v>174988686.73999998</v>
      </c>
      <c r="EC9" s="18">
        <v>0</v>
      </c>
      <c r="ED9" s="18">
        <v>15942715.030000001</v>
      </c>
      <c r="EE9" s="18">
        <v>0</v>
      </c>
      <c r="EF9" s="18">
        <v>22837657.23</v>
      </c>
      <c r="EG9" s="18">
        <v>0</v>
      </c>
      <c r="EH9" s="18">
        <v>43503725.479999997</v>
      </c>
      <c r="EI9" s="18">
        <v>0</v>
      </c>
      <c r="EJ9" s="18">
        <v>0</v>
      </c>
      <c r="EK9" s="18">
        <v>0</v>
      </c>
      <c r="EL9" s="18">
        <v>0</v>
      </c>
      <c r="EM9" s="18">
        <v>0</v>
      </c>
      <c r="EN9" s="18">
        <v>36154334.700000003</v>
      </c>
      <c r="EO9" s="18">
        <v>0</v>
      </c>
      <c r="EP9" s="18">
        <v>3359.7200000000012</v>
      </c>
      <c r="EQ9" s="18">
        <v>0</v>
      </c>
      <c r="ER9" s="18">
        <v>0</v>
      </c>
      <c r="ES9" s="18">
        <v>0</v>
      </c>
      <c r="ET9" s="18">
        <v>0</v>
      </c>
      <c r="EU9" s="18">
        <v>0</v>
      </c>
      <c r="EV9" s="18">
        <v>714479.79</v>
      </c>
      <c r="EW9" s="18">
        <v>0</v>
      </c>
      <c r="EX9" s="18">
        <v>14975106.839999996</v>
      </c>
      <c r="EY9" s="18">
        <v>0</v>
      </c>
      <c r="EZ9" s="18">
        <v>110698.03</v>
      </c>
      <c r="FA9" s="18">
        <v>0</v>
      </c>
      <c r="FB9" s="18">
        <v>505160.3200000003</v>
      </c>
      <c r="FC9" s="18">
        <v>0</v>
      </c>
      <c r="FD9" s="18">
        <v>0</v>
      </c>
      <c r="FE9" s="18">
        <v>0</v>
      </c>
      <c r="FF9" s="18">
        <v>0</v>
      </c>
      <c r="FG9" s="18">
        <v>0</v>
      </c>
      <c r="FH9" s="18">
        <v>0</v>
      </c>
      <c r="FI9" s="18">
        <v>0</v>
      </c>
      <c r="FJ9" s="18">
        <v>124720.0700000003</v>
      </c>
      <c r="FK9" s="18">
        <v>0</v>
      </c>
      <c r="FL9" s="18">
        <v>0</v>
      </c>
      <c r="FM9" s="18">
        <v>0</v>
      </c>
      <c r="FN9" s="19">
        <v>4581419124.7600002</v>
      </c>
      <c r="FO9" s="19">
        <v>0</v>
      </c>
      <c r="FP9" s="18">
        <v>0</v>
      </c>
      <c r="FQ9" s="18">
        <v>0</v>
      </c>
      <c r="FR9" s="18">
        <v>6421292.2099999739</v>
      </c>
      <c r="FS9" s="18">
        <v>0</v>
      </c>
      <c r="FT9" s="80">
        <v>735764932.85999727</v>
      </c>
      <c r="FU9" s="80">
        <v>0</v>
      </c>
      <c r="FV9" s="18">
        <v>28396837.54000007</v>
      </c>
      <c r="FW9" s="18">
        <v>0</v>
      </c>
      <c r="FX9" s="18">
        <v>707368095.31999719</v>
      </c>
      <c r="FY9" s="18">
        <v>0</v>
      </c>
      <c r="FZ9" s="80">
        <v>3839232899.6900034</v>
      </c>
      <c r="GA9" s="80">
        <v>0</v>
      </c>
      <c r="GB9" s="18">
        <v>1076776804.8199995</v>
      </c>
      <c r="GC9" s="18">
        <v>0</v>
      </c>
      <c r="GD9" s="18">
        <v>2762456094.8700037</v>
      </c>
      <c r="GE9" s="18">
        <v>0</v>
      </c>
      <c r="GF9" s="18">
        <v>20247521.800000001</v>
      </c>
      <c r="GG9" s="18">
        <v>0</v>
      </c>
      <c r="GH9" s="18">
        <v>0</v>
      </c>
      <c r="GI9" s="18">
        <v>0</v>
      </c>
      <c r="GJ9" s="18">
        <v>0</v>
      </c>
      <c r="GK9" s="18">
        <v>0</v>
      </c>
      <c r="GL9" s="18">
        <v>0</v>
      </c>
      <c r="GM9" s="18">
        <v>0</v>
      </c>
      <c r="GN9" s="18">
        <v>0</v>
      </c>
      <c r="GO9" s="18">
        <v>0</v>
      </c>
      <c r="GP9" s="18">
        <v>0</v>
      </c>
      <c r="GQ9" s="18">
        <v>0</v>
      </c>
      <c r="GR9" s="18">
        <v>0</v>
      </c>
      <c r="GS9" s="18">
        <v>0</v>
      </c>
      <c r="GT9" s="18">
        <v>0</v>
      </c>
      <c r="GU9" s="18">
        <v>0</v>
      </c>
      <c r="GV9" s="18">
        <v>0</v>
      </c>
      <c r="GW9" s="18">
        <v>0</v>
      </c>
      <c r="GX9" s="18">
        <v>0</v>
      </c>
      <c r="GY9" s="18">
        <v>0</v>
      </c>
      <c r="GZ9" s="80">
        <v>0</v>
      </c>
      <c r="HA9" s="80">
        <v>0</v>
      </c>
      <c r="HB9" s="18">
        <v>0</v>
      </c>
      <c r="HC9" s="18">
        <v>0</v>
      </c>
      <c r="HD9" s="18">
        <v>0</v>
      </c>
      <c r="HE9" s="18">
        <v>0</v>
      </c>
      <c r="HF9" s="80">
        <v>0</v>
      </c>
      <c r="HG9" s="80">
        <v>0</v>
      </c>
      <c r="HH9" s="18">
        <v>0</v>
      </c>
      <c r="HI9" s="18">
        <v>0</v>
      </c>
      <c r="HJ9" s="18">
        <v>0</v>
      </c>
      <c r="HK9" s="18">
        <v>0</v>
      </c>
      <c r="HL9" s="80">
        <v>0</v>
      </c>
      <c r="HM9" s="80">
        <v>0</v>
      </c>
      <c r="HN9" s="18">
        <v>0</v>
      </c>
      <c r="HO9" s="18">
        <v>0</v>
      </c>
      <c r="HP9" s="18">
        <v>0</v>
      </c>
      <c r="HQ9" s="18">
        <v>0</v>
      </c>
      <c r="HR9" s="18">
        <v>0</v>
      </c>
      <c r="HS9" s="18">
        <v>0</v>
      </c>
      <c r="HT9" s="18">
        <v>9437557888.1999969</v>
      </c>
      <c r="HU9" s="18">
        <v>0</v>
      </c>
    </row>
    <row r="10" spans="1:229" ht="12.75" customHeight="1">
      <c r="A10" s="57" t="s">
        <v>152</v>
      </c>
      <c r="B10" s="17">
        <v>1005</v>
      </c>
      <c r="C10" s="58" t="s">
        <v>146</v>
      </c>
      <c r="D10" s="19">
        <v>1452058443.7641511</v>
      </c>
      <c r="E10" s="19">
        <v>0</v>
      </c>
      <c r="F10" s="18">
        <v>202442431.05414501</v>
      </c>
      <c r="G10" s="18">
        <v>0</v>
      </c>
      <c r="H10" s="18">
        <v>600009488.58000505</v>
      </c>
      <c r="I10" s="18">
        <v>0</v>
      </c>
      <c r="J10" s="18">
        <v>649606524.13000095</v>
      </c>
      <c r="K10" s="18">
        <v>0</v>
      </c>
      <c r="L10" s="18">
        <v>58942591.759999901</v>
      </c>
      <c r="M10" s="18">
        <v>0</v>
      </c>
      <c r="N10" s="18">
        <v>177527131.58006701</v>
      </c>
      <c r="O10" s="18">
        <v>0</v>
      </c>
      <c r="P10" s="18">
        <v>15153869.74</v>
      </c>
      <c r="Q10" s="18">
        <v>0</v>
      </c>
      <c r="R10" s="18">
        <v>39466762.810000002</v>
      </c>
      <c r="S10" s="18">
        <v>0</v>
      </c>
      <c r="T10" s="18">
        <v>0</v>
      </c>
      <c r="U10" s="18">
        <v>0</v>
      </c>
      <c r="V10" s="18">
        <v>796544.38</v>
      </c>
      <c r="W10" s="18">
        <v>0</v>
      </c>
      <c r="X10" s="18">
        <v>60000</v>
      </c>
      <c r="Y10" s="18">
        <v>0</v>
      </c>
      <c r="Z10" s="18">
        <v>229585063.95000201</v>
      </c>
      <c r="AA10" s="18">
        <v>0</v>
      </c>
      <c r="AB10" s="18">
        <v>222604.77</v>
      </c>
      <c r="AC10" s="18">
        <v>0</v>
      </c>
      <c r="AD10" s="18">
        <v>283239335.63999999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2061284853.8947499</v>
      </c>
      <c r="AK10" s="18">
        <v>0</v>
      </c>
      <c r="AL10" s="18">
        <v>121555230.50650001</v>
      </c>
      <c r="AM10" s="18">
        <v>0</v>
      </c>
      <c r="AN10" s="18">
        <v>244872503.51998299</v>
      </c>
      <c r="AO10" s="18">
        <v>0</v>
      </c>
      <c r="AP10" s="18">
        <v>1918999482.3401</v>
      </c>
      <c r="AQ10" s="18">
        <v>0</v>
      </c>
      <c r="AR10" s="18">
        <v>19501172.219999399</v>
      </c>
      <c r="AS10" s="18">
        <v>0</v>
      </c>
      <c r="AT10" s="18">
        <v>96262217.670000196</v>
      </c>
      <c r="AU10" s="18">
        <v>0</v>
      </c>
      <c r="AV10" s="18">
        <v>121767330.749927</v>
      </c>
      <c r="AW10" s="18">
        <v>0</v>
      </c>
      <c r="AX10" s="18">
        <v>91268.7</v>
      </c>
      <c r="AY10" s="18">
        <v>0</v>
      </c>
      <c r="AZ10" s="18">
        <v>0</v>
      </c>
      <c r="BA10" s="18">
        <v>0</v>
      </c>
      <c r="BB10" s="18">
        <v>20192732.7099928</v>
      </c>
      <c r="BC10" s="18">
        <v>0</v>
      </c>
      <c r="BD10" s="18">
        <v>23122165.630013399</v>
      </c>
      <c r="BE10" s="18">
        <v>0</v>
      </c>
      <c r="BF10" s="18">
        <v>2793333.37</v>
      </c>
      <c r="BG10" s="18">
        <v>0</v>
      </c>
      <c r="BH10" s="18">
        <v>16397390.729999701</v>
      </c>
      <c r="BI10" s="18">
        <v>0</v>
      </c>
      <c r="BJ10" s="18">
        <v>166689274.06</v>
      </c>
      <c r="BK10" s="18">
        <v>0</v>
      </c>
      <c r="BL10" s="18">
        <v>125286943.54000001</v>
      </c>
      <c r="BM10" s="18">
        <v>0</v>
      </c>
      <c r="BN10" s="18">
        <v>3776987.44</v>
      </c>
      <c r="BO10" s="18">
        <v>0</v>
      </c>
      <c r="BP10" s="18">
        <v>22713998.539999999</v>
      </c>
      <c r="BQ10" s="18">
        <v>0</v>
      </c>
      <c r="BR10" s="18">
        <v>997388.63000001095</v>
      </c>
      <c r="BS10" s="18">
        <v>0</v>
      </c>
      <c r="BT10" s="18">
        <v>0</v>
      </c>
      <c r="BU10" s="18">
        <v>0</v>
      </c>
      <c r="BV10" s="18">
        <v>124181959.20999999</v>
      </c>
      <c r="BW10" s="18">
        <v>0</v>
      </c>
      <c r="BX10" s="18">
        <v>1235959.1100000001</v>
      </c>
      <c r="BY10" s="18">
        <v>0</v>
      </c>
      <c r="BZ10" s="18">
        <v>0</v>
      </c>
      <c r="CA10" s="18">
        <v>0</v>
      </c>
      <c r="CB10" s="18">
        <v>3153016.21</v>
      </c>
      <c r="CC10" s="18">
        <v>0</v>
      </c>
      <c r="CD10" s="18">
        <v>0</v>
      </c>
      <c r="CE10" s="18">
        <v>0</v>
      </c>
      <c r="CF10" s="18">
        <v>0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0</v>
      </c>
      <c r="CP10" s="18">
        <v>0</v>
      </c>
      <c r="CQ10" s="18">
        <v>0</v>
      </c>
      <c r="CR10" s="18">
        <v>0</v>
      </c>
      <c r="CS10" s="18">
        <v>0</v>
      </c>
      <c r="CT10" s="18">
        <v>0</v>
      </c>
      <c r="CU10" s="18">
        <v>0</v>
      </c>
      <c r="CV10" s="18">
        <v>0</v>
      </c>
      <c r="CW10" s="18">
        <v>0</v>
      </c>
      <c r="CX10" s="18">
        <v>0</v>
      </c>
      <c r="CY10" s="18">
        <v>0</v>
      </c>
      <c r="CZ10" s="18">
        <v>0</v>
      </c>
      <c r="DA10" s="18">
        <v>0</v>
      </c>
      <c r="DB10" s="18">
        <v>0</v>
      </c>
      <c r="DC10" s="18">
        <v>0</v>
      </c>
      <c r="DD10" s="18">
        <v>180749711.897892</v>
      </c>
      <c r="DE10" s="18">
        <v>0</v>
      </c>
      <c r="DF10" s="18">
        <v>0</v>
      </c>
      <c r="DG10" s="18">
        <v>0</v>
      </c>
      <c r="DH10" s="18">
        <v>0</v>
      </c>
      <c r="DI10" s="18">
        <v>0</v>
      </c>
      <c r="DJ10" s="18">
        <v>0</v>
      </c>
      <c r="DK10" s="18">
        <v>0</v>
      </c>
      <c r="DL10" s="18">
        <v>0</v>
      </c>
      <c r="DM10" s="18">
        <v>0</v>
      </c>
      <c r="DN10" s="18">
        <v>1159225.8400000001</v>
      </c>
      <c r="DO10" s="18">
        <v>0</v>
      </c>
      <c r="DP10" s="18">
        <v>1847643.22</v>
      </c>
      <c r="DQ10" s="18">
        <v>0</v>
      </c>
      <c r="DR10" s="18">
        <v>0</v>
      </c>
      <c r="DS10" s="18">
        <v>0</v>
      </c>
      <c r="DT10" s="18">
        <v>0</v>
      </c>
      <c r="DU10" s="18">
        <v>0</v>
      </c>
      <c r="DV10" s="18">
        <v>44103861.519999601</v>
      </c>
      <c r="DW10" s="18">
        <v>0</v>
      </c>
      <c r="DX10" s="18">
        <v>36294653.930019699</v>
      </c>
      <c r="DY10" s="18">
        <v>0</v>
      </c>
      <c r="DZ10" s="18">
        <v>0</v>
      </c>
      <c r="EA10" s="18">
        <v>0</v>
      </c>
      <c r="EB10" s="18">
        <v>230146953.60001001</v>
      </c>
      <c r="EC10" s="18">
        <v>0</v>
      </c>
      <c r="ED10" s="18">
        <v>31420048.079999998</v>
      </c>
      <c r="EE10" s="18">
        <v>0</v>
      </c>
      <c r="EF10" s="18">
        <v>57785650.950000003</v>
      </c>
      <c r="EG10" s="18">
        <v>0</v>
      </c>
      <c r="EH10" s="18">
        <v>64162819.390005097</v>
      </c>
      <c r="EI10" s="18">
        <v>0</v>
      </c>
      <c r="EJ10" s="18">
        <v>0</v>
      </c>
      <c r="EK10" s="18">
        <v>0</v>
      </c>
      <c r="EL10" s="18">
        <v>0</v>
      </c>
      <c r="EM10" s="18">
        <v>0</v>
      </c>
      <c r="EN10" s="18">
        <v>1284542.2</v>
      </c>
      <c r="EO10" s="18">
        <v>0</v>
      </c>
      <c r="EP10" s="18">
        <v>160087.79999999999</v>
      </c>
      <c r="EQ10" s="18">
        <v>0</v>
      </c>
      <c r="ER10" s="18">
        <v>0</v>
      </c>
      <c r="ES10" s="18">
        <v>0</v>
      </c>
      <c r="ET10" s="18">
        <v>0</v>
      </c>
      <c r="EU10" s="18">
        <v>0</v>
      </c>
      <c r="EV10" s="18">
        <v>12270247.810000001</v>
      </c>
      <c r="EW10" s="18">
        <v>0</v>
      </c>
      <c r="EX10" s="18">
        <v>112302912.06</v>
      </c>
      <c r="EY10" s="18">
        <v>0</v>
      </c>
      <c r="EZ10" s="18">
        <v>0</v>
      </c>
      <c r="FA10" s="18">
        <v>0</v>
      </c>
      <c r="FB10" s="18">
        <v>20371595.75</v>
      </c>
      <c r="FC10" s="18">
        <v>0</v>
      </c>
      <c r="FD10" s="18">
        <v>0</v>
      </c>
      <c r="FE10" s="18">
        <v>0</v>
      </c>
      <c r="FF10" s="18">
        <v>0</v>
      </c>
      <c r="FG10" s="18">
        <v>0</v>
      </c>
      <c r="FH10" s="18">
        <v>465616.87</v>
      </c>
      <c r="FI10" s="18">
        <v>0</v>
      </c>
      <c r="FJ10" s="18">
        <v>5616109.0500000101</v>
      </c>
      <c r="FK10" s="18">
        <v>0</v>
      </c>
      <c r="FL10" s="18">
        <v>1278135.49999999</v>
      </c>
      <c r="FM10" s="18">
        <v>0</v>
      </c>
      <c r="FN10" s="19">
        <v>1188845534.3285859</v>
      </c>
      <c r="FO10" s="19">
        <v>0</v>
      </c>
      <c r="FP10" s="18">
        <v>923761.89</v>
      </c>
      <c r="FQ10" s="18">
        <v>0</v>
      </c>
      <c r="FR10" s="18">
        <v>2524748.0300000999</v>
      </c>
      <c r="FS10" s="18">
        <v>0</v>
      </c>
      <c r="FT10" s="80">
        <v>233553741.40946257</v>
      </c>
      <c r="FU10" s="80">
        <v>0</v>
      </c>
      <c r="FV10" s="18">
        <v>85891395.960321188</v>
      </c>
      <c r="FW10" s="18">
        <v>0</v>
      </c>
      <c r="FX10" s="18">
        <v>147662345.44914138</v>
      </c>
      <c r="FY10" s="18">
        <v>0</v>
      </c>
      <c r="FZ10" s="80">
        <v>951843282.9991231</v>
      </c>
      <c r="GA10" s="80">
        <v>0</v>
      </c>
      <c r="GB10" s="18">
        <v>350088515.95003331</v>
      </c>
      <c r="GC10" s="18">
        <v>0</v>
      </c>
      <c r="GD10" s="18">
        <v>601754767.04908979</v>
      </c>
      <c r="GE10" s="18">
        <v>0</v>
      </c>
      <c r="GF10" s="18">
        <v>9389866.6500000302</v>
      </c>
      <c r="GG10" s="18">
        <v>0</v>
      </c>
      <c r="GH10" s="18">
        <v>0</v>
      </c>
      <c r="GI10" s="18">
        <v>0</v>
      </c>
      <c r="GJ10" s="18">
        <v>0</v>
      </c>
      <c r="GK10" s="18">
        <v>0</v>
      </c>
      <c r="GL10" s="18">
        <v>0</v>
      </c>
      <c r="GM10" s="18">
        <v>0</v>
      </c>
      <c r="GN10" s="18">
        <v>0</v>
      </c>
      <c r="GO10" s="18">
        <v>0</v>
      </c>
      <c r="GP10" s="18">
        <v>0</v>
      </c>
      <c r="GQ10" s="18">
        <v>0</v>
      </c>
      <c r="GR10" s="18">
        <v>0</v>
      </c>
      <c r="GS10" s="18">
        <v>0</v>
      </c>
      <c r="GT10" s="18">
        <v>0</v>
      </c>
      <c r="GU10" s="18">
        <v>0</v>
      </c>
      <c r="GV10" s="18">
        <v>0</v>
      </c>
      <c r="GW10" s="18">
        <v>0</v>
      </c>
      <c r="GX10" s="18">
        <v>0</v>
      </c>
      <c r="GY10" s="18">
        <v>0</v>
      </c>
      <c r="GZ10" s="80">
        <v>0</v>
      </c>
      <c r="HA10" s="80">
        <v>0</v>
      </c>
      <c r="HB10" s="18">
        <v>0</v>
      </c>
      <c r="HC10" s="18">
        <v>0</v>
      </c>
      <c r="HD10" s="18">
        <v>0</v>
      </c>
      <c r="HE10" s="18">
        <v>0</v>
      </c>
      <c r="HF10" s="80">
        <v>0</v>
      </c>
      <c r="HG10" s="80">
        <v>0</v>
      </c>
      <c r="HH10" s="18">
        <v>0</v>
      </c>
      <c r="HI10" s="18">
        <v>0</v>
      </c>
      <c r="HJ10" s="18">
        <v>0</v>
      </c>
      <c r="HK10" s="18">
        <v>0</v>
      </c>
      <c r="HL10" s="80">
        <v>0</v>
      </c>
      <c r="HM10" s="80">
        <v>0</v>
      </c>
      <c r="HN10" s="18">
        <v>0</v>
      </c>
      <c r="HO10" s="18">
        <v>0</v>
      </c>
      <c r="HP10" s="18">
        <v>0</v>
      </c>
      <c r="HQ10" s="18">
        <v>0</v>
      </c>
      <c r="HR10" s="18">
        <v>0</v>
      </c>
      <c r="HS10" s="18">
        <v>0</v>
      </c>
      <c r="HT10" s="18">
        <v>9351582773.6219978</v>
      </c>
      <c r="HU10" s="18">
        <v>0</v>
      </c>
    </row>
    <row r="11" spans="1:229" ht="12.75" customHeight="1">
      <c r="A11" s="57" t="s">
        <v>154</v>
      </c>
      <c r="B11" s="17">
        <v>1006</v>
      </c>
      <c r="C11" s="58" t="s">
        <v>146</v>
      </c>
      <c r="D11" s="19">
        <v>12955784.273700001</v>
      </c>
      <c r="E11" s="19">
        <v>0</v>
      </c>
      <c r="F11" s="18">
        <v>4262621.3969000001</v>
      </c>
      <c r="G11" s="18">
        <v>0</v>
      </c>
      <c r="H11" s="18">
        <v>4135572.173</v>
      </c>
      <c r="I11" s="18">
        <v>0</v>
      </c>
      <c r="J11" s="18">
        <v>4557590.7038000003</v>
      </c>
      <c r="K11" s="18">
        <v>0</v>
      </c>
      <c r="L11" s="18">
        <v>89876.61</v>
      </c>
      <c r="M11" s="18">
        <v>0</v>
      </c>
      <c r="N11" s="18">
        <v>29250817.199999999</v>
      </c>
      <c r="O11" s="18">
        <v>0</v>
      </c>
      <c r="P11" s="18">
        <v>0</v>
      </c>
      <c r="Q11" s="18">
        <v>0</v>
      </c>
      <c r="R11" s="18">
        <v>21759.72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2063177.12</v>
      </c>
      <c r="AA11" s="18">
        <v>0</v>
      </c>
      <c r="AB11" s="18">
        <v>0</v>
      </c>
      <c r="AC11" s="18">
        <v>0</v>
      </c>
      <c r="AD11" s="18">
        <v>6636146.0099999998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409704981.04999995</v>
      </c>
      <c r="AK11" s="18">
        <v>0</v>
      </c>
      <c r="AL11" s="18">
        <v>5912961.7249999996</v>
      </c>
      <c r="AM11" s="18">
        <v>0</v>
      </c>
      <c r="AN11" s="18">
        <v>6934159.9945</v>
      </c>
      <c r="AO11" s="18">
        <v>0</v>
      </c>
      <c r="AP11" s="18">
        <v>118591962.2401</v>
      </c>
      <c r="AQ11" s="18">
        <v>0</v>
      </c>
      <c r="AR11" s="18">
        <v>331219.78000000003</v>
      </c>
      <c r="AS11" s="18">
        <v>0</v>
      </c>
      <c r="AT11" s="18">
        <v>3637301.0940999999</v>
      </c>
      <c r="AU11" s="18">
        <v>0</v>
      </c>
      <c r="AV11" s="18">
        <v>2502924.8993000002</v>
      </c>
      <c r="AW11" s="18">
        <v>0</v>
      </c>
      <c r="AX11" s="18">
        <v>8832.52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293283.57659999997</v>
      </c>
      <c r="BE11" s="18">
        <v>0</v>
      </c>
      <c r="BF11" s="18">
        <v>0</v>
      </c>
      <c r="BG11" s="18">
        <v>0</v>
      </c>
      <c r="BH11" s="18">
        <v>145296.84</v>
      </c>
      <c r="BI11" s="18">
        <v>0</v>
      </c>
      <c r="BJ11" s="18">
        <v>0</v>
      </c>
      <c r="BK11" s="18">
        <v>0</v>
      </c>
      <c r="BL11" s="18">
        <v>0</v>
      </c>
      <c r="BM11" s="18">
        <v>0</v>
      </c>
      <c r="BN11" s="18">
        <v>0</v>
      </c>
      <c r="BO11" s="18">
        <v>0</v>
      </c>
      <c r="BP11" s="18">
        <v>1086442.72</v>
      </c>
      <c r="BQ11" s="18">
        <v>0</v>
      </c>
      <c r="BR11" s="18">
        <v>88480.81</v>
      </c>
      <c r="BS11" s="18">
        <v>0</v>
      </c>
      <c r="BT11" s="18">
        <v>0</v>
      </c>
      <c r="BU11" s="18">
        <v>0</v>
      </c>
      <c r="BV11" s="18">
        <v>2840120.5370999998</v>
      </c>
      <c r="BW11" s="18">
        <v>0</v>
      </c>
      <c r="BX11" s="18">
        <v>0</v>
      </c>
      <c r="BY11" s="18">
        <v>0</v>
      </c>
      <c r="BZ11" s="18">
        <v>0</v>
      </c>
      <c r="CA11" s="18">
        <v>0</v>
      </c>
      <c r="CB11" s="18">
        <v>390813.01150000002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46014196.171599999</v>
      </c>
      <c r="CK11" s="18">
        <v>0</v>
      </c>
      <c r="CL11" s="18">
        <v>799314.82909999997</v>
      </c>
      <c r="CM11" s="18">
        <v>0</v>
      </c>
      <c r="CN11" s="18">
        <v>2523545.7836000002</v>
      </c>
      <c r="CO11" s="18">
        <v>0</v>
      </c>
      <c r="CP11" s="18">
        <v>0</v>
      </c>
      <c r="CQ11" s="18">
        <v>0</v>
      </c>
      <c r="CR11" s="18">
        <v>1080159.8961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18">
        <v>0</v>
      </c>
      <c r="CY11" s="18">
        <v>0</v>
      </c>
      <c r="CZ11" s="18">
        <v>0</v>
      </c>
      <c r="DA11" s="18">
        <v>0</v>
      </c>
      <c r="DB11" s="18">
        <v>0</v>
      </c>
      <c r="DC11" s="18">
        <v>0</v>
      </c>
      <c r="DD11" s="18">
        <v>9787706.2557999995</v>
      </c>
      <c r="DE11" s="18">
        <v>0</v>
      </c>
      <c r="DF11" s="18">
        <v>0</v>
      </c>
      <c r="DG11" s="18">
        <v>0</v>
      </c>
      <c r="DH11" s="18">
        <v>0</v>
      </c>
      <c r="DI11" s="18">
        <v>0</v>
      </c>
      <c r="DJ11" s="18">
        <v>0</v>
      </c>
      <c r="DK11" s="18">
        <v>0</v>
      </c>
      <c r="DL11" s="18">
        <v>0</v>
      </c>
      <c r="DM11" s="18">
        <v>0</v>
      </c>
      <c r="DN11" s="18">
        <v>0</v>
      </c>
      <c r="DO11" s="18">
        <v>0</v>
      </c>
      <c r="DP11" s="18">
        <v>0</v>
      </c>
      <c r="DQ11" s="18">
        <v>0</v>
      </c>
      <c r="DR11" s="18">
        <v>0</v>
      </c>
      <c r="DS11" s="18">
        <v>0</v>
      </c>
      <c r="DT11" s="18">
        <v>15461.675300000001</v>
      </c>
      <c r="DU11" s="18">
        <v>0</v>
      </c>
      <c r="DV11" s="18">
        <v>0</v>
      </c>
      <c r="DW11" s="18">
        <v>0</v>
      </c>
      <c r="DX11" s="18">
        <v>5508527.9862000002</v>
      </c>
      <c r="DY11" s="18">
        <v>0</v>
      </c>
      <c r="DZ11" s="18">
        <v>0</v>
      </c>
      <c r="EA11" s="18">
        <v>0</v>
      </c>
      <c r="EB11" s="18">
        <v>4719800.8579000002</v>
      </c>
      <c r="EC11" s="18">
        <v>0</v>
      </c>
      <c r="ED11" s="18">
        <v>712147.7</v>
      </c>
      <c r="EE11" s="18">
        <v>0</v>
      </c>
      <c r="EF11" s="18">
        <v>522731.79</v>
      </c>
      <c r="EG11" s="18">
        <v>0</v>
      </c>
      <c r="EH11" s="18">
        <v>1451684.9674</v>
      </c>
      <c r="EI11" s="18">
        <v>0</v>
      </c>
      <c r="EJ11" s="18">
        <v>0</v>
      </c>
      <c r="EK11" s="18">
        <v>0</v>
      </c>
      <c r="EL11" s="18">
        <v>0</v>
      </c>
      <c r="EM11" s="18">
        <v>0</v>
      </c>
      <c r="EN11" s="18">
        <v>0</v>
      </c>
      <c r="EO11" s="18">
        <v>0</v>
      </c>
      <c r="EP11" s="18">
        <v>0</v>
      </c>
      <c r="EQ11" s="18">
        <v>0</v>
      </c>
      <c r="ER11" s="18">
        <v>0</v>
      </c>
      <c r="ES11" s="18">
        <v>0</v>
      </c>
      <c r="ET11" s="18">
        <v>0</v>
      </c>
      <c r="EU11" s="18">
        <v>0</v>
      </c>
      <c r="EV11" s="18">
        <v>1733790.67</v>
      </c>
      <c r="EW11" s="18">
        <v>0</v>
      </c>
      <c r="EX11" s="18">
        <v>9924886.9024</v>
      </c>
      <c r="EY11" s="18">
        <v>0</v>
      </c>
      <c r="EZ11" s="18">
        <v>0</v>
      </c>
      <c r="FA11" s="18">
        <v>0</v>
      </c>
      <c r="FB11" s="18">
        <v>3635631.0381</v>
      </c>
      <c r="FC11" s="18">
        <v>0</v>
      </c>
      <c r="FD11" s="18">
        <v>0</v>
      </c>
      <c r="FE11" s="18">
        <v>0</v>
      </c>
      <c r="FF11" s="18">
        <v>0</v>
      </c>
      <c r="FG11" s="18">
        <v>0</v>
      </c>
      <c r="FH11" s="18">
        <v>338708.22</v>
      </c>
      <c r="FI11" s="18">
        <v>0</v>
      </c>
      <c r="FJ11" s="18">
        <v>0</v>
      </c>
      <c r="FK11" s="18">
        <v>0</v>
      </c>
      <c r="FL11" s="18">
        <v>5204389.6900000004</v>
      </c>
      <c r="FM11" s="18">
        <v>0</v>
      </c>
      <c r="FN11" s="19">
        <v>139237465.14999998</v>
      </c>
      <c r="FO11" s="19">
        <v>0</v>
      </c>
      <c r="FP11" s="18">
        <v>0</v>
      </c>
      <c r="FQ11" s="18">
        <v>0</v>
      </c>
      <c r="FR11" s="18">
        <v>138318023.19999999</v>
      </c>
      <c r="FS11" s="18">
        <v>0</v>
      </c>
      <c r="FT11" s="80">
        <v>0</v>
      </c>
      <c r="FU11" s="80">
        <v>0</v>
      </c>
      <c r="FV11" s="18">
        <v>0</v>
      </c>
      <c r="FW11" s="18">
        <v>0</v>
      </c>
      <c r="FX11" s="18">
        <v>0</v>
      </c>
      <c r="FY11" s="18">
        <v>0</v>
      </c>
      <c r="FZ11" s="80">
        <v>919441.95</v>
      </c>
      <c r="GA11" s="80">
        <v>0</v>
      </c>
      <c r="GB11" s="18">
        <v>0</v>
      </c>
      <c r="GC11" s="18">
        <v>0</v>
      </c>
      <c r="GD11" s="18">
        <v>919441.95</v>
      </c>
      <c r="GE11" s="18">
        <v>0</v>
      </c>
      <c r="GF11" s="18">
        <v>1957291.3322000001</v>
      </c>
      <c r="GG11" s="18">
        <v>0</v>
      </c>
      <c r="GH11" s="18">
        <v>0</v>
      </c>
      <c r="GI11" s="18">
        <v>0</v>
      </c>
      <c r="GJ11" s="18">
        <v>0</v>
      </c>
      <c r="GK11" s="18">
        <v>0</v>
      </c>
      <c r="GL11" s="18">
        <v>0</v>
      </c>
      <c r="GM11" s="18">
        <v>0</v>
      </c>
      <c r="GN11" s="18">
        <v>0</v>
      </c>
      <c r="GO11" s="18">
        <v>0</v>
      </c>
      <c r="GP11" s="18">
        <v>0</v>
      </c>
      <c r="GQ11" s="18">
        <v>0</v>
      </c>
      <c r="GR11" s="18">
        <v>0</v>
      </c>
      <c r="GS11" s="18">
        <v>0</v>
      </c>
      <c r="GT11" s="18">
        <v>0</v>
      </c>
      <c r="GU11" s="18">
        <v>0</v>
      </c>
      <c r="GV11" s="18">
        <v>0</v>
      </c>
      <c r="GW11" s="18">
        <v>0</v>
      </c>
      <c r="GX11" s="18">
        <v>0</v>
      </c>
      <c r="GY11" s="18">
        <v>0</v>
      </c>
      <c r="GZ11" s="80">
        <v>0</v>
      </c>
      <c r="HA11" s="80">
        <v>0</v>
      </c>
      <c r="HB11" s="18">
        <v>0</v>
      </c>
      <c r="HC11" s="18">
        <v>0</v>
      </c>
      <c r="HD11" s="18">
        <v>0</v>
      </c>
      <c r="HE11" s="18">
        <v>0</v>
      </c>
      <c r="HF11" s="80">
        <v>0</v>
      </c>
      <c r="HG11" s="80">
        <v>0</v>
      </c>
      <c r="HH11" s="18">
        <v>0</v>
      </c>
      <c r="HI11" s="18">
        <v>0</v>
      </c>
      <c r="HJ11" s="18">
        <v>0</v>
      </c>
      <c r="HK11" s="18">
        <v>0</v>
      </c>
      <c r="HL11" s="80">
        <v>0</v>
      </c>
      <c r="HM11" s="80">
        <v>0</v>
      </c>
      <c r="HN11" s="18">
        <v>0</v>
      </c>
      <c r="HO11" s="18">
        <v>0</v>
      </c>
      <c r="HP11" s="18">
        <v>0</v>
      </c>
      <c r="HQ11" s="18">
        <v>0</v>
      </c>
      <c r="HR11" s="18">
        <v>0</v>
      </c>
      <c r="HS11" s="18">
        <v>0</v>
      </c>
      <c r="HT11" s="18">
        <v>838653782.6475997</v>
      </c>
      <c r="HU11" s="18">
        <v>0</v>
      </c>
    </row>
    <row r="12" spans="1:229" ht="12.75" customHeight="1">
      <c r="A12" s="57" t="s">
        <v>156</v>
      </c>
      <c r="B12" s="17">
        <v>1007</v>
      </c>
      <c r="C12" s="58" t="s">
        <v>146</v>
      </c>
      <c r="D12" s="19">
        <v>0</v>
      </c>
      <c r="E12" s="19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0</v>
      </c>
      <c r="BH12" s="18">
        <v>0</v>
      </c>
      <c r="BI12" s="18">
        <v>0</v>
      </c>
      <c r="BJ12" s="18">
        <v>0</v>
      </c>
      <c r="BK12" s="18">
        <v>0</v>
      </c>
      <c r="BL12" s="18">
        <v>0</v>
      </c>
      <c r="BM12" s="18">
        <v>0</v>
      </c>
      <c r="BN12" s="18">
        <v>0</v>
      </c>
      <c r="BO12" s="18">
        <v>0</v>
      </c>
      <c r="BP12" s="18">
        <v>0</v>
      </c>
      <c r="BQ12" s="18">
        <v>0</v>
      </c>
      <c r="BR12" s="18">
        <v>0</v>
      </c>
      <c r="BS12" s="18">
        <v>0</v>
      </c>
      <c r="BT12" s="18">
        <v>0</v>
      </c>
      <c r="BU12" s="18">
        <v>0</v>
      </c>
      <c r="BV12" s="18">
        <v>0</v>
      </c>
      <c r="BW12" s="18">
        <v>0</v>
      </c>
      <c r="BX12" s="18">
        <v>0</v>
      </c>
      <c r="BY12" s="18">
        <v>0</v>
      </c>
      <c r="BZ12" s="18">
        <v>0</v>
      </c>
      <c r="CA12" s="18">
        <v>0</v>
      </c>
      <c r="CB12" s="18">
        <v>0</v>
      </c>
      <c r="CC12" s="18">
        <v>0</v>
      </c>
      <c r="CD12" s="18">
        <v>0</v>
      </c>
      <c r="CE12" s="18">
        <v>0</v>
      </c>
      <c r="CF12" s="18">
        <v>0</v>
      </c>
      <c r="CG12" s="18">
        <v>0</v>
      </c>
      <c r="CH12" s="18">
        <v>0</v>
      </c>
      <c r="CI12" s="18">
        <v>0</v>
      </c>
      <c r="CJ12" s="18">
        <v>0</v>
      </c>
      <c r="CK12" s="18">
        <v>0</v>
      </c>
      <c r="CL12" s="18">
        <v>0</v>
      </c>
      <c r="CM12" s="18">
        <v>0</v>
      </c>
      <c r="CN12" s="18">
        <v>0</v>
      </c>
      <c r="CO12" s="18">
        <v>0</v>
      </c>
      <c r="CP12" s="18">
        <v>0</v>
      </c>
      <c r="CQ12" s="18">
        <v>0</v>
      </c>
      <c r="CR12" s="18">
        <v>0</v>
      </c>
      <c r="CS12" s="18">
        <v>0</v>
      </c>
      <c r="CT12" s="18">
        <v>0</v>
      </c>
      <c r="CU12" s="18">
        <v>0</v>
      </c>
      <c r="CV12" s="18">
        <v>0</v>
      </c>
      <c r="CW12" s="18">
        <v>0</v>
      </c>
      <c r="CX12" s="18">
        <v>0</v>
      </c>
      <c r="CY12" s="18">
        <v>0</v>
      </c>
      <c r="CZ12" s="18">
        <v>0</v>
      </c>
      <c r="DA12" s="18">
        <v>0</v>
      </c>
      <c r="DB12" s="18">
        <v>0</v>
      </c>
      <c r="DC12" s="18">
        <v>0</v>
      </c>
      <c r="DD12" s="18">
        <v>0</v>
      </c>
      <c r="DE12" s="18">
        <v>0</v>
      </c>
      <c r="DF12" s="18">
        <v>0</v>
      </c>
      <c r="DG12" s="18">
        <v>0</v>
      </c>
      <c r="DH12" s="18">
        <v>0</v>
      </c>
      <c r="DI12" s="18">
        <v>0</v>
      </c>
      <c r="DJ12" s="18">
        <v>0</v>
      </c>
      <c r="DK12" s="18">
        <v>0</v>
      </c>
      <c r="DL12" s="18">
        <v>0</v>
      </c>
      <c r="DM12" s="18">
        <v>0</v>
      </c>
      <c r="DN12" s="18">
        <v>108852095.15225755</v>
      </c>
      <c r="DO12" s="18">
        <v>0</v>
      </c>
      <c r="DP12" s="18">
        <v>0</v>
      </c>
      <c r="DQ12" s="18">
        <v>0</v>
      </c>
      <c r="DR12" s="18">
        <v>0</v>
      </c>
      <c r="DS12" s="18">
        <v>0</v>
      </c>
      <c r="DT12" s="18">
        <v>0</v>
      </c>
      <c r="DU12" s="18">
        <v>0</v>
      </c>
      <c r="DV12" s="18">
        <v>0</v>
      </c>
      <c r="DW12" s="18">
        <v>0</v>
      </c>
      <c r="DX12" s="18">
        <v>0</v>
      </c>
      <c r="DY12" s="18">
        <v>0</v>
      </c>
      <c r="DZ12" s="18">
        <v>0</v>
      </c>
      <c r="EA12" s="18">
        <v>0</v>
      </c>
      <c r="EB12" s="18">
        <v>0</v>
      </c>
      <c r="EC12" s="18">
        <v>0</v>
      </c>
      <c r="ED12" s="18">
        <v>0</v>
      </c>
      <c r="EE12" s="18">
        <v>0</v>
      </c>
      <c r="EF12" s="18">
        <v>0</v>
      </c>
      <c r="EG12" s="18">
        <v>0</v>
      </c>
      <c r="EH12" s="18">
        <v>0</v>
      </c>
      <c r="EI12" s="18">
        <v>0</v>
      </c>
      <c r="EJ12" s="18">
        <v>0</v>
      </c>
      <c r="EK12" s="18">
        <v>0</v>
      </c>
      <c r="EL12" s="18">
        <v>0</v>
      </c>
      <c r="EM12" s="18">
        <v>0</v>
      </c>
      <c r="EN12" s="18">
        <v>0</v>
      </c>
      <c r="EO12" s="18">
        <v>0</v>
      </c>
      <c r="EP12" s="18">
        <v>0</v>
      </c>
      <c r="EQ12" s="18">
        <v>0</v>
      </c>
      <c r="ER12" s="18">
        <v>0</v>
      </c>
      <c r="ES12" s="18">
        <v>0</v>
      </c>
      <c r="ET12" s="18">
        <v>0</v>
      </c>
      <c r="EU12" s="18">
        <v>0</v>
      </c>
      <c r="EV12" s="18">
        <v>0</v>
      </c>
      <c r="EW12" s="18">
        <v>0</v>
      </c>
      <c r="EX12" s="18">
        <v>0</v>
      </c>
      <c r="EY12" s="18">
        <v>0</v>
      </c>
      <c r="EZ12" s="18">
        <v>0</v>
      </c>
      <c r="FA12" s="18">
        <v>0</v>
      </c>
      <c r="FB12" s="18">
        <v>0</v>
      </c>
      <c r="FC12" s="18">
        <v>0</v>
      </c>
      <c r="FD12" s="18">
        <v>0</v>
      </c>
      <c r="FE12" s="18">
        <v>0</v>
      </c>
      <c r="FF12" s="18">
        <v>0</v>
      </c>
      <c r="FG12" s="18">
        <v>0</v>
      </c>
      <c r="FH12" s="18">
        <v>0</v>
      </c>
      <c r="FI12" s="18">
        <v>0</v>
      </c>
      <c r="FJ12" s="18">
        <v>0</v>
      </c>
      <c r="FK12" s="18">
        <v>0</v>
      </c>
      <c r="FL12" s="18">
        <v>0</v>
      </c>
      <c r="FM12" s="18">
        <v>0</v>
      </c>
      <c r="FN12" s="19">
        <v>0</v>
      </c>
      <c r="FO12" s="19">
        <v>0</v>
      </c>
      <c r="FP12" s="18">
        <v>0</v>
      </c>
      <c r="FQ12" s="18">
        <v>0</v>
      </c>
      <c r="FR12" s="18">
        <v>0</v>
      </c>
      <c r="FS12" s="18">
        <v>0</v>
      </c>
      <c r="FT12" s="80">
        <v>0</v>
      </c>
      <c r="FU12" s="80">
        <v>0</v>
      </c>
      <c r="FV12" s="18">
        <v>0</v>
      </c>
      <c r="FW12" s="18">
        <v>0</v>
      </c>
      <c r="FX12" s="18">
        <v>0</v>
      </c>
      <c r="FY12" s="18">
        <v>0</v>
      </c>
      <c r="FZ12" s="80">
        <v>0</v>
      </c>
      <c r="GA12" s="80">
        <v>0</v>
      </c>
      <c r="GB12" s="18">
        <v>0</v>
      </c>
      <c r="GC12" s="18">
        <v>0</v>
      </c>
      <c r="GD12" s="18">
        <v>0</v>
      </c>
      <c r="GE12" s="18">
        <v>0</v>
      </c>
      <c r="GF12" s="18">
        <v>0</v>
      </c>
      <c r="GG12" s="18">
        <v>0</v>
      </c>
      <c r="GH12" s="18">
        <v>0</v>
      </c>
      <c r="GI12" s="18">
        <v>0</v>
      </c>
      <c r="GJ12" s="18">
        <v>0</v>
      </c>
      <c r="GK12" s="18">
        <v>0</v>
      </c>
      <c r="GL12" s="18">
        <v>0</v>
      </c>
      <c r="GM12" s="18">
        <v>0</v>
      </c>
      <c r="GN12" s="18">
        <v>0</v>
      </c>
      <c r="GO12" s="18">
        <v>0</v>
      </c>
      <c r="GP12" s="18">
        <v>0</v>
      </c>
      <c r="GQ12" s="18">
        <v>0</v>
      </c>
      <c r="GR12" s="18">
        <v>0</v>
      </c>
      <c r="GS12" s="18">
        <v>0</v>
      </c>
      <c r="GT12" s="18">
        <v>0</v>
      </c>
      <c r="GU12" s="18">
        <v>0</v>
      </c>
      <c r="GV12" s="18">
        <v>0</v>
      </c>
      <c r="GW12" s="18">
        <v>0</v>
      </c>
      <c r="GX12" s="18">
        <v>0</v>
      </c>
      <c r="GY12" s="18">
        <v>0</v>
      </c>
      <c r="GZ12" s="80">
        <v>0</v>
      </c>
      <c r="HA12" s="80">
        <v>0</v>
      </c>
      <c r="HB12" s="18">
        <v>0</v>
      </c>
      <c r="HC12" s="18">
        <v>0</v>
      </c>
      <c r="HD12" s="18">
        <v>0</v>
      </c>
      <c r="HE12" s="18">
        <v>0</v>
      </c>
      <c r="HF12" s="80">
        <v>0</v>
      </c>
      <c r="HG12" s="80">
        <v>0</v>
      </c>
      <c r="HH12" s="18">
        <v>0</v>
      </c>
      <c r="HI12" s="18">
        <v>0</v>
      </c>
      <c r="HJ12" s="18">
        <v>0</v>
      </c>
      <c r="HK12" s="18">
        <v>0</v>
      </c>
      <c r="HL12" s="80">
        <v>0</v>
      </c>
      <c r="HM12" s="80">
        <v>0</v>
      </c>
      <c r="HN12" s="18">
        <v>0</v>
      </c>
      <c r="HO12" s="18">
        <v>0</v>
      </c>
      <c r="HP12" s="18">
        <v>0</v>
      </c>
      <c r="HQ12" s="18">
        <v>0</v>
      </c>
      <c r="HR12" s="18">
        <v>0</v>
      </c>
      <c r="HS12" s="18">
        <v>0</v>
      </c>
      <c r="HT12" s="18">
        <v>108852095.15225755</v>
      </c>
      <c r="HU12" s="18">
        <v>0</v>
      </c>
    </row>
    <row r="13" spans="1:229" ht="12.75" customHeight="1">
      <c r="A13" s="57" t="s">
        <v>158</v>
      </c>
      <c r="B13" s="17">
        <v>1008</v>
      </c>
      <c r="C13" s="58" t="s">
        <v>146</v>
      </c>
      <c r="D13" s="19">
        <v>85798556.340000004</v>
      </c>
      <c r="E13" s="19">
        <v>0</v>
      </c>
      <c r="F13" s="18">
        <v>8299033.9900000002</v>
      </c>
      <c r="G13" s="18">
        <v>0</v>
      </c>
      <c r="H13" s="18">
        <v>49988293.670000002</v>
      </c>
      <c r="I13" s="18">
        <v>0</v>
      </c>
      <c r="J13" s="18">
        <v>27511228.68</v>
      </c>
      <c r="K13" s="18">
        <v>0</v>
      </c>
      <c r="L13" s="18">
        <v>5151241.78</v>
      </c>
      <c r="M13" s="18">
        <v>0</v>
      </c>
      <c r="N13" s="18">
        <v>19420294.510000002</v>
      </c>
      <c r="O13" s="18">
        <v>0</v>
      </c>
      <c r="P13" s="18">
        <v>0</v>
      </c>
      <c r="Q13" s="18">
        <v>0</v>
      </c>
      <c r="R13" s="18">
        <v>474584.85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29482788.760000002</v>
      </c>
      <c r="AA13" s="18">
        <v>0</v>
      </c>
      <c r="AB13" s="18">
        <v>0</v>
      </c>
      <c r="AC13" s="18">
        <v>0</v>
      </c>
      <c r="AD13" s="18">
        <v>4598940.34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252129439.96295944</v>
      </c>
      <c r="AK13" s="18">
        <v>0</v>
      </c>
      <c r="AL13" s="18">
        <v>5753637.2470405623</v>
      </c>
      <c r="AM13" s="18">
        <v>0</v>
      </c>
      <c r="AN13" s="18">
        <v>8302449.3499999996</v>
      </c>
      <c r="AO13" s="18">
        <v>0</v>
      </c>
      <c r="AP13" s="18">
        <v>213972215.91999999</v>
      </c>
      <c r="AQ13" s="18">
        <v>0</v>
      </c>
      <c r="AR13" s="18">
        <v>1092298.3799999999</v>
      </c>
      <c r="AS13" s="18">
        <v>0</v>
      </c>
      <c r="AT13" s="18">
        <v>14597636.4</v>
      </c>
      <c r="AU13" s="18">
        <v>0</v>
      </c>
      <c r="AV13" s="18">
        <v>25916862.460000001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484720.05</v>
      </c>
      <c r="BC13" s="18">
        <v>0</v>
      </c>
      <c r="BD13" s="18">
        <v>4023958.52</v>
      </c>
      <c r="BE13" s="18">
        <v>0</v>
      </c>
      <c r="BF13" s="18">
        <v>0</v>
      </c>
      <c r="BG13" s="18">
        <v>0</v>
      </c>
      <c r="BH13" s="18">
        <v>573427.21</v>
      </c>
      <c r="BI13" s="18">
        <v>0</v>
      </c>
      <c r="BJ13" s="18">
        <v>9910663.2200000007</v>
      </c>
      <c r="BK13" s="18">
        <v>0</v>
      </c>
      <c r="BL13" s="18">
        <v>3868782.04</v>
      </c>
      <c r="BM13" s="18">
        <v>0</v>
      </c>
      <c r="BN13" s="18">
        <v>523681.66</v>
      </c>
      <c r="BO13" s="18">
        <v>0</v>
      </c>
      <c r="BP13" s="18">
        <v>0</v>
      </c>
      <c r="BQ13" s="18">
        <v>0</v>
      </c>
      <c r="BR13" s="18">
        <v>12384.05</v>
      </c>
      <c r="BS13" s="18">
        <v>0</v>
      </c>
      <c r="BT13" s="18">
        <v>0</v>
      </c>
      <c r="BU13" s="18">
        <v>0</v>
      </c>
      <c r="BV13" s="18">
        <v>9570860.0199999996</v>
      </c>
      <c r="BW13" s="18">
        <v>0</v>
      </c>
      <c r="BX13" s="18">
        <v>164169.34</v>
      </c>
      <c r="BY13" s="18">
        <v>0</v>
      </c>
      <c r="BZ13" s="18">
        <v>0</v>
      </c>
      <c r="CA13" s="18">
        <v>0</v>
      </c>
      <c r="CB13" s="18">
        <v>539650.21</v>
      </c>
      <c r="CC13" s="18">
        <v>0</v>
      </c>
      <c r="CD13" s="18">
        <v>0</v>
      </c>
      <c r="CE13" s="18">
        <v>0</v>
      </c>
      <c r="CF13" s="18">
        <v>0</v>
      </c>
      <c r="CG13" s="18">
        <v>0</v>
      </c>
      <c r="CH13" s="18">
        <v>0</v>
      </c>
      <c r="CI13" s="18">
        <v>0</v>
      </c>
      <c r="CJ13" s="18">
        <v>0</v>
      </c>
      <c r="CK13" s="18">
        <v>0</v>
      </c>
      <c r="CL13" s="18">
        <v>1334663.78</v>
      </c>
      <c r="CM13" s="18">
        <v>0</v>
      </c>
      <c r="CN13" s="18">
        <v>1106768.58</v>
      </c>
      <c r="CO13" s="18">
        <v>0</v>
      </c>
      <c r="CP13" s="18">
        <v>0</v>
      </c>
      <c r="CQ13" s="18">
        <v>0</v>
      </c>
      <c r="CR13" s="18">
        <v>1190567.3400000001</v>
      </c>
      <c r="CS13" s="18">
        <v>0</v>
      </c>
      <c r="CT13" s="18">
        <v>0</v>
      </c>
      <c r="CU13" s="18">
        <v>0</v>
      </c>
      <c r="CV13" s="18">
        <v>0</v>
      </c>
      <c r="CW13" s="18">
        <v>0</v>
      </c>
      <c r="CX13" s="18">
        <v>0</v>
      </c>
      <c r="CY13" s="18">
        <v>0</v>
      </c>
      <c r="CZ13" s="18">
        <v>0</v>
      </c>
      <c r="DA13" s="18">
        <v>0</v>
      </c>
      <c r="DB13" s="18">
        <v>0</v>
      </c>
      <c r="DC13" s="18">
        <v>0</v>
      </c>
      <c r="DD13" s="18">
        <v>10284518.67</v>
      </c>
      <c r="DE13" s="18">
        <v>0</v>
      </c>
      <c r="DF13" s="18">
        <v>0</v>
      </c>
      <c r="DG13" s="18">
        <v>0</v>
      </c>
      <c r="DH13" s="18">
        <v>0</v>
      </c>
      <c r="DI13" s="18">
        <v>0</v>
      </c>
      <c r="DJ13" s="18">
        <v>0</v>
      </c>
      <c r="DK13" s="18">
        <v>0</v>
      </c>
      <c r="DL13" s="18">
        <v>0</v>
      </c>
      <c r="DM13" s="18">
        <v>0</v>
      </c>
      <c r="DN13" s="18">
        <v>-1224505.45</v>
      </c>
      <c r="DO13" s="18">
        <v>0</v>
      </c>
      <c r="DP13" s="18">
        <v>0</v>
      </c>
      <c r="DQ13" s="18">
        <v>0</v>
      </c>
      <c r="DR13" s="18">
        <v>0</v>
      </c>
      <c r="DS13" s="18">
        <v>0</v>
      </c>
      <c r="DT13" s="18">
        <v>0</v>
      </c>
      <c r="DU13" s="18">
        <v>0</v>
      </c>
      <c r="DV13" s="18">
        <v>0</v>
      </c>
      <c r="DW13" s="18">
        <v>0</v>
      </c>
      <c r="DX13" s="18">
        <v>28580391.27</v>
      </c>
      <c r="DY13" s="18">
        <v>0</v>
      </c>
      <c r="DZ13" s="18">
        <v>0</v>
      </c>
      <c r="EA13" s="18">
        <v>0</v>
      </c>
      <c r="EB13" s="18">
        <v>20007159.23</v>
      </c>
      <c r="EC13" s="18">
        <v>0</v>
      </c>
      <c r="ED13" s="18">
        <v>1291507.6000000001</v>
      </c>
      <c r="EE13" s="18">
        <v>0</v>
      </c>
      <c r="EF13" s="18">
        <v>16469156.939999999</v>
      </c>
      <c r="EG13" s="18">
        <v>0</v>
      </c>
      <c r="EH13" s="18">
        <v>4206437.41</v>
      </c>
      <c r="EI13" s="18">
        <v>0</v>
      </c>
      <c r="EJ13" s="18">
        <v>0</v>
      </c>
      <c r="EK13" s="18">
        <v>0</v>
      </c>
      <c r="EL13" s="18">
        <v>0</v>
      </c>
      <c r="EM13" s="18">
        <v>0</v>
      </c>
      <c r="EN13" s="18">
        <v>0</v>
      </c>
      <c r="EO13" s="18">
        <v>0</v>
      </c>
      <c r="EP13" s="18">
        <v>0</v>
      </c>
      <c r="EQ13" s="18">
        <v>0</v>
      </c>
      <c r="ER13" s="18">
        <v>0</v>
      </c>
      <c r="ES13" s="18">
        <v>0</v>
      </c>
      <c r="ET13" s="18">
        <v>0</v>
      </c>
      <c r="EU13" s="18">
        <v>0</v>
      </c>
      <c r="EV13" s="18">
        <v>0</v>
      </c>
      <c r="EW13" s="18">
        <v>0</v>
      </c>
      <c r="EX13" s="18">
        <v>0</v>
      </c>
      <c r="EY13" s="18">
        <v>0</v>
      </c>
      <c r="EZ13" s="18">
        <v>0</v>
      </c>
      <c r="FA13" s="18">
        <v>0</v>
      </c>
      <c r="FB13" s="18">
        <v>0</v>
      </c>
      <c r="FC13" s="18">
        <v>0</v>
      </c>
      <c r="FD13" s="18">
        <v>0</v>
      </c>
      <c r="FE13" s="18">
        <v>0</v>
      </c>
      <c r="FF13" s="18">
        <v>0</v>
      </c>
      <c r="FG13" s="18">
        <v>0</v>
      </c>
      <c r="FH13" s="18">
        <v>0</v>
      </c>
      <c r="FI13" s="18">
        <v>0</v>
      </c>
      <c r="FJ13" s="18">
        <v>0</v>
      </c>
      <c r="FK13" s="18">
        <v>0</v>
      </c>
      <c r="FL13" s="18">
        <v>0</v>
      </c>
      <c r="FM13" s="18">
        <v>0</v>
      </c>
      <c r="FN13" s="19">
        <v>76810329.959999993</v>
      </c>
      <c r="FO13" s="19">
        <v>0</v>
      </c>
      <c r="FP13" s="18">
        <v>249114.94</v>
      </c>
      <c r="FQ13" s="18">
        <v>0</v>
      </c>
      <c r="FR13" s="18">
        <v>23811483.23</v>
      </c>
      <c r="FS13" s="18">
        <v>0</v>
      </c>
      <c r="FT13" s="80">
        <v>51764510.829999998</v>
      </c>
      <c r="FU13" s="80">
        <v>0</v>
      </c>
      <c r="FV13" s="18">
        <v>3842158.2</v>
      </c>
      <c r="FW13" s="18">
        <v>0</v>
      </c>
      <c r="FX13" s="18">
        <v>47922352.629999995</v>
      </c>
      <c r="FY13" s="18">
        <v>0</v>
      </c>
      <c r="FZ13" s="80">
        <v>985220.9600000002</v>
      </c>
      <c r="GA13" s="80">
        <v>0</v>
      </c>
      <c r="GB13" s="18">
        <v>0</v>
      </c>
      <c r="GC13" s="18">
        <v>0</v>
      </c>
      <c r="GD13" s="18">
        <v>985220.9600000002</v>
      </c>
      <c r="GE13" s="18">
        <v>0</v>
      </c>
      <c r="GF13" s="18">
        <v>307843960.62</v>
      </c>
      <c r="GG13" s="18">
        <v>0</v>
      </c>
      <c r="GH13" s="18">
        <v>0</v>
      </c>
      <c r="GI13" s="18">
        <v>0</v>
      </c>
      <c r="GJ13" s="18">
        <v>0</v>
      </c>
      <c r="GK13" s="18">
        <v>0</v>
      </c>
      <c r="GL13" s="18">
        <v>0</v>
      </c>
      <c r="GM13" s="18">
        <v>0</v>
      </c>
      <c r="GN13" s="18">
        <v>0</v>
      </c>
      <c r="GO13" s="18">
        <v>0</v>
      </c>
      <c r="GP13" s="18">
        <v>0</v>
      </c>
      <c r="GQ13" s="18">
        <v>0</v>
      </c>
      <c r="GR13" s="18">
        <v>0</v>
      </c>
      <c r="GS13" s="18">
        <v>0</v>
      </c>
      <c r="GT13" s="18">
        <v>0</v>
      </c>
      <c r="GU13" s="18">
        <v>0</v>
      </c>
      <c r="GV13" s="18">
        <v>0</v>
      </c>
      <c r="GW13" s="18">
        <v>0</v>
      </c>
      <c r="GX13" s="18">
        <v>0</v>
      </c>
      <c r="GY13" s="18">
        <v>0</v>
      </c>
      <c r="GZ13" s="80">
        <v>0</v>
      </c>
      <c r="HA13" s="80">
        <v>0</v>
      </c>
      <c r="HB13" s="18">
        <v>0</v>
      </c>
      <c r="HC13" s="18">
        <v>0</v>
      </c>
      <c r="HD13" s="18">
        <v>0</v>
      </c>
      <c r="HE13" s="18">
        <v>0</v>
      </c>
      <c r="HF13" s="80">
        <v>0</v>
      </c>
      <c r="HG13" s="80">
        <v>0</v>
      </c>
      <c r="HH13" s="18">
        <v>0</v>
      </c>
      <c r="HI13" s="18">
        <v>0</v>
      </c>
      <c r="HJ13" s="18">
        <v>0</v>
      </c>
      <c r="HK13" s="18">
        <v>0</v>
      </c>
      <c r="HL13" s="80">
        <v>0</v>
      </c>
      <c r="HM13" s="80">
        <v>0</v>
      </c>
      <c r="HN13" s="18">
        <v>0</v>
      </c>
      <c r="HO13" s="18">
        <v>0</v>
      </c>
      <c r="HP13" s="18">
        <v>0</v>
      </c>
      <c r="HQ13" s="18">
        <v>0</v>
      </c>
      <c r="HR13" s="18">
        <v>0</v>
      </c>
      <c r="HS13" s="18">
        <v>0</v>
      </c>
      <c r="HT13" s="18">
        <v>1164264198.5700002</v>
      </c>
      <c r="HU13" s="18">
        <v>0</v>
      </c>
    </row>
    <row r="14" spans="1:229" ht="12.75" customHeight="1">
      <c r="A14" s="57" t="s">
        <v>161</v>
      </c>
      <c r="B14" s="17">
        <v>1009</v>
      </c>
      <c r="C14" s="58" t="s">
        <v>146</v>
      </c>
      <c r="D14" s="19">
        <v>1106516451.6500006</v>
      </c>
      <c r="E14" s="19">
        <v>7896082.8399999999</v>
      </c>
      <c r="F14" s="18">
        <v>137949571.57263872</v>
      </c>
      <c r="G14" s="18">
        <v>954638.84735805017</v>
      </c>
      <c r="H14" s="18">
        <v>303879172.61003906</v>
      </c>
      <c r="I14" s="18">
        <v>2182124.8999610171</v>
      </c>
      <c r="J14" s="18">
        <v>664687707.46732295</v>
      </c>
      <c r="K14" s="18">
        <v>4759319.092680933</v>
      </c>
      <c r="L14" s="18">
        <v>252094162.53999999</v>
      </c>
      <c r="M14" s="18">
        <v>190368.27</v>
      </c>
      <c r="N14" s="18">
        <v>101137622.19</v>
      </c>
      <c r="O14" s="18">
        <v>0</v>
      </c>
      <c r="P14" s="18">
        <v>711010.02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3191041.43</v>
      </c>
      <c r="W14" s="18">
        <v>0</v>
      </c>
      <c r="X14" s="18">
        <v>0</v>
      </c>
      <c r="Y14" s="18">
        <v>0</v>
      </c>
      <c r="Z14" s="18">
        <v>141999261.84999999</v>
      </c>
      <c r="AA14" s="18">
        <v>327558.49</v>
      </c>
      <c r="AB14" s="18">
        <v>0</v>
      </c>
      <c r="AC14" s="18">
        <v>0</v>
      </c>
      <c r="AD14" s="18">
        <v>12332166.950000001</v>
      </c>
      <c r="AE14" s="18">
        <v>24820.35</v>
      </c>
      <c r="AF14" s="18">
        <v>0</v>
      </c>
      <c r="AG14" s="18">
        <v>0</v>
      </c>
      <c r="AH14" s="18">
        <v>0</v>
      </c>
      <c r="AI14" s="18">
        <v>0</v>
      </c>
      <c r="AJ14" s="18">
        <v>889024026.65999997</v>
      </c>
      <c r="AK14" s="18">
        <v>0</v>
      </c>
      <c r="AL14" s="18">
        <v>10079612.01</v>
      </c>
      <c r="AM14" s="18">
        <v>0</v>
      </c>
      <c r="AN14" s="18">
        <v>125600443.64</v>
      </c>
      <c r="AO14" s="18">
        <v>352273.15</v>
      </c>
      <c r="AP14" s="18">
        <v>1343361772.9599998</v>
      </c>
      <c r="AQ14" s="18">
        <v>1906262.8900000001</v>
      </c>
      <c r="AR14" s="18">
        <v>40814.35</v>
      </c>
      <c r="AS14" s="18">
        <v>0</v>
      </c>
      <c r="AT14" s="18">
        <v>73628785.320000008</v>
      </c>
      <c r="AU14" s="18">
        <v>198934.69</v>
      </c>
      <c r="AV14" s="18">
        <v>90817129.450000003</v>
      </c>
      <c r="AW14" s="18">
        <v>715564.23</v>
      </c>
      <c r="AX14" s="18">
        <v>4428.46</v>
      </c>
      <c r="AY14" s="18">
        <v>0</v>
      </c>
      <c r="AZ14" s="18">
        <v>0</v>
      </c>
      <c r="BA14" s="18">
        <v>0</v>
      </c>
      <c r="BB14" s="18">
        <v>7240396.9200000009</v>
      </c>
      <c r="BC14" s="18">
        <v>244394.30999999997</v>
      </c>
      <c r="BD14" s="18">
        <v>46039753.160000004</v>
      </c>
      <c r="BE14" s="18">
        <v>327703.44</v>
      </c>
      <c r="BF14" s="18">
        <v>8600</v>
      </c>
      <c r="BG14" s="18">
        <v>0</v>
      </c>
      <c r="BH14" s="18">
        <v>2589782.34</v>
      </c>
      <c r="BI14" s="18">
        <v>0</v>
      </c>
      <c r="BJ14" s="18">
        <v>1436217.77</v>
      </c>
      <c r="BK14" s="18">
        <v>0</v>
      </c>
      <c r="BL14" s="18">
        <v>0</v>
      </c>
      <c r="BM14" s="18">
        <v>0</v>
      </c>
      <c r="BN14" s="18">
        <v>0</v>
      </c>
      <c r="BO14" s="18">
        <v>0</v>
      </c>
      <c r="BP14" s="18">
        <v>3455410.26</v>
      </c>
      <c r="BQ14" s="18">
        <v>0</v>
      </c>
      <c r="BR14" s="18">
        <v>0</v>
      </c>
      <c r="BS14" s="18">
        <v>0</v>
      </c>
      <c r="BT14" s="18">
        <v>0</v>
      </c>
      <c r="BU14" s="18">
        <v>0</v>
      </c>
      <c r="BV14" s="18">
        <v>10915455.130000001</v>
      </c>
      <c r="BW14" s="18">
        <v>0</v>
      </c>
      <c r="BX14" s="18">
        <v>51664.38</v>
      </c>
      <c r="BY14" s="18">
        <v>0</v>
      </c>
      <c r="BZ14" s="18">
        <v>0</v>
      </c>
      <c r="CA14" s="18">
        <v>0</v>
      </c>
      <c r="CB14" s="18">
        <v>3844009.54</v>
      </c>
      <c r="CC14" s="18">
        <v>68241.859999999986</v>
      </c>
      <c r="CD14" s="18">
        <v>0</v>
      </c>
      <c r="CE14" s="18">
        <v>0</v>
      </c>
      <c r="CF14" s="18">
        <v>0</v>
      </c>
      <c r="CG14" s="18">
        <v>0</v>
      </c>
      <c r="CH14" s="18">
        <v>0</v>
      </c>
      <c r="CI14" s="18">
        <v>0</v>
      </c>
      <c r="CJ14" s="18">
        <v>0</v>
      </c>
      <c r="CK14" s="18">
        <v>0</v>
      </c>
      <c r="CL14" s="18">
        <v>0</v>
      </c>
      <c r="CM14" s="18">
        <v>0</v>
      </c>
      <c r="CN14" s="18">
        <v>0</v>
      </c>
      <c r="CO14" s="18">
        <v>0</v>
      </c>
      <c r="CP14" s="18">
        <v>0</v>
      </c>
      <c r="CQ14" s="18">
        <v>0</v>
      </c>
      <c r="CR14" s="18">
        <v>0</v>
      </c>
      <c r="CS14" s="18">
        <v>0</v>
      </c>
      <c r="CT14" s="18">
        <v>0</v>
      </c>
      <c r="CU14" s="18">
        <v>0</v>
      </c>
      <c r="CV14" s="18">
        <v>0</v>
      </c>
      <c r="CW14" s="18">
        <v>0</v>
      </c>
      <c r="CX14" s="18">
        <v>0</v>
      </c>
      <c r="CY14" s="18">
        <v>0</v>
      </c>
      <c r="CZ14" s="18">
        <v>0</v>
      </c>
      <c r="DA14" s="18">
        <v>0</v>
      </c>
      <c r="DB14" s="18">
        <v>0</v>
      </c>
      <c r="DC14" s="18">
        <v>0</v>
      </c>
      <c r="DD14" s="18">
        <v>97192939.100000009</v>
      </c>
      <c r="DE14" s="18">
        <v>152115.15999999997</v>
      </c>
      <c r="DF14" s="18">
        <v>0</v>
      </c>
      <c r="DG14" s="18">
        <v>0</v>
      </c>
      <c r="DH14" s="18">
        <v>0</v>
      </c>
      <c r="DI14" s="18">
        <v>0</v>
      </c>
      <c r="DJ14" s="18">
        <v>0</v>
      </c>
      <c r="DK14" s="18">
        <v>0</v>
      </c>
      <c r="DL14" s="18">
        <v>0</v>
      </c>
      <c r="DM14" s="18">
        <v>0</v>
      </c>
      <c r="DN14" s="18">
        <v>0</v>
      </c>
      <c r="DO14" s="18">
        <v>0</v>
      </c>
      <c r="DP14" s="18">
        <v>0</v>
      </c>
      <c r="DQ14" s="18">
        <v>0</v>
      </c>
      <c r="DR14" s="18">
        <v>0</v>
      </c>
      <c r="DS14" s="18">
        <v>0</v>
      </c>
      <c r="DT14" s="18">
        <v>0</v>
      </c>
      <c r="DU14" s="18">
        <v>0</v>
      </c>
      <c r="DV14" s="18">
        <v>0</v>
      </c>
      <c r="DW14" s="18">
        <v>0</v>
      </c>
      <c r="DX14" s="18">
        <v>12946504.99</v>
      </c>
      <c r="DY14" s="18">
        <v>1263.5</v>
      </c>
      <c r="DZ14" s="18">
        <v>0</v>
      </c>
      <c r="EA14" s="18">
        <v>0</v>
      </c>
      <c r="EB14" s="18">
        <v>152084958.00999999</v>
      </c>
      <c r="EC14" s="18">
        <v>832175.37</v>
      </c>
      <c r="ED14" s="18">
        <v>14906218.630000001</v>
      </c>
      <c r="EE14" s="18">
        <v>0</v>
      </c>
      <c r="EF14" s="18">
        <v>46375830.379999995</v>
      </c>
      <c r="EG14" s="18">
        <v>308912.27</v>
      </c>
      <c r="EH14" s="18">
        <v>76147933.030000001</v>
      </c>
      <c r="EI14" s="18">
        <v>1148056.8100000003</v>
      </c>
      <c r="EJ14" s="18">
        <v>0</v>
      </c>
      <c r="EK14" s="18">
        <v>0</v>
      </c>
      <c r="EL14" s="18">
        <v>0</v>
      </c>
      <c r="EM14" s="18">
        <v>0</v>
      </c>
      <c r="EN14" s="18">
        <v>120975675.03</v>
      </c>
      <c r="EO14" s="18">
        <v>25</v>
      </c>
      <c r="EP14" s="18">
        <v>76247.62</v>
      </c>
      <c r="EQ14" s="18">
        <v>0</v>
      </c>
      <c r="ER14" s="18">
        <v>0</v>
      </c>
      <c r="ES14" s="18">
        <v>0</v>
      </c>
      <c r="ET14" s="18">
        <v>0</v>
      </c>
      <c r="EU14" s="18">
        <v>0</v>
      </c>
      <c r="EV14" s="18">
        <v>3247893.16</v>
      </c>
      <c r="EW14" s="18">
        <v>0</v>
      </c>
      <c r="EX14" s="18">
        <v>88133273.689999998</v>
      </c>
      <c r="EY14" s="18">
        <v>0</v>
      </c>
      <c r="EZ14" s="18">
        <v>0</v>
      </c>
      <c r="FA14" s="18">
        <v>0</v>
      </c>
      <c r="FB14" s="18">
        <v>11161449.09</v>
      </c>
      <c r="FC14" s="18">
        <v>0</v>
      </c>
      <c r="FD14" s="18">
        <v>0</v>
      </c>
      <c r="FE14" s="18">
        <v>0</v>
      </c>
      <c r="FF14" s="18">
        <v>0</v>
      </c>
      <c r="FG14" s="18">
        <v>0</v>
      </c>
      <c r="FH14" s="18">
        <v>0</v>
      </c>
      <c r="FI14" s="18">
        <v>0</v>
      </c>
      <c r="FJ14" s="18">
        <v>1759606.65</v>
      </c>
      <c r="FK14" s="18">
        <v>0</v>
      </c>
      <c r="FL14" s="18">
        <v>265144.04999999492</v>
      </c>
      <c r="FM14" s="18">
        <v>0</v>
      </c>
      <c r="FN14" s="19">
        <v>753528256.39999986</v>
      </c>
      <c r="FO14" s="19">
        <v>102341.54999999999</v>
      </c>
      <c r="FP14" s="18">
        <v>11945431.440007117</v>
      </c>
      <c r="FQ14" s="18">
        <v>0</v>
      </c>
      <c r="FR14" s="18">
        <v>0</v>
      </c>
      <c r="FS14" s="18">
        <v>0</v>
      </c>
      <c r="FT14" s="80">
        <v>478632482.97000033</v>
      </c>
      <c r="FU14" s="80">
        <v>0</v>
      </c>
      <c r="FV14" s="18">
        <v>22668520.880000018</v>
      </c>
      <c r="FW14" s="18">
        <v>0</v>
      </c>
      <c r="FX14" s="18">
        <v>455963962.09000033</v>
      </c>
      <c r="FY14" s="18">
        <v>0</v>
      </c>
      <c r="FZ14" s="80">
        <v>262950341.98999241</v>
      </c>
      <c r="GA14" s="80">
        <v>102341.54999999999</v>
      </c>
      <c r="GB14" s="18">
        <v>116611413.34000054</v>
      </c>
      <c r="GC14" s="18">
        <v>102341.54999999999</v>
      </c>
      <c r="GD14" s="18">
        <v>146338928.64999187</v>
      </c>
      <c r="GE14" s="18">
        <v>0</v>
      </c>
      <c r="GF14" s="18">
        <v>13281927.74</v>
      </c>
      <c r="GG14" s="18">
        <v>0</v>
      </c>
      <c r="GH14" s="18">
        <v>0</v>
      </c>
      <c r="GI14" s="18">
        <v>0</v>
      </c>
      <c r="GJ14" s="18">
        <v>0</v>
      </c>
      <c r="GK14" s="18">
        <v>0</v>
      </c>
      <c r="GL14" s="18">
        <v>0</v>
      </c>
      <c r="GM14" s="18">
        <v>0</v>
      </c>
      <c r="GN14" s="18">
        <v>0</v>
      </c>
      <c r="GO14" s="18">
        <v>0</v>
      </c>
      <c r="GP14" s="18">
        <v>0</v>
      </c>
      <c r="GQ14" s="18">
        <v>0</v>
      </c>
      <c r="GR14" s="18">
        <v>0</v>
      </c>
      <c r="GS14" s="18">
        <v>0</v>
      </c>
      <c r="GT14" s="18">
        <v>0</v>
      </c>
      <c r="GU14" s="18">
        <v>0</v>
      </c>
      <c r="GV14" s="18">
        <v>0</v>
      </c>
      <c r="GW14" s="18">
        <v>0</v>
      </c>
      <c r="GX14" s="18">
        <v>0</v>
      </c>
      <c r="GY14" s="18">
        <v>0</v>
      </c>
      <c r="GZ14" s="80">
        <v>0</v>
      </c>
      <c r="HA14" s="80">
        <v>0</v>
      </c>
      <c r="HB14" s="18">
        <v>0</v>
      </c>
      <c r="HC14" s="18">
        <v>0</v>
      </c>
      <c r="HD14" s="18">
        <v>0</v>
      </c>
      <c r="HE14" s="18">
        <v>0</v>
      </c>
      <c r="HF14" s="80">
        <v>0</v>
      </c>
      <c r="HG14" s="80">
        <v>0</v>
      </c>
      <c r="HH14" s="18">
        <v>0</v>
      </c>
      <c r="HI14" s="18">
        <v>0</v>
      </c>
      <c r="HJ14" s="18">
        <v>0</v>
      </c>
      <c r="HK14" s="18">
        <v>0</v>
      </c>
      <c r="HL14" s="80">
        <v>0</v>
      </c>
      <c r="HM14" s="80">
        <v>0</v>
      </c>
      <c r="HN14" s="18">
        <v>0</v>
      </c>
      <c r="HO14" s="18">
        <v>0</v>
      </c>
      <c r="HP14" s="18">
        <v>0</v>
      </c>
      <c r="HQ14" s="18">
        <v>0</v>
      </c>
      <c r="HR14" s="18">
        <v>0</v>
      </c>
      <c r="HS14" s="18">
        <v>0</v>
      </c>
      <c r="HT14" s="18">
        <v>5618203876.5499992</v>
      </c>
      <c r="HU14" s="18">
        <v>14797094.18</v>
      </c>
    </row>
    <row r="15" spans="1:229" ht="12.75" customHeight="1">
      <c r="A15" s="57" t="s">
        <v>163</v>
      </c>
      <c r="B15" s="17">
        <v>1010</v>
      </c>
      <c r="C15" s="58" t="s">
        <v>146</v>
      </c>
      <c r="D15" s="19">
        <v>0</v>
      </c>
      <c r="E15" s="19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205303.30000000002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2179368.23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0</v>
      </c>
      <c r="BW15" s="18">
        <v>0</v>
      </c>
      <c r="BX15" s="18">
        <v>0</v>
      </c>
      <c r="BY15" s="18">
        <v>0</v>
      </c>
      <c r="BZ15" s="18">
        <v>0</v>
      </c>
      <c r="CA15" s="18">
        <v>0</v>
      </c>
      <c r="CB15" s="18">
        <v>0</v>
      </c>
      <c r="CC15" s="18">
        <v>0</v>
      </c>
      <c r="CD15" s="18">
        <v>0</v>
      </c>
      <c r="CE15" s="18">
        <v>0</v>
      </c>
      <c r="CF15" s="18">
        <v>0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18">
        <v>0</v>
      </c>
      <c r="CY15" s="18">
        <v>0</v>
      </c>
      <c r="CZ15" s="18">
        <v>0</v>
      </c>
      <c r="DA15" s="18">
        <v>0</v>
      </c>
      <c r="DB15" s="18">
        <v>0</v>
      </c>
      <c r="DC15" s="18">
        <v>0</v>
      </c>
      <c r="DD15" s="18">
        <v>1776882.47</v>
      </c>
      <c r="DE15" s="18">
        <v>0</v>
      </c>
      <c r="DF15" s="18">
        <v>48732672.800000027</v>
      </c>
      <c r="DG15" s="18">
        <v>0</v>
      </c>
      <c r="DH15" s="18">
        <v>0</v>
      </c>
      <c r="DI15" s="18">
        <v>0</v>
      </c>
      <c r="DJ15" s="18">
        <v>0</v>
      </c>
      <c r="DK15" s="18">
        <v>0</v>
      </c>
      <c r="DL15" s="18">
        <v>0</v>
      </c>
      <c r="DM15" s="18">
        <v>0</v>
      </c>
      <c r="DN15" s="18">
        <v>0</v>
      </c>
      <c r="DO15" s="18">
        <v>0</v>
      </c>
      <c r="DP15" s="18">
        <v>0</v>
      </c>
      <c r="DQ15" s="18">
        <v>0</v>
      </c>
      <c r="DR15" s="18">
        <v>0</v>
      </c>
      <c r="DS15" s="18">
        <v>0</v>
      </c>
      <c r="DT15" s="18">
        <v>5225911.8245094698</v>
      </c>
      <c r="DU15" s="18">
        <v>0</v>
      </c>
      <c r="DV15" s="18">
        <v>18338842.926666688</v>
      </c>
      <c r="DW15" s="18">
        <v>0</v>
      </c>
      <c r="DX15" s="18">
        <v>23061.739999999998</v>
      </c>
      <c r="DY15" s="18">
        <v>0</v>
      </c>
      <c r="DZ15" s="18">
        <v>0</v>
      </c>
      <c r="EA15" s="18">
        <v>0</v>
      </c>
      <c r="EB15" s="18">
        <v>16644678.67999986</v>
      </c>
      <c r="EC15" s="18">
        <v>0</v>
      </c>
      <c r="ED15" s="18">
        <v>0</v>
      </c>
      <c r="EE15" s="18">
        <v>0</v>
      </c>
      <c r="EF15" s="18">
        <v>0</v>
      </c>
      <c r="EG15" s="18">
        <v>0</v>
      </c>
      <c r="EH15" s="18">
        <v>390235955.11285728</v>
      </c>
      <c r="EI15" s="18">
        <v>0</v>
      </c>
      <c r="EJ15" s="18">
        <v>0</v>
      </c>
      <c r="EK15" s="18">
        <v>0</v>
      </c>
      <c r="EL15" s="18">
        <v>0</v>
      </c>
      <c r="EM15" s="18">
        <v>0</v>
      </c>
      <c r="EN15" s="18">
        <v>0</v>
      </c>
      <c r="EO15" s="18">
        <v>0</v>
      </c>
      <c r="EP15" s="18">
        <v>0</v>
      </c>
      <c r="EQ15" s="18">
        <v>0</v>
      </c>
      <c r="ER15" s="18">
        <v>0</v>
      </c>
      <c r="ES15" s="18">
        <v>0</v>
      </c>
      <c r="ET15" s="18">
        <v>0</v>
      </c>
      <c r="EU15" s="18">
        <v>0</v>
      </c>
      <c r="EV15" s="18">
        <v>0</v>
      </c>
      <c r="EW15" s="18">
        <v>0</v>
      </c>
      <c r="EX15" s="18">
        <v>0</v>
      </c>
      <c r="EY15" s="18">
        <v>0</v>
      </c>
      <c r="EZ15" s="18">
        <v>0</v>
      </c>
      <c r="FA15" s="18">
        <v>0</v>
      </c>
      <c r="FB15" s="18">
        <v>0</v>
      </c>
      <c r="FC15" s="18">
        <v>0</v>
      </c>
      <c r="FD15" s="18">
        <v>0</v>
      </c>
      <c r="FE15" s="18">
        <v>0</v>
      </c>
      <c r="FF15" s="18">
        <v>0</v>
      </c>
      <c r="FG15" s="18">
        <v>0</v>
      </c>
      <c r="FH15" s="18">
        <v>0</v>
      </c>
      <c r="FI15" s="18">
        <v>0</v>
      </c>
      <c r="FJ15" s="18">
        <v>0</v>
      </c>
      <c r="FK15" s="18">
        <v>0</v>
      </c>
      <c r="FL15" s="18">
        <v>0</v>
      </c>
      <c r="FM15" s="18">
        <v>0</v>
      </c>
      <c r="FN15" s="19">
        <v>0</v>
      </c>
      <c r="FO15" s="19">
        <v>0</v>
      </c>
      <c r="FP15" s="18">
        <v>0</v>
      </c>
      <c r="FQ15" s="18">
        <v>0</v>
      </c>
      <c r="FR15" s="18">
        <v>0</v>
      </c>
      <c r="FS15" s="18">
        <v>0</v>
      </c>
      <c r="FT15" s="80">
        <v>0</v>
      </c>
      <c r="FU15" s="80">
        <v>0</v>
      </c>
      <c r="FV15" s="18">
        <v>0</v>
      </c>
      <c r="FW15" s="18">
        <v>0</v>
      </c>
      <c r="FX15" s="18">
        <v>0</v>
      </c>
      <c r="FY15" s="18">
        <v>0</v>
      </c>
      <c r="FZ15" s="80">
        <v>0</v>
      </c>
      <c r="GA15" s="80">
        <v>0</v>
      </c>
      <c r="GB15" s="18">
        <v>0</v>
      </c>
      <c r="GC15" s="18">
        <v>0</v>
      </c>
      <c r="GD15" s="18">
        <v>0</v>
      </c>
      <c r="GE15" s="18">
        <v>0</v>
      </c>
      <c r="GF15" s="18">
        <v>0</v>
      </c>
      <c r="GG15" s="18">
        <v>0</v>
      </c>
      <c r="GH15" s="18">
        <v>0</v>
      </c>
      <c r="GI15" s="18">
        <v>0</v>
      </c>
      <c r="GJ15" s="18">
        <v>0</v>
      </c>
      <c r="GK15" s="18">
        <v>0</v>
      </c>
      <c r="GL15" s="18">
        <v>0</v>
      </c>
      <c r="GM15" s="18">
        <v>0</v>
      </c>
      <c r="GN15" s="18">
        <v>0</v>
      </c>
      <c r="GO15" s="18">
        <v>0</v>
      </c>
      <c r="GP15" s="18">
        <v>0</v>
      </c>
      <c r="GQ15" s="18">
        <v>0</v>
      </c>
      <c r="GR15" s="18">
        <v>0</v>
      </c>
      <c r="GS15" s="18">
        <v>0</v>
      </c>
      <c r="GT15" s="18">
        <v>0</v>
      </c>
      <c r="GU15" s="18">
        <v>0</v>
      </c>
      <c r="GV15" s="18">
        <v>0</v>
      </c>
      <c r="GW15" s="18">
        <v>0</v>
      </c>
      <c r="GX15" s="18">
        <v>0</v>
      </c>
      <c r="GY15" s="18">
        <v>0</v>
      </c>
      <c r="GZ15" s="80">
        <v>0</v>
      </c>
      <c r="HA15" s="80">
        <v>0</v>
      </c>
      <c r="HB15" s="18">
        <v>0</v>
      </c>
      <c r="HC15" s="18">
        <v>0</v>
      </c>
      <c r="HD15" s="18">
        <v>0</v>
      </c>
      <c r="HE15" s="18">
        <v>0</v>
      </c>
      <c r="HF15" s="80">
        <v>0</v>
      </c>
      <c r="HG15" s="80">
        <v>0</v>
      </c>
      <c r="HH15" s="18">
        <v>0</v>
      </c>
      <c r="HI15" s="18">
        <v>0</v>
      </c>
      <c r="HJ15" s="18">
        <v>0</v>
      </c>
      <c r="HK15" s="18">
        <v>0</v>
      </c>
      <c r="HL15" s="80">
        <v>0</v>
      </c>
      <c r="HM15" s="80">
        <v>0</v>
      </c>
      <c r="HN15" s="18">
        <v>0</v>
      </c>
      <c r="HO15" s="18">
        <v>0</v>
      </c>
      <c r="HP15" s="18">
        <v>0</v>
      </c>
      <c r="HQ15" s="18">
        <v>0</v>
      </c>
      <c r="HR15" s="18">
        <v>0</v>
      </c>
      <c r="HS15" s="18">
        <v>0</v>
      </c>
      <c r="HT15" s="18">
        <v>483362677.08403331</v>
      </c>
      <c r="HU15" s="18">
        <v>0</v>
      </c>
    </row>
    <row r="16" spans="1:229" ht="12.75" customHeight="1">
      <c r="A16" s="57" t="s">
        <v>165</v>
      </c>
      <c r="B16" s="17">
        <v>1011</v>
      </c>
      <c r="C16" s="58" t="s">
        <v>146</v>
      </c>
      <c r="D16" s="19">
        <v>0</v>
      </c>
      <c r="E16" s="19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0</v>
      </c>
      <c r="AU16" s="18">
        <v>0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0</v>
      </c>
      <c r="BH16" s="18">
        <v>0</v>
      </c>
      <c r="BI16" s="18">
        <v>0</v>
      </c>
      <c r="BJ16" s="18">
        <v>0</v>
      </c>
      <c r="BK16" s="18">
        <v>0</v>
      </c>
      <c r="BL16" s="18">
        <v>0</v>
      </c>
      <c r="BM16" s="18">
        <v>0</v>
      </c>
      <c r="BN16" s="18">
        <v>0</v>
      </c>
      <c r="BO16" s="18">
        <v>0</v>
      </c>
      <c r="BP16" s="18">
        <v>0</v>
      </c>
      <c r="BQ16" s="18">
        <v>0</v>
      </c>
      <c r="BR16" s="18">
        <v>0</v>
      </c>
      <c r="BS16" s="18">
        <v>0</v>
      </c>
      <c r="BT16" s="18">
        <v>0</v>
      </c>
      <c r="BU16" s="18">
        <v>0</v>
      </c>
      <c r="BV16" s="18">
        <v>0</v>
      </c>
      <c r="BW16" s="18">
        <v>0</v>
      </c>
      <c r="BX16" s="18">
        <v>0</v>
      </c>
      <c r="BY16" s="18">
        <v>0</v>
      </c>
      <c r="BZ16" s="18">
        <v>0</v>
      </c>
      <c r="CA16" s="18">
        <v>0</v>
      </c>
      <c r="CB16" s="18">
        <v>0</v>
      </c>
      <c r="CC16" s="18">
        <v>0</v>
      </c>
      <c r="CD16" s="18">
        <v>0</v>
      </c>
      <c r="CE16" s="18">
        <v>0</v>
      </c>
      <c r="CF16" s="18">
        <v>0</v>
      </c>
      <c r="CG16" s="18">
        <v>0</v>
      </c>
      <c r="CH16" s="18">
        <v>0</v>
      </c>
      <c r="CI16" s="18">
        <v>0</v>
      </c>
      <c r="CJ16" s="18">
        <v>0</v>
      </c>
      <c r="CK16" s="18">
        <v>0</v>
      </c>
      <c r="CL16" s="18">
        <v>0</v>
      </c>
      <c r="CM16" s="18">
        <v>0</v>
      </c>
      <c r="CN16" s="18">
        <v>0</v>
      </c>
      <c r="CO16" s="18">
        <v>0</v>
      </c>
      <c r="CP16" s="18">
        <v>0</v>
      </c>
      <c r="CQ16" s="18">
        <v>0</v>
      </c>
      <c r="CR16" s="18">
        <v>0</v>
      </c>
      <c r="CS16" s="18">
        <v>0</v>
      </c>
      <c r="CT16" s="18">
        <v>0</v>
      </c>
      <c r="CU16" s="18">
        <v>0</v>
      </c>
      <c r="CV16" s="18">
        <v>0</v>
      </c>
      <c r="CW16" s="18">
        <v>0</v>
      </c>
      <c r="CX16" s="18">
        <v>0</v>
      </c>
      <c r="CY16" s="18">
        <v>0</v>
      </c>
      <c r="CZ16" s="18">
        <v>0</v>
      </c>
      <c r="DA16" s="18">
        <v>0</v>
      </c>
      <c r="DB16" s="18">
        <v>0</v>
      </c>
      <c r="DC16" s="18">
        <v>0</v>
      </c>
      <c r="DD16" s="18">
        <v>0</v>
      </c>
      <c r="DE16" s="18">
        <v>0</v>
      </c>
      <c r="DF16" s="18">
        <v>0</v>
      </c>
      <c r="DG16" s="18">
        <v>0</v>
      </c>
      <c r="DH16" s="18">
        <v>0</v>
      </c>
      <c r="DI16" s="18">
        <v>0</v>
      </c>
      <c r="DJ16" s="18">
        <v>0</v>
      </c>
      <c r="DK16" s="18">
        <v>0</v>
      </c>
      <c r="DL16" s="18">
        <v>0</v>
      </c>
      <c r="DM16" s="18">
        <v>0</v>
      </c>
      <c r="DN16" s="18">
        <v>118711070.61170299</v>
      </c>
      <c r="DO16" s="18">
        <v>0</v>
      </c>
      <c r="DP16" s="18">
        <v>0</v>
      </c>
      <c r="DQ16" s="18">
        <v>75776648.164138019</v>
      </c>
      <c r="DR16" s="18">
        <v>0</v>
      </c>
      <c r="DS16" s="18">
        <v>0</v>
      </c>
      <c r="DT16" s="18">
        <v>0</v>
      </c>
      <c r="DU16" s="18">
        <v>0</v>
      </c>
      <c r="DV16" s="18">
        <v>0</v>
      </c>
      <c r="DW16" s="18">
        <v>0</v>
      </c>
      <c r="DX16" s="18">
        <v>0</v>
      </c>
      <c r="DY16" s="18">
        <v>0</v>
      </c>
      <c r="DZ16" s="18">
        <v>0</v>
      </c>
      <c r="EA16" s="18">
        <v>0</v>
      </c>
      <c r="EB16" s="18">
        <v>0</v>
      </c>
      <c r="EC16" s="18">
        <v>0</v>
      </c>
      <c r="ED16" s="18">
        <v>0</v>
      </c>
      <c r="EE16" s="18">
        <v>0</v>
      </c>
      <c r="EF16" s="18">
        <v>0</v>
      </c>
      <c r="EG16" s="18">
        <v>0</v>
      </c>
      <c r="EH16" s="18">
        <v>0</v>
      </c>
      <c r="EI16" s="18">
        <v>0</v>
      </c>
      <c r="EJ16" s="18">
        <v>0</v>
      </c>
      <c r="EK16" s="18">
        <v>0</v>
      </c>
      <c r="EL16" s="18">
        <v>0</v>
      </c>
      <c r="EM16" s="18">
        <v>0</v>
      </c>
      <c r="EN16" s="18">
        <v>0</v>
      </c>
      <c r="EO16" s="18">
        <v>0</v>
      </c>
      <c r="EP16" s="18">
        <v>0</v>
      </c>
      <c r="EQ16" s="18">
        <v>0</v>
      </c>
      <c r="ER16" s="18">
        <v>0</v>
      </c>
      <c r="ES16" s="18">
        <v>0</v>
      </c>
      <c r="ET16" s="18">
        <v>0</v>
      </c>
      <c r="EU16" s="18">
        <v>0</v>
      </c>
      <c r="EV16" s="18">
        <v>0</v>
      </c>
      <c r="EW16" s="18">
        <v>0</v>
      </c>
      <c r="EX16" s="18">
        <v>0</v>
      </c>
      <c r="EY16" s="18">
        <v>0</v>
      </c>
      <c r="EZ16" s="18">
        <v>0</v>
      </c>
      <c r="FA16" s="18">
        <v>0</v>
      </c>
      <c r="FB16" s="18">
        <v>0</v>
      </c>
      <c r="FC16" s="18">
        <v>0</v>
      </c>
      <c r="FD16" s="18">
        <v>0</v>
      </c>
      <c r="FE16" s="18">
        <v>0</v>
      </c>
      <c r="FF16" s="18">
        <v>0</v>
      </c>
      <c r="FG16" s="18">
        <v>0</v>
      </c>
      <c r="FH16" s="18">
        <v>0</v>
      </c>
      <c r="FI16" s="18">
        <v>0</v>
      </c>
      <c r="FJ16" s="18">
        <v>0</v>
      </c>
      <c r="FK16" s="18">
        <v>0</v>
      </c>
      <c r="FL16" s="18">
        <v>0</v>
      </c>
      <c r="FM16" s="18">
        <v>0</v>
      </c>
      <c r="FN16" s="19">
        <v>0</v>
      </c>
      <c r="FO16" s="19">
        <v>0</v>
      </c>
      <c r="FP16" s="18">
        <v>0</v>
      </c>
      <c r="FQ16" s="18">
        <v>0</v>
      </c>
      <c r="FR16" s="18">
        <v>0</v>
      </c>
      <c r="FS16" s="18">
        <v>0</v>
      </c>
      <c r="FT16" s="80">
        <v>0</v>
      </c>
      <c r="FU16" s="80">
        <v>0</v>
      </c>
      <c r="FV16" s="18">
        <v>0</v>
      </c>
      <c r="FW16" s="18">
        <v>0</v>
      </c>
      <c r="FX16" s="18">
        <v>0</v>
      </c>
      <c r="FY16" s="18">
        <v>0</v>
      </c>
      <c r="FZ16" s="80">
        <v>0</v>
      </c>
      <c r="GA16" s="80">
        <v>0</v>
      </c>
      <c r="GB16" s="18">
        <v>0</v>
      </c>
      <c r="GC16" s="18">
        <v>0</v>
      </c>
      <c r="GD16" s="18">
        <v>0</v>
      </c>
      <c r="GE16" s="18">
        <v>0</v>
      </c>
      <c r="GF16" s="18">
        <v>0</v>
      </c>
      <c r="GG16" s="18">
        <v>0</v>
      </c>
      <c r="GH16" s="18">
        <v>0</v>
      </c>
      <c r="GI16" s="18">
        <v>0</v>
      </c>
      <c r="GJ16" s="18">
        <v>0</v>
      </c>
      <c r="GK16" s="18">
        <v>0</v>
      </c>
      <c r="GL16" s="18">
        <v>0</v>
      </c>
      <c r="GM16" s="18">
        <v>0</v>
      </c>
      <c r="GN16" s="18">
        <v>0</v>
      </c>
      <c r="GO16" s="18">
        <v>0</v>
      </c>
      <c r="GP16" s="18">
        <v>0</v>
      </c>
      <c r="GQ16" s="18">
        <v>0</v>
      </c>
      <c r="GR16" s="18">
        <v>0</v>
      </c>
      <c r="GS16" s="18">
        <v>0</v>
      </c>
      <c r="GT16" s="18">
        <v>0</v>
      </c>
      <c r="GU16" s="18">
        <v>0</v>
      </c>
      <c r="GV16" s="18">
        <v>0</v>
      </c>
      <c r="GW16" s="18">
        <v>0</v>
      </c>
      <c r="GX16" s="18">
        <v>0</v>
      </c>
      <c r="GY16" s="18">
        <v>0</v>
      </c>
      <c r="GZ16" s="80">
        <v>0</v>
      </c>
      <c r="HA16" s="80">
        <v>0</v>
      </c>
      <c r="HB16" s="18">
        <v>0</v>
      </c>
      <c r="HC16" s="18">
        <v>0</v>
      </c>
      <c r="HD16" s="18">
        <v>0</v>
      </c>
      <c r="HE16" s="18">
        <v>0</v>
      </c>
      <c r="HF16" s="80">
        <v>0</v>
      </c>
      <c r="HG16" s="80">
        <v>0</v>
      </c>
      <c r="HH16" s="18">
        <v>0</v>
      </c>
      <c r="HI16" s="18">
        <v>0</v>
      </c>
      <c r="HJ16" s="18">
        <v>0</v>
      </c>
      <c r="HK16" s="18">
        <v>0</v>
      </c>
      <c r="HL16" s="80">
        <v>0</v>
      </c>
      <c r="HM16" s="80">
        <v>0</v>
      </c>
      <c r="HN16" s="18">
        <v>0</v>
      </c>
      <c r="HO16" s="18">
        <v>0</v>
      </c>
      <c r="HP16" s="18">
        <v>0</v>
      </c>
      <c r="HQ16" s="18">
        <v>0</v>
      </c>
      <c r="HR16" s="18">
        <v>0</v>
      </c>
      <c r="HS16" s="18">
        <v>0</v>
      </c>
      <c r="HT16" s="18">
        <v>118711070.61170299</v>
      </c>
      <c r="HU16" s="18">
        <v>75776648.164138019</v>
      </c>
    </row>
    <row r="17" spans="1:229" ht="12.75" customHeight="1">
      <c r="A17" s="57" t="s">
        <v>167</v>
      </c>
      <c r="B17" s="17">
        <v>1012</v>
      </c>
      <c r="C17" s="58" t="s">
        <v>146</v>
      </c>
      <c r="D17" s="19">
        <v>6129163.5</v>
      </c>
      <c r="E17" s="19">
        <v>0</v>
      </c>
      <c r="F17" s="18">
        <v>354971.48</v>
      </c>
      <c r="G17" s="18">
        <v>0</v>
      </c>
      <c r="H17" s="18">
        <v>2312283.4499999997</v>
      </c>
      <c r="I17" s="18">
        <v>0</v>
      </c>
      <c r="J17" s="18">
        <v>3461908.57</v>
      </c>
      <c r="K17" s="18">
        <v>0</v>
      </c>
      <c r="L17" s="18">
        <v>2200634.4099999997</v>
      </c>
      <c r="M17" s="18">
        <v>0</v>
      </c>
      <c r="N17" s="18">
        <v>1544437.49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13954836.190000001</v>
      </c>
      <c r="AA17" s="18">
        <v>0</v>
      </c>
      <c r="AB17" s="18">
        <v>0</v>
      </c>
      <c r="AC17" s="18">
        <v>0</v>
      </c>
      <c r="AD17" s="18">
        <v>31280463.599999998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137531977.64000002</v>
      </c>
      <c r="AK17" s="18">
        <v>0</v>
      </c>
      <c r="AL17" s="18">
        <v>0</v>
      </c>
      <c r="AM17" s="18">
        <v>0</v>
      </c>
      <c r="AN17" s="18">
        <v>47523.27</v>
      </c>
      <c r="AO17" s="18">
        <v>0</v>
      </c>
      <c r="AP17" s="18">
        <v>6450043.7000000002</v>
      </c>
      <c r="AQ17" s="18">
        <v>0</v>
      </c>
      <c r="AR17" s="18">
        <v>143675.03</v>
      </c>
      <c r="AS17" s="18">
        <v>0</v>
      </c>
      <c r="AT17" s="18">
        <v>21600854.299999997</v>
      </c>
      <c r="AU17" s="18">
        <v>0</v>
      </c>
      <c r="AV17" s="18">
        <v>5604853.2400000002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1327.64</v>
      </c>
      <c r="BC17" s="18">
        <v>0</v>
      </c>
      <c r="BD17" s="18">
        <v>63875.369999999995</v>
      </c>
      <c r="BE17" s="18">
        <v>0</v>
      </c>
      <c r="BF17" s="18">
        <v>0</v>
      </c>
      <c r="BG17" s="18">
        <v>0</v>
      </c>
      <c r="BH17" s="18">
        <v>249018.79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0</v>
      </c>
      <c r="BP17" s="18">
        <v>0</v>
      </c>
      <c r="BQ17" s="18">
        <v>0</v>
      </c>
      <c r="BR17" s="18">
        <v>3103.39</v>
      </c>
      <c r="BS17" s="18">
        <v>0</v>
      </c>
      <c r="BT17" s="18">
        <v>0</v>
      </c>
      <c r="BU17" s="18">
        <v>0</v>
      </c>
      <c r="BV17" s="18">
        <v>5734064.0300000003</v>
      </c>
      <c r="BW17" s="18">
        <v>0</v>
      </c>
      <c r="BX17" s="18">
        <v>23088.81</v>
      </c>
      <c r="BY17" s="18">
        <v>0</v>
      </c>
      <c r="BZ17" s="18">
        <v>0</v>
      </c>
      <c r="CA17" s="18">
        <v>0</v>
      </c>
      <c r="CB17" s="18">
        <v>157575.46000000002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34881110.010000005</v>
      </c>
      <c r="CK17" s="18">
        <v>0</v>
      </c>
      <c r="CL17" s="18">
        <v>1262928.3</v>
      </c>
      <c r="CM17" s="18">
        <v>0</v>
      </c>
      <c r="CN17" s="18">
        <v>387605.64</v>
      </c>
      <c r="CO17" s="18">
        <v>0</v>
      </c>
      <c r="CP17" s="18">
        <v>0</v>
      </c>
      <c r="CQ17" s="18">
        <v>0</v>
      </c>
      <c r="CR17" s="18">
        <v>622910.01</v>
      </c>
      <c r="CS17" s="18">
        <v>0</v>
      </c>
      <c r="CT17" s="18">
        <v>0</v>
      </c>
      <c r="CU17" s="18">
        <v>0</v>
      </c>
      <c r="CV17" s="18">
        <v>0</v>
      </c>
      <c r="CW17" s="18">
        <v>0</v>
      </c>
      <c r="CX17" s="18">
        <v>0</v>
      </c>
      <c r="CY17" s="18">
        <v>0</v>
      </c>
      <c r="CZ17" s="18">
        <v>0</v>
      </c>
      <c r="DA17" s="18">
        <v>0</v>
      </c>
      <c r="DB17" s="18">
        <v>0</v>
      </c>
      <c r="DC17" s="18">
        <v>0</v>
      </c>
      <c r="DD17" s="18">
        <v>4217668.9499999993</v>
      </c>
      <c r="DE17" s="18">
        <v>0</v>
      </c>
      <c r="DF17" s="18">
        <v>0</v>
      </c>
      <c r="DG17" s="18">
        <v>0</v>
      </c>
      <c r="DH17" s="18">
        <v>0</v>
      </c>
      <c r="DI17" s="18">
        <v>0</v>
      </c>
      <c r="DJ17" s="18">
        <v>0</v>
      </c>
      <c r="DK17" s="18">
        <v>0</v>
      </c>
      <c r="DL17" s="18">
        <v>0</v>
      </c>
      <c r="DM17" s="18">
        <v>0</v>
      </c>
      <c r="DN17" s="18">
        <v>0</v>
      </c>
      <c r="DO17" s="18">
        <v>0</v>
      </c>
      <c r="DP17" s="18">
        <v>0</v>
      </c>
      <c r="DQ17" s="18">
        <v>0</v>
      </c>
      <c r="DR17" s="18">
        <v>0</v>
      </c>
      <c r="DS17" s="18">
        <v>0</v>
      </c>
      <c r="DT17" s="18">
        <v>0</v>
      </c>
      <c r="DU17" s="18">
        <v>0</v>
      </c>
      <c r="DV17" s="18">
        <v>0</v>
      </c>
      <c r="DW17" s="18">
        <v>0</v>
      </c>
      <c r="DX17" s="18">
        <v>0</v>
      </c>
      <c r="DY17" s="18">
        <v>0</v>
      </c>
      <c r="DZ17" s="18">
        <v>0</v>
      </c>
      <c r="EA17" s="18">
        <v>0</v>
      </c>
      <c r="EB17" s="18">
        <v>18189039.93</v>
      </c>
      <c r="EC17" s="18">
        <v>0</v>
      </c>
      <c r="ED17" s="18">
        <v>4699716.0199999996</v>
      </c>
      <c r="EE17" s="18">
        <v>0</v>
      </c>
      <c r="EF17" s="18">
        <v>18542264.579999998</v>
      </c>
      <c r="EG17" s="18">
        <v>0</v>
      </c>
      <c r="EH17" s="18">
        <v>1858448.2</v>
      </c>
      <c r="EI17" s="18">
        <v>0</v>
      </c>
      <c r="EJ17" s="18">
        <v>0</v>
      </c>
      <c r="EK17" s="18">
        <v>0</v>
      </c>
      <c r="EL17" s="18">
        <v>0</v>
      </c>
      <c r="EM17" s="18">
        <v>0</v>
      </c>
      <c r="EN17" s="18">
        <v>5181386.7</v>
      </c>
      <c r="EO17" s="18">
        <v>0</v>
      </c>
      <c r="EP17" s="18">
        <v>0</v>
      </c>
      <c r="EQ17" s="18">
        <v>0</v>
      </c>
      <c r="ER17" s="18">
        <v>0</v>
      </c>
      <c r="ES17" s="18">
        <v>0</v>
      </c>
      <c r="ET17" s="18">
        <v>0</v>
      </c>
      <c r="EU17" s="18">
        <v>0</v>
      </c>
      <c r="EV17" s="18">
        <v>0</v>
      </c>
      <c r="EW17" s="18">
        <v>0</v>
      </c>
      <c r="EX17" s="18">
        <v>0</v>
      </c>
      <c r="EY17" s="18">
        <v>0</v>
      </c>
      <c r="EZ17" s="18">
        <v>0</v>
      </c>
      <c r="FA17" s="18">
        <v>0</v>
      </c>
      <c r="FB17" s="18">
        <v>0</v>
      </c>
      <c r="FC17" s="18">
        <v>0</v>
      </c>
      <c r="FD17" s="18">
        <v>0</v>
      </c>
      <c r="FE17" s="18">
        <v>0</v>
      </c>
      <c r="FF17" s="18">
        <v>0</v>
      </c>
      <c r="FG17" s="18">
        <v>0</v>
      </c>
      <c r="FH17" s="18">
        <v>0</v>
      </c>
      <c r="FI17" s="18">
        <v>0</v>
      </c>
      <c r="FJ17" s="18">
        <v>0</v>
      </c>
      <c r="FK17" s="18">
        <v>0</v>
      </c>
      <c r="FL17" s="18">
        <v>0</v>
      </c>
      <c r="FM17" s="18">
        <v>0</v>
      </c>
      <c r="FN17" s="19">
        <v>0</v>
      </c>
      <c r="FO17" s="19">
        <v>0</v>
      </c>
      <c r="FP17" s="18">
        <v>0</v>
      </c>
      <c r="FQ17" s="18">
        <v>0</v>
      </c>
      <c r="FR17" s="18">
        <v>0</v>
      </c>
      <c r="FS17" s="18">
        <v>0</v>
      </c>
      <c r="FT17" s="80">
        <v>0</v>
      </c>
      <c r="FU17" s="80">
        <v>0</v>
      </c>
      <c r="FV17" s="18">
        <v>0</v>
      </c>
      <c r="FW17" s="18">
        <v>0</v>
      </c>
      <c r="FX17" s="18">
        <v>0</v>
      </c>
      <c r="FY17" s="18">
        <v>0</v>
      </c>
      <c r="FZ17" s="80">
        <v>0</v>
      </c>
      <c r="GA17" s="80">
        <v>0</v>
      </c>
      <c r="GB17" s="18">
        <v>0</v>
      </c>
      <c r="GC17" s="18">
        <v>0</v>
      </c>
      <c r="GD17" s="18">
        <v>0</v>
      </c>
      <c r="GE17" s="18">
        <v>0</v>
      </c>
      <c r="GF17" s="18">
        <v>85357.28</v>
      </c>
      <c r="GG17" s="18">
        <v>0</v>
      </c>
      <c r="GH17" s="18">
        <v>0</v>
      </c>
      <c r="GI17" s="18">
        <v>0</v>
      </c>
      <c r="GJ17" s="18">
        <v>0</v>
      </c>
      <c r="GK17" s="18">
        <v>0</v>
      </c>
      <c r="GL17" s="18">
        <v>0</v>
      </c>
      <c r="GM17" s="18">
        <v>0</v>
      </c>
      <c r="GN17" s="18">
        <v>0</v>
      </c>
      <c r="GO17" s="18">
        <v>0</v>
      </c>
      <c r="GP17" s="18">
        <v>0</v>
      </c>
      <c r="GQ17" s="18">
        <v>0</v>
      </c>
      <c r="GR17" s="18">
        <v>0</v>
      </c>
      <c r="GS17" s="18">
        <v>0</v>
      </c>
      <c r="GT17" s="18">
        <v>0</v>
      </c>
      <c r="GU17" s="18">
        <v>0</v>
      </c>
      <c r="GV17" s="18">
        <v>0</v>
      </c>
      <c r="GW17" s="18">
        <v>0</v>
      </c>
      <c r="GX17" s="18">
        <v>0</v>
      </c>
      <c r="GY17" s="18">
        <v>0</v>
      </c>
      <c r="GZ17" s="80">
        <v>0</v>
      </c>
      <c r="HA17" s="80">
        <v>0</v>
      </c>
      <c r="HB17" s="18">
        <v>0</v>
      </c>
      <c r="HC17" s="18">
        <v>0</v>
      </c>
      <c r="HD17" s="18">
        <v>0</v>
      </c>
      <c r="HE17" s="18">
        <v>0</v>
      </c>
      <c r="HF17" s="80">
        <v>0</v>
      </c>
      <c r="HG17" s="80">
        <v>0</v>
      </c>
      <c r="HH17" s="18">
        <v>0</v>
      </c>
      <c r="HI17" s="18">
        <v>0</v>
      </c>
      <c r="HJ17" s="18">
        <v>0</v>
      </c>
      <c r="HK17" s="18">
        <v>0</v>
      </c>
      <c r="HL17" s="80">
        <v>0</v>
      </c>
      <c r="HM17" s="80">
        <v>0</v>
      </c>
      <c r="HN17" s="18">
        <v>0</v>
      </c>
      <c r="HO17" s="18">
        <v>0</v>
      </c>
      <c r="HP17" s="18">
        <v>0</v>
      </c>
      <c r="HQ17" s="18">
        <v>0</v>
      </c>
      <c r="HR17" s="18">
        <v>0</v>
      </c>
      <c r="HS17" s="18">
        <v>0</v>
      </c>
      <c r="HT17" s="18">
        <v>322648951.4799999</v>
      </c>
      <c r="HU17" s="18">
        <v>0</v>
      </c>
    </row>
    <row r="18" spans="1:229" ht="12.75" customHeight="1">
      <c r="A18" s="57" t="s">
        <v>169</v>
      </c>
      <c r="B18" s="17">
        <v>1013</v>
      </c>
      <c r="C18" s="58" t="s">
        <v>146</v>
      </c>
      <c r="D18" s="19">
        <v>30511205.100000001</v>
      </c>
      <c r="E18" s="19">
        <v>0</v>
      </c>
      <c r="F18" s="18">
        <v>0</v>
      </c>
      <c r="G18" s="18">
        <v>0</v>
      </c>
      <c r="H18" s="18">
        <v>0</v>
      </c>
      <c r="I18" s="18">
        <v>0</v>
      </c>
      <c r="J18" s="18">
        <v>30511205.100000001</v>
      </c>
      <c r="K18" s="18">
        <v>0</v>
      </c>
      <c r="L18" s="18">
        <v>16731909.27</v>
      </c>
      <c r="M18" s="18">
        <v>0</v>
      </c>
      <c r="N18" s="18">
        <v>1108.3599999999999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12131833.33</v>
      </c>
      <c r="AA18" s="18">
        <v>0</v>
      </c>
      <c r="AB18" s="18">
        <v>0</v>
      </c>
      <c r="AC18" s="18">
        <v>0</v>
      </c>
      <c r="AD18" s="18">
        <v>684947.31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12694354.560000001</v>
      </c>
      <c r="AU18" s="18">
        <v>0</v>
      </c>
      <c r="AV18" s="18">
        <v>8790955.2599999998</v>
      </c>
      <c r="AW18" s="18">
        <v>0</v>
      </c>
      <c r="AX18" s="18">
        <v>1367</v>
      </c>
      <c r="AY18" s="18">
        <v>0</v>
      </c>
      <c r="AZ18" s="18">
        <v>0</v>
      </c>
      <c r="BA18" s="18">
        <v>0</v>
      </c>
      <c r="BB18" s="18">
        <v>218909.25</v>
      </c>
      <c r="BC18" s="18">
        <v>0</v>
      </c>
      <c r="BD18" s="18">
        <v>3322644.95</v>
      </c>
      <c r="BE18" s="18">
        <v>0</v>
      </c>
      <c r="BF18" s="18">
        <v>0</v>
      </c>
      <c r="BG18" s="18">
        <v>0</v>
      </c>
      <c r="BH18" s="18">
        <v>2262186.35</v>
      </c>
      <c r="BI18" s="18">
        <v>0</v>
      </c>
      <c r="BJ18" s="18">
        <v>322858.08</v>
      </c>
      <c r="BK18" s="18">
        <v>0</v>
      </c>
      <c r="BL18" s="18">
        <v>1276502.19</v>
      </c>
      <c r="BM18" s="18">
        <v>0</v>
      </c>
      <c r="BN18" s="18">
        <v>35854.379999999997</v>
      </c>
      <c r="BO18" s="18">
        <v>0</v>
      </c>
      <c r="BP18" s="18">
        <v>0</v>
      </c>
      <c r="BQ18" s="18">
        <v>0</v>
      </c>
      <c r="BR18" s="18">
        <v>24534.560000000001</v>
      </c>
      <c r="BS18" s="18">
        <v>0</v>
      </c>
      <c r="BT18" s="18">
        <v>0</v>
      </c>
      <c r="BU18" s="18">
        <v>0</v>
      </c>
      <c r="BV18" s="18">
        <v>7327088.6699999999</v>
      </c>
      <c r="BW18" s="18">
        <v>0</v>
      </c>
      <c r="BX18" s="18">
        <v>23532.41</v>
      </c>
      <c r="BY18" s="18">
        <v>0</v>
      </c>
      <c r="BZ18" s="18">
        <v>0</v>
      </c>
      <c r="CA18" s="18">
        <v>0</v>
      </c>
      <c r="CB18" s="18">
        <v>130333.31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65960961.939999998</v>
      </c>
      <c r="CK18" s="18">
        <v>0</v>
      </c>
      <c r="CL18" s="18">
        <v>4218203.17</v>
      </c>
      <c r="CM18" s="18">
        <v>0</v>
      </c>
      <c r="CN18" s="18">
        <v>3219.92</v>
      </c>
      <c r="CO18" s="18">
        <v>0</v>
      </c>
      <c r="CP18" s="18">
        <v>0</v>
      </c>
      <c r="CQ18" s="18">
        <v>0</v>
      </c>
      <c r="CR18" s="18">
        <v>8107172.3600000003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18">
        <v>0</v>
      </c>
      <c r="CY18" s="18">
        <v>0</v>
      </c>
      <c r="CZ18" s="18">
        <v>0</v>
      </c>
      <c r="DA18" s="18">
        <v>0</v>
      </c>
      <c r="DB18" s="18">
        <v>0</v>
      </c>
      <c r="DC18" s="18">
        <v>0</v>
      </c>
      <c r="DD18" s="18">
        <v>5971629.2000000002</v>
      </c>
      <c r="DE18" s="18">
        <v>0</v>
      </c>
      <c r="DF18" s="18">
        <v>0</v>
      </c>
      <c r="DG18" s="18">
        <v>0</v>
      </c>
      <c r="DH18" s="18">
        <v>0</v>
      </c>
      <c r="DI18" s="18">
        <v>0</v>
      </c>
      <c r="DJ18" s="18">
        <v>0</v>
      </c>
      <c r="DK18" s="18">
        <v>0</v>
      </c>
      <c r="DL18" s="18">
        <v>0</v>
      </c>
      <c r="DM18" s="18">
        <v>0</v>
      </c>
      <c r="DN18" s="18">
        <v>0</v>
      </c>
      <c r="DO18" s="18">
        <v>0</v>
      </c>
      <c r="DP18" s="18">
        <v>10866696.48</v>
      </c>
      <c r="DQ18" s="18">
        <v>0</v>
      </c>
      <c r="DR18" s="18">
        <v>0</v>
      </c>
      <c r="DS18" s="18">
        <v>0</v>
      </c>
      <c r="DT18" s="18">
        <v>0</v>
      </c>
      <c r="DU18" s="18">
        <v>0</v>
      </c>
      <c r="DV18" s="18">
        <v>0</v>
      </c>
      <c r="DW18" s="18">
        <v>0</v>
      </c>
      <c r="DX18" s="18">
        <v>42688.56</v>
      </c>
      <c r="DY18" s="18">
        <v>0</v>
      </c>
      <c r="DZ18" s="18">
        <v>0</v>
      </c>
      <c r="EA18" s="18">
        <v>0</v>
      </c>
      <c r="EB18" s="18">
        <v>27737391.329999998</v>
      </c>
      <c r="EC18" s="18">
        <v>0</v>
      </c>
      <c r="ED18" s="18">
        <v>4430908.58</v>
      </c>
      <c r="EE18" s="18">
        <v>0</v>
      </c>
      <c r="EF18" s="18">
        <v>45468811.479999997</v>
      </c>
      <c r="EG18" s="18">
        <v>0</v>
      </c>
      <c r="EH18" s="18">
        <v>4013112.06</v>
      </c>
      <c r="EI18" s="18">
        <v>0</v>
      </c>
      <c r="EJ18" s="18">
        <v>0</v>
      </c>
      <c r="EK18" s="18">
        <v>0</v>
      </c>
      <c r="EL18" s="18">
        <v>0</v>
      </c>
      <c r="EM18" s="18">
        <v>0</v>
      </c>
      <c r="EN18" s="18">
        <v>19326024.120000001</v>
      </c>
      <c r="EO18" s="18">
        <v>0</v>
      </c>
      <c r="EP18" s="18">
        <v>0</v>
      </c>
      <c r="EQ18" s="18">
        <v>0</v>
      </c>
      <c r="ER18" s="18">
        <v>0</v>
      </c>
      <c r="ES18" s="18">
        <v>0</v>
      </c>
      <c r="ET18" s="18">
        <v>0</v>
      </c>
      <c r="EU18" s="18">
        <v>0</v>
      </c>
      <c r="EV18" s="18">
        <v>0</v>
      </c>
      <c r="EW18" s="18">
        <v>0</v>
      </c>
      <c r="EX18" s="18">
        <v>0</v>
      </c>
      <c r="EY18" s="18">
        <v>0</v>
      </c>
      <c r="EZ18" s="18">
        <v>0</v>
      </c>
      <c r="FA18" s="18">
        <v>0</v>
      </c>
      <c r="FB18" s="18">
        <v>0</v>
      </c>
      <c r="FC18" s="18">
        <v>0</v>
      </c>
      <c r="FD18" s="18">
        <v>0</v>
      </c>
      <c r="FE18" s="18">
        <v>0</v>
      </c>
      <c r="FF18" s="18">
        <v>0</v>
      </c>
      <c r="FG18" s="18">
        <v>0</v>
      </c>
      <c r="FH18" s="18">
        <v>0</v>
      </c>
      <c r="FI18" s="18">
        <v>0</v>
      </c>
      <c r="FJ18" s="18">
        <v>0</v>
      </c>
      <c r="FK18" s="18">
        <v>0</v>
      </c>
      <c r="FL18" s="18">
        <v>0</v>
      </c>
      <c r="FM18" s="18">
        <v>0</v>
      </c>
      <c r="FN18" s="19">
        <v>0</v>
      </c>
      <c r="FO18" s="19">
        <v>0</v>
      </c>
      <c r="FP18" s="18">
        <v>0</v>
      </c>
      <c r="FQ18" s="18">
        <v>0</v>
      </c>
      <c r="FR18" s="18">
        <v>0</v>
      </c>
      <c r="FS18" s="18">
        <v>0</v>
      </c>
      <c r="FT18" s="80">
        <v>0</v>
      </c>
      <c r="FU18" s="80">
        <v>0</v>
      </c>
      <c r="FV18" s="18">
        <v>0</v>
      </c>
      <c r="FW18" s="18">
        <v>0</v>
      </c>
      <c r="FX18" s="18">
        <v>0</v>
      </c>
      <c r="FY18" s="18">
        <v>0</v>
      </c>
      <c r="FZ18" s="80">
        <v>0</v>
      </c>
      <c r="GA18" s="80">
        <v>0</v>
      </c>
      <c r="GB18" s="18">
        <v>0</v>
      </c>
      <c r="GC18" s="18">
        <v>0</v>
      </c>
      <c r="GD18" s="18">
        <v>0</v>
      </c>
      <c r="GE18" s="18">
        <v>0</v>
      </c>
      <c r="GF18" s="18">
        <v>748087.89</v>
      </c>
      <c r="GG18" s="18">
        <v>0</v>
      </c>
      <c r="GH18" s="18">
        <v>0</v>
      </c>
      <c r="GI18" s="18">
        <v>0</v>
      </c>
      <c r="GJ18" s="18">
        <v>0</v>
      </c>
      <c r="GK18" s="18">
        <v>0</v>
      </c>
      <c r="GL18" s="18">
        <v>0</v>
      </c>
      <c r="GM18" s="18">
        <v>0</v>
      </c>
      <c r="GN18" s="18">
        <v>0</v>
      </c>
      <c r="GO18" s="18">
        <v>0</v>
      </c>
      <c r="GP18" s="18">
        <v>0</v>
      </c>
      <c r="GQ18" s="18">
        <v>0</v>
      </c>
      <c r="GR18" s="18">
        <v>0</v>
      </c>
      <c r="GS18" s="18">
        <v>0</v>
      </c>
      <c r="GT18" s="18">
        <v>0</v>
      </c>
      <c r="GU18" s="18">
        <v>0</v>
      </c>
      <c r="GV18" s="18">
        <v>0</v>
      </c>
      <c r="GW18" s="18">
        <v>0</v>
      </c>
      <c r="GX18" s="18">
        <v>0</v>
      </c>
      <c r="GY18" s="18">
        <v>0</v>
      </c>
      <c r="GZ18" s="80">
        <v>0</v>
      </c>
      <c r="HA18" s="80">
        <v>0</v>
      </c>
      <c r="HB18" s="18">
        <v>0</v>
      </c>
      <c r="HC18" s="18">
        <v>0</v>
      </c>
      <c r="HD18" s="18">
        <v>0</v>
      </c>
      <c r="HE18" s="18">
        <v>0</v>
      </c>
      <c r="HF18" s="80">
        <v>0</v>
      </c>
      <c r="HG18" s="80">
        <v>0</v>
      </c>
      <c r="HH18" s="18">
        <v>0</v>
      </c>
      <c r="HI18" s="18">
        <v>0</v>
      </c>
      <c r="HJ18" s="18">
        <v>0</v>
      </c>
      <c r="HK18" s="18">
        <v>0</v>
      </c>
      <c r="HL18" s="80">
        <v>0</v>
      </c>
      <c r="HM18" s="80">
        <v>0</v>
      </c>
      <c r="HN18" s="18">
        <v>0</v>
      </c>
      <c r="HO18" s="18">
        <v>0</v>
      </c>
      <c r="HP18" s="18">
        <v>0</v>
      </c>
      <c r="HQ18" s="18">
        <v>0</v>
      </c>
      <c r="HR18" s="18">
        <v>0</v>
      </c>
      <c r="HS18" s="18">
        <v>0</v>
      </c>
      <c r="HT18" s="18">
        <v>293387031.42999995</v>
      </c>
      <c r="HU18" s="18">
        <v>0</v>
      </c>
    </row>
    <row r="19" spans="1:229" ht="12.75" customHeight="1">
      <c r="A19" s="57" t="s">
        <v>171</v>
      </c>
      <c r="B19" s="17">
        <v>1016</v>
      </c>
      <c r="C19" s="58" t="s">
        <v>146</v>
      </c>
      <c r="D19" s="19">
        <v>0</v>
      </c>
      <c r="E19" s="19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173.03999999999996</v>
      </c>
      <c r="S19" s="18">
        <v>0</v>
      </c>
      <c r="T19" s="18">
        <v>15718309.404796325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0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0</v>
      </c>
      <c r="CQ19" s="18">
        <v>0</v>
      </c>
      <c r="CR19" s="18">
        <v>0</v>
      </c>
      <c r="CS19" s="18">
        <v>0</v>
      </c>
      <c r="CT19" s="18">
        <v>0</v>
      </c>
      <c r="CU19" s="18">
        <v>0</v>
      </c>
      <c r="CV19" s="18">
        <v>0</v>
      </c>
      <c r="CW19" s="18">
        <v>0</v>
      </c>
      <c r="CX19" s="18">
        <v>0</v>
      </c>
      <c r="CY19" s="18">
        <v>0</v>
      </c>
      <c r="CZ19" s="18">
        <v>0</v>
      </c>
      <c r="DA19" s="18">
        <v>0</v>
      </c>
      <c r="DB19" s="18">
        <v>0</v>
      </c>
      <c r="DC19" s="18">
        <v>0</v>
      </c>
      <c r="DD19" s="18">
        <v>0</v>
      </c>
      <c r="DE19" s="18">
        <v>0</v>
      </c>
      <c r="DF19" s="18">
        <v>0</v>
      </c>
      <c r="DG19" s="18">
        <v>0</v>
      </c>
      <c r="DH19" s="18">
        <v>0</v>
      </c>
      <c r="DI19" s="18">
        <v>0</v>
      </c>
      <c r="DJ19" s="18">
        <v>0</v>
      </c>
      <c r="DK19" s="18">
        <v>0</v>
      </c>
      <c r="DL19" s="18">
        <v>0</v>
      </c>
      <c r="DM19" s="18">
        <v>0</v>
      </c>
      <c r="DN19" s="18">
        <v>111616832.04084715</v>
      </c>
      <c r="DO19" s="18">
        <v>0</v>
      </c>
      <c r="DP19" s="18">
        <v>31764397.571114615</v>
      </c>
      <c r="DQ19" s="18">
        <v>0</v>
      </c>
      <c r="DR19" s="18">
        <v>0</v>
      </c>
      <c r="DS19" s="18">
        <v>0</v>
      </c>
      <c r="DT19" s="18">
        <v>0</v>
      </c>
      <c r="DU19" s="18">
        <v>0</v>
      </c>
      <c r="DV19" s="18">
        <v>0</v>
      </c>
      <c r="DW19" s="18">
        <v>0</v>
      </c>
      <c r="DX19" s="18">
        <v>0</v>
      </c>
      <c r="DY19" s="18">
        <v>0</v>
      </c>
      <c r="DZ19" s="18">
        <v>0</v>
      </c>
      <c r="EA19" s="18">
        <v>0</v>
      </c>
      <c r="EB19" s="18">
        <v>0</v>
      </c>
      <c r="EC19" s="18">
        <v>0</v>
      </c>
      <c r="ED19" s="18">
        <v>0</v>
      </c>
      <c r="EE19" s="18">
        <v>0</v>
      </c>
      <c r="EF19" s="18">
        <v>0</v>
      </c>
      <c r="EG19" s="18">
        <v>0</v>
      </c>
      <c r="EH19" s="18">
        <v>0</v>
      </c>
      <c r="EI19" s="18">
        <v>0</v>
      </c>
      <c r="EJ19" s="18">
        <v>0</v>
      </c>
      <c r="EK19" s="18">
        <v>0</v>
      </c>
      <c r="EL19" s="18">
        <v>0</v>
      </c>
      <c r="EM19" s="18">
        <v>0</v>
      </c>
      <c r="EN19" s="18">
        <v>0</v>
      </c>
      <c r="EO19" s="18">
        <v>0</v>
      </c>
      <c r="EP19" s="18">
        <v>0</v>
      </c>
      <c r="EQ19" s="18">
        <v>0</v>
      </c>
      <c r="ER19" s="18">
        <v>0</v>
      </c>
      <c r="ES19" s="18">
        <v>0</v>
      </c>
      <c r="ET19" s="18">
        <v>0</v>
      </c>
      <c r="EU19" s="18">
        <v>0</v>
      </c>
      <c r="EV19" s="18">
        <v>0</v>
      </c>
      <c r="EW19" s="18">
        <v>0</v>
      </c>
      <c r="EX19" s="18">
        <v>0</v>
      </c>
      <c r="EY19" s="18">
        <v>0</v>
      </c>
      <c r="EZ19" s="18">
        <v>0</v>
      </c>
      <c r="FA19" s="18">
        <v>0</v>
      </c>
      <c r="FB19" s="18">
        <v>0</v>
      </c>
      <c r="FC19" s="18">
        <v>0</v>
      </c>
      <c r="FD19" s="18">
        <v>0</v>
      </c>
      <c r="FE19" s="18">
        <v>0</v>
      </c>
      <c r="FF19" s="18">
        <v>0</v>
      </c>
      <c r="FG19" s="18">
        <v>0</v>
      </c>
      <c r="FH19" s="18">
        <v>0</v>
      </c>
      <c r="FI19" s="18">
        <v>0</v>
      </c>
      <c r="FJ19" s="18">
        <v>0</v>
      </c>
      <c r="FK19" s="18">
        <v>0</v>
      </c>
      <c r="FL19" s="18">
        <v>0</v>
      </c>
      <c r="FM19" s="18">
        <v>0</v>
      </c>
      <c r="FN19" s="19">
        <v>0</v>
      </c>
      <c r="FO19" s="19">
        <v>0</v>
      </c>
      <c r="FP19" s="18">
        <v>0</v>
      </c>
      <c r="FQ19" s="18">
        <v>0</v>
      </c>
      <c r="FR19" s="18">
        <v>0</v>
      </c>
      <c r="FS19" s="18">
        <v>0</v>
      </c>
      <c r="FT19" s="80">
        <v>0</v>
      </c>
      <c r="FU19" s="80">
        <v>0</v>
      </c>
      <c r="FV19" s="18">
        <v>0</v>
      </c>
      <c r="FW19" s="18">
        <v>0</v>
      </c>
      <c r="FX19" s="18">
        <v>0</v>
      </c>
      <c r="FY19" s="18">
        <v>0</v>
      </c>
      <c r="FZ19" s="80">
        <v>0</v>
      </c>
      <c r="GA19" s="80">
        <v>0</v>
      </c>
      <c r="GB19" s="18">
        <v>0</v>
      </c>
      <c r="GC19" s="18">
        <v>0</v>
      </c>
      <c r="GD19" s="18">
        <v>0</v>
      </c>
      <c r="GE19" s="18">
        <v>0</v>
      </c>
      <c r="GF19" s="18">
        <v>0</v>
      </c>
      <c r="GG19" s="18">
        <v>0</v>
      </c>
      <c r="GH19" s="18">
        <v>0</v>
      </c>
      <c r="GI19" s="18">
        <v>0</v>
      </c>
      <c r="GJ19" s="18">
        <v>0</v>
      </c>
      <c r="GK19" s="18">
        <v>0</v>
      </c>
      <c r="GL19" s="18">
        <v>0</v>
      </c>
      <c r="GM19" s="18">
        <v>0</v>
      </c>
      <c r="GN19" s="18">
        <v>0</v>
      </c>
      <c r="GO19" s="18">
        <v>0</v>
      </c>
      <c r="GP19" s="18">
        <v>0</v>
      </c>
      <c r="GQ19" s="18">
        <v>0</v>
      </c>
      <c r="GR19" s="18">
        <v>0</v>
      </c>
      <c r="GS19" s="18">
        <v>0</v>
      </c>
      <c r="GT19" s="18">
        <v>0</v>
      </c>
      <c r="GU19" s="18">
        <v>0</v>
      </c>
      <c r="GV19" s="18">
        <v>0</v>
      </c>
      <c r="GW19" s="18">
        <v>0</v>
      </c>
      <c r="GX19" s="18">
        <v>0</v>
      </c>
      <c r="GY19" s="18">
        <v>0</v>
      </c>
      <c r="GZ19" s="80">
        <v>0</v>
      </c>
      <c r="HA19" s="80">
        <v>0</v>
      </c>
      <c r="HB19" s="18">
        <v>0</v>
      </c>
      <c r="HC19" s="18">
        <v>0</v>
      </c>
      <c r="HD19" s="18">
        <v>0</v>
      </c>
      <c r="HE19" s="18">
        <v>0</v>
      </c>
      <c r="HF19" s="80">
        <v>0</v>
      </c>
      <c r="HG19" s="80">
        <v>0</v>
      </c>
      <c r="HH19" s="18">
        <v>0</v>
      </c>
      <c r="HI19" s="18">
        <v>0</v>
      </c>
      <c r="HJ19" s="18">
        <v>0</v>
      </c>
      <c r="HK19" s="18">
        <v>0</v>
      </c>
      <c r="HL19" s="80">
        <v>0</v>
      </c>
      <c r="HM19" s="80">
        <v>0</v>
      </c>
      <c r="HN19" s="18">
        <v>0</v>
      </c>
      <c r="HO19" s="18">
        <v>0</v>
      </c>
      <c r="HP19" s="18">
        <v>0</v>
      </c>
      <c r="HQ19" s="18">
        <v>0</v>
      </c>
      <c r="HR19" s="18">
        <v>0</v>
      </c>
      <c r="HS19" s="18">
        <v>0</v>
      </c>
      <c r="HT19" s="18">
        <v>159099712.05675811</v>
      </c>
      <c r="HU19" s="18">
        <v>0</v>
      </c>
    </row>
    <row r="20" spans="1:229" ht="12.75" customHeight="1">
      <c r="A20" s="57" t="s">
        <v>173</v>
      </c>
      <c r="B20" s="17">
        <v>1017</v>
      </c>
      <c r="C20" s="58" t="s">
        <v>146</v>
      </c>
      <c r="D20" s="19">
        <v>862698909.4799999</v>
      </c>
      <c r="E20" s="19">
        <v>0</v>
      </c>
      <c r="F20" s="18">
        <v>147501057.80999976</v>
      </c>
      <c r="G20" s="18">
        <v>0</v>
      </c>
      <c r="H20" s="18">
        <v>170410099.51000002</v>
      </c>
      <c r="I20" s="18">
        <v>0</v>
      </c>
      <c r="J20" s="18">
        <v>544787752.16000009</v>
      </c>
      <c r="K20" s="18">
        <v>0</v>
      </c>
      <c r="L20" s="18">
        <v>242046347.03000003</v>
      </c>
      <c r="M20" s="18">
        <v>0</v>
      </c>
      <c r="N20" s="18">
        <v>62784482.610000007</v>
      </c>
      <c r="O20" s="18">
        <v>0</v>
      </c>
      <c r="P20" s="18">
        <v>2784.65</v>
      </c>
      <c r="Q20" s="18">
        <v>0</v>
      </c>
      <c r="R20" s="18">
        <v>0</v>
      </c>
      <c r="S20" s="18">
        <v>0</v>
      </c>
      <c r="T20" s="18">
        <v>1238.1099999999999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45371439.310000002</v>
      </c>
      <c r="AA20" s="18">
        <v>0</v>
      </c>
      <c r="AB20" s="18">
        <v>91820.31</v>
      </c>
      <c r="AC20" s="18">
        <v>0</v>
      </c>
      <c r="AD20" s="18">
        <v>21898153.700000003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70295547.160000011</v>
      </c>
      <c r="AK20" s="18">
        <v>0</v>
      </c>
      <c r="AL20" s="18">
        <v>121295.09</v>
      </c>
      <c r="AM20" s="18">
        <v>0</v>
      </c>
      <c r="AN20" s="18">
        <v>18787680.020000003</v>
      </c>
      <c r="AO20" s="18">
        <v>0</v>
      </c>
      <c r="AP20" s="18">
        <v>375246554.40999997</v>
      </c>
      <c r="AQ20" s="18">
        <v>0</v>
      </c>
      <c r="AR20" s="18">
        <v>43719.8</v>
      </c>
      <c r="AS20" s="18">
        <v>0</v>
      </c>
      <c r="AT20" s="18">
        <v>19238770.049999997</v>
      </c>
      <c r="AU20" s="18">
        <v>0</v>
      </c>
      <c r="AV20" s="18">
        <v>42099247.289999999</v>
      </c>
      <c r="AW20" s="18">
        <v>0</v>
      </c>
      <c r="AX20" s="18">
        <v>0</v>
      </c>
      <c r="AY20" s="18">
        <v>0</v>
      </c>
      <c r="AZ20" s="18">
        <v>23809.73</v>
      </c>
      <c r="BA20" s="18">
        <v>0</v>
      </c>
      <c r="BB20" s="18">
        <v>8495872.7799999993</v>
      </c>
      <c r="BC20" s="18">
        <v>0</v>
      </c>
      <c r="BD20" s="18">
        <v>77294551.75</v>
      </c>
      <c r="BE20" s="18">
        <v>0</v>
      </c>
      <c r="BF20" s="18">
        <v>0</v>
      </c>
      <c r="BG20" s="18">
        <v>0</v>
      </c>
      <c r="BH20" s="18">
        <v>619698.33000000007</v>
      </c>
      <c r="BI20" s="18">
        <v>0</v>
      </c>
      <c r="BJ20" s="18">
        <v>4678150.3</v>
      </c>
      <c r="BK20" s="18">
        <v>0</v>
      </c>
      <c r="BL20" s="18">
        <v>8937718.6600000001</v>
      </c>
      <c r="BM20" s="18">
        <v>0</v>
      </c>
      <c r="BN20" s="18">
        <v>1593094.8599999999</v>
      </c>
      <c r="BO20" s="18">
        <v>0</v>
      </c>
      <c r="BP20" s="18">
        <v>173778.28</v>
      </c>
      <c r="BQ20" s="18">
        <v>0</v>
      </c>
      <c r="BR20" s="18">
        <v>0</v>
      </c>
      <c r="BS20" s="18">
        <v>0</v>
      </c>
      <c r="BT20" s="18">
        <v>0</v>
      </c>
      <c r="BU20" s="18">
        <v>0</v>
      </c>
      <c r="BV20" s="18">
        <v>881774.11</v>
      </c>
      <c r="BW20" s="18">
        <v>0</v>
      </c>
      <c r="BX20" s="18">
        <v>144005.78</v>
      </c>
      <c r="BY20" s="18">
        <v>0</v>
      </c>
      <c r="BZ20" s="18">
        <v>0</v>
      </c>
      <c r="CA20" s="18">
        <v>0</v>
      </c>
      <c r="CB20" s="18">
        <v>0</v>
      </c>
      <c r="CC20" s="18">
        <v>0</v>
      </c>
      <c r="CD20" s="18">
        <v>0</v>
      </c>
      <c r="CE20" s="18">
        <v>0</v>
      </c>
      <c r="CF20" s="18">
        <v>0</v>
      </c>
      <c r="CG20" s="18">
        <v>0</v>
      </c>
      <c r="CH20" s="18">
        <v>0</v>
      </c>
      <c r="CI20" s="18">
        <v>0</v>
      </c>
      <c r="CJ20" s="18">
        <v>0</v>
      </c>
      <c r="CK20" s="18">
        <v>0</v>
      </c>
      <c r="CL20" s="18">
        <v>0</v>
      </c>
      <c r="CM20" s="18">
        <v>0</v>
      </c>
      <c r="CN20" s="18">
        <v>0</v>
      </c>
      <c r="CO20" s="18">
        <v>0</v>
      </c>
      <c r="CP20" s="18">
        <v>0</v>
      </c>
      <c r="CQ20" s="18">
        <v>0</v>
      </c>
      <c r="CR20" s="18">
        <v>0</v>
      </c>
      <c r="CS20" s="18">
        <v>0</v>
      </c>
      <c r="CT20" s="18">
        <v>0</v>
      </c>
      <c r="CU20" s="18">
        <v>0</v>
      </c>
      <c r="CV20" s="18">
        <v>0</v>
      </c>
      <c r="CW20" s="18">
        <v>0</v>
      </c>
      <c r="CX20" s="18">
        <v>0</v>
      </c>
      <c r="CY20" s="18">
        <v>0</v>
      </c>
      <c r="CZ20" s="18">
        <v>0</v>
      </c>
      <c r="DA20" s="18">
        <v>0</v>
      </c>
      <c r="DB20" s="18">
        <v>0</v>
      </c>
      <c r="DC20" s="18">
        <v>0</v>
      </c>
      <c r="DD20" s="18">
        <v>60694819.889999993</v>
      </c>
      <c r="DE20" s="18">
        <v>0</v>
      </c>
      <c r="DF20" s="18">
        <v>364.04</v>
      </c>
      <c r="DG20" s="18">
        <v>0</v>
      </c>
      <c r="DH20" s="18">
        <v>0</v>
      </c>
      <c r="DI20" s="18">
        <v>0</v>
      </c>
      <c r="DJ20" s="18">
        <v>0</v>
      </c>
      <c r="DK20" s="18">
        <v>0</v>
      </c>
      <c r="DL20" s="18">
        <v>0</v>
      </c>
      <c r="DM20" s="18">
        <v>0</v>
      </c>
      <c r="DN20" s="18">
        <v>2052569.1600000001</v>
      </c>
      <c r="DO20" s="18">
        <v>0</v>
      </c>
      <c r="DP20" s="18">
        <v>0</v>
      </c>
      <c r="DQ20" s="18">
        <v>0</v>
      </c>
      <c r="DR20" s="18">
        <v>0</v>
      </c>
      <c r="DS20" s="18">
        <v>0</v>
      </c>
      <c r="DT20" s="18">
        <v>0</v>
      </c>
      <c r="DU20" s="18">
        <v>0</v>
      </c>
      <c r="DV20" s="18">
        <v>26738.38</v>
      </c>
      <c r="DW20" s="18">
        <v>0</v>
      </c>
      <c r="DX20" s="18">
        <v>3663678.56</v>
      </c>
      <c r="DY20" s="18">
        <v>0</v>
      </c>
      <c r="DZ20" s="18">
        <v>0</v>
      </c>
      <c r="EA20" s="18">
        <v>0</v>
      </c>
      <c r="EB20" s="18">
        <v>177522898.26000002</v>
      </c>
      <c r="EC20" s="18">
        <v>0</v>
      </c>
      <c r="ED20" s="18">
        <v>14754328.010000002</v>
      </c>
      <c r="EE20" s="18">
        <v>0</v>
      </c>
      <c r="EF20" s="18">
        <v>45526184.349999994</v>
      </c>
      <c r="EG20" s="18">
        <v>0</v>
      </c>
      <c r="EH20" s="18">
        <v>19899276.130000003</v>
      </c>
      <c r="EI20" s="18">
        <v>0</v>
      </c>
      <c r="EJ20" s="18">
        <v>0</v>
      </c>
      <c r="EK20" s="18">
        <v>0</v>
      </c>
      <c r="EL20" s="18">
        <v>0</v>
      </c>
      <c r="EM20" s="18">
        <v>0</v>
      </c>
      <c r="EN20" s="18">
        <v>0</v>
      </c>
      <c r="EO20" s="18">
        <v>0</v>
      </c>
      <c r="EP20" s="18">
        <v>0</v>
      </c>
      <c r="EQ20" s="18">
        <v>0</v>
      </c>
      <c r="ER20" s="18">
        <v>0</v>
      </c>
      <c r="ES20" s="18">
        <v>0</v>
      </c>
      <c r="ET20" s="18">
        <v>0</v>
      </c>
      <c r="EU20" s="18">
        <v>0</v>
      </c>
      <c r="EV20" s="18">
        <v>2655692.0099999998</v>
      </c>
      <c r="EW20" s="18">
        <v>0</v>
      </c>
      <c r="EX20" s="18">
        <v>28216249.670000006</v>
      </c>
      <c r="EY20" s="18">
        <v>0</v>
      </c>
      <c r="EZ20" s="18">
        <v>0</v>
      </c>
      <c r="FA20" s="18">
        <v>0</v>
      </c>
      <c r="FB20" s="18">
        <v>24470108.75</v>
      </c>
      <c r="FC20" s="18">
        <v>0</v>
      </c>
      <c r="FD20" s="18">
        <v>0</v>
      </c>
      <c r="FE20" s="18">
        <v>0</v>
      </c>
      <c r="FF20" s="18">
        <v>0</v>
      </c>
      <c r="FG20" s="18">
        <v>0</v>
      </c>
      <c r="FH20" s="18">
        <v>196878</v>
      </c>
      <c r="FI20" s="18">
        <v>0</v>
      </c>
      <c r="FJ20" s="18">
        <v>208542.40000000002</v>
      </c>
      <c r="FK20" s="18">
        <v>0</v>
      </c>
      <c r="FL20" s="18">
        <v>942828.42</v>
      </c>
      <c r="FM20" s="18">
        <v>0</v>
      </c>
      <c r="FN20" s="19">
        <v>143702435.65000004</v>
      </c>
      <c r="FO20" s="19">
        <v>0</v>
      </c>
      <c r="FP20" s="18">
        <v>2432527.7799999998</v>
      </c>
      <c r="FQ20" s="18">
        <v>0</v>
      </c>
      <c r="FR20" s="18">
        <v>0</v>
      </c>
      <c r="FS20" s="18">
        <v>0</v>
      </c>
      <c r="FT20" s="80">
        <v>12812014.43</v>
      </c>
      <c r="FU20" s="80">
        <v>0</v>
      </c>
      <c r="FV20" s="18">
        <v>4399391.879999999</v>
      </c>
      <c r="FW20" s="18">
        <v>0</v>
      </c>
      <c r="FX20" s="18">
        <v>8412622.5500000007</v>
      </c>
      <c r="FY20" s="18">
        <v>0</v>
      </c>
      <c r="FZ20" s="80">
        <v>128457893.44000004</v>
      </c>
      <c r="GA20" s="80">
        <v>0</v>
      </c>
      <c r="GB20" s="18">
        <v>5553968</v>
      </c>
      <c r="GC20" s="18">
        <v>0</v>
      </c>
      <c r="GD20" s="18">
        <v>122903925.44000004</v>
      </c>
      <c r="GE20" s="18">
        <v>0</v>
      </c>
      <c r="GF20" s="18">
        <v>2053389.45</v>
      </c>
      <c r="GG20" s="18">
        <v>0</v>
      </c>
      <c r="GH20" s="18">
        <v>0</v>
      </c>
      <c r="GI20" s="18">
        <v>0</v>
      </c>
      <c r="GJ20" s="18">
        <v>0</v>
      </c>
      <c r="GK20" s="18">
        <v>0</v>
      </c>
      <c r="GL20" s="18">
        <v>0</v>
      </c>
      <c r="GM20" s="18">
        <v>0</v>
      </c>
      <c r="GN20" s="18">
        <v>0</v>
      </c>
      <c r="GO20" s="18">
        <v>0</v>
      </c>
      <c r="GP20" s="18">
        <v>0</v>
      </c>
      <c r="GQ20" s="18">
        <v>0</v>
      </c>
      <c r="GR20" s="18">
        <v>0</v>
      </c>
      <c r="GS20" s="18">
        <v>0</v>
      </c>
      <c r="GT20" s="18">
        <v>0</v>
      </c>
      <c r="GU20" s="18">
        <v>0</v>
      </c>
      <c r="GV20" s="18">
        <v>0</v>
      </c>
      <c r="GW20" s="18">
        <v>0</v>
      </c>
      <c r="GX20" s="18">
        <v>0</v>
      </c>
      <c r="GY20" s="18">
        <v>0</v>
      </c>
      <c r="GZ20" s="80">
        <v>0</v>
      </c>
      <c r="HA20" s="80">
        <v>0</v>
      </c>
      <c r="HB20" s="18">
        <v>0</v>
      </c>
      <c r="HC20" s="18">
        <v>0</v>
      </c>
      <c r="HD20" s="18">
        <v>0</v>
      </c>
      <c r="HE20" s="18">
        <v>0</v>
      </c>
      <c r="HF20" s="80">
        <v>0</v>
      </c>
      <c r="HG20" s="80">
        <v>0</v>
      </c>
      <c r="HH20" s="18">
        <v>0</v>
      </c>
      <c r="HI20" s="18">
        <v>0</v>
      </c>
      <c r="HJ20" s="18">
        <v>0</v>
      </c>
      <c r="HK20" s="18">
        <v>0</v>
      </c>
      <c r="HL20" s="80">
        <v>0</v>
      </c>
      <c r="HM20" s="80">
        <v>0</v>
      </c>
      <c r="HN20" s="18">
        <v>0</v>
      </c>
      <c r="HO20" s="18">
        <v>0</v>
      </c>
      <c r="HP20" s="18">
        <v>0</v>
      </c>
      <c r="HQ20" s="18">
        <v>0</v>
      </c>
      <c r="HR20" s="18">
        <v>0</v>
      </c>
      <c r="HS20" s="18">
        <v>0</v>
      </c>
      <c r="HT20" s="18">
        <v>2390157424.73</v>
      </c>
      <c r="HU20" s="18">
        <v>0</v>
      </c>
    </row>
    <row r="21" spans="1:229" ht="12.75" customHeight="1">
      <c r="A21" s="57" t="s">
        <v>175</v>
      </c>
      <c r="B21" s="17">
        <v>1018</v>
      </c>
      <c r="C21" s="58" t="s">
        <v>146</v>
      </c>
      <c r="D21" s="19">
        <v>64968034.769999996</v>
      </c>
      <c r="E21" s="19">
        <v>0</v>
      </c>
      <c r="F21" s="18">
        <v>14327727.26</v>
      </c>
      <c r="G21" s="18">
        <v>0</v>
      </c>
      <c r="H21" s="18">
        <v>32480278.649999999</v>
      </c>
      <c r="I21" s="18">
        <v>0</v>
      </c>
      <c r="J21" s="18">
        <v>18160028.859999999</v>
      </c>
      <c r="K21" s="18">
        <v>0</v>
      </c>
      <c r="L21" s="18">
        <v>0</v>
      </c>
      <c r="M21" s="18">
        <v>0</v>
      </c>
      <c r="N21" s="18">
        <v>13251133.970000001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4073346.76</v>
      </c>
      <c r="AA21" s="18">
        <v>0</v>
      </c>
      <c r="AB21" s="18">
        <v>0</v>
      </c>
      <c r="AC21" s="18">
        <v>0</v>
      </c>
      <c r="AD21" s="18">
        <v>116868.31</v>
      </c>
      <c r="AE21" s="18">
        <v>0</v>
      </c>
      <c r="AF21" s="18">
        <v>30961.91</v>
      </c>
      <c r="AG21" s="18">
        <v>0</v>
      </c>
      <c r="AH21" s="18">
        <v>0</v>
      </c>
      <c r="AI21" s="18">
        <v>0</v>
      </c>
      <c r="AJ21" s="18">
        <v>15938281.869999986</v>
      </c>
      <c r="AK21" s="18">
        <v>0</v>
      </c>
      <c r="AL21" s="18">
        <v>0</v>
      </c>
      <c r="AM21" s="18">
        <v>0</v>
      </c>
      <c r="AN21" s="18">
        <v>4012068.52</v>
      </c>
      <c r="AO21" s="18">
        <v>0</v>
      </c>
      <c r="AP21" s="18">
        <v>73278898.069999993</v>
      </c>
      <c r="AQ21" s="18">
        <v>0</v>
      </c>
      <c r="AR21" s="18">
        <v>0</v>
      </c>
      <c r="AS21" s="18">
        <v>0</v>
      </c>
      <c r="AT21" s="18">
        <v>2275944.81</v>
      </c>
      <c r="AU21" s="18">
        <v>0</v>
      </c>
      <c r="AV21" s="18">
        <v>2836178.85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10929.35</v>
      </c>
      <c r="BC21" s="18">
        <v>0</v>
      </c>
      <c r="BD21" s="18">
        <v>171935.15</v>
      </c>
      <c r="BE21" s="18">
        <v>0</v>
      </c>
      <c r="BF21" s="18">
        <v>0</v>
      </c>
      <c r="BG21" s="18">
        <v>0</v>
      </c>
      <c r="BH21" s="18">
        <v>34365.620000000003</v>
      </c>
      <c r="BI21" s="18">
        <v>0</v>
      </c>
      <c r="BJ21" s="18">
        <v>575457.43999999994</v>
      </c>
      <c r="BK21" s="18">
        <v>0</v>
      </c>
      <c r="BL21" s="18">
        <v>1389371</v>
      </c>
      <c r="BM21" s="18">
        <v>0</v>
      </c>
      <c r="BN21" s="18">
        <v>0</v>
      </c>
      <c r="BO21" s="18">
        <v>0</v>
      </c>
      <c r="BP21" s="18">
        <v>47206.5</v>
      </c>
      <c r="BQ21" s="18">
        <v>0</v>
      </c>
      <c r="BR21" s="18">
        <v>11236.25</v>
      </c>
      <c r="BS21" s="18">
        <v>0</v>
      </c>
      <c r="BT21" s="18">
        <v>0</v>
      </c>
      <c r="BU21" s="18">
        <v>0</v>
      </c>
      <c r="BV21" s="18">
        <v>5395.77</v>
      </c>
      <c r="BW21" s="18">
        <v>0</v>
      </c>
      <c r="BX21" s="18">
        <v>0</v>
      </c>
      <c r="BY21" s="18">
        <v>0</v>
      </c>
      <c r="BZ21" s="18">
        <v>0</v>
      </c>
      <c r="CA21" s="18">
        <v>0</v>
      </c>
      <c r="CB21" s="18">
        <v>161488.92000000001</v>
      </c>
      <c r="CC21" s="18">
        <v>0</v>
      </c>
      <c r="CD21" s="18">
        <v>0</v>
      </c>
      <c r="CE21" s="18">
        <v>0</v>
      </c>
      <c r="CF21" s="18">
        <v>0</v>
      </c>
      <c r="CG21" s="18">
        <v>0</v>
      </c>
      <c r="CH21" s="18">
        <v>0</v>
      </c>
      <c r="CI21" s="18">
        <v>0</v>
      </c>
      <c r="CJ21" s="18">
        <v>0</v>
      </c>
      <c r="CK21" s="18">
        <v>0</v>
      </c>
      <c r="CL21" s="18">
        <v>0</v>
      </c>
      <c r="CM21" s="18">
        <v>0</v>
      </c>
      <c r="CN21" s="18">
        <v>0</v>
      </c>
      <c r="CO21" s="18">
        <v>0</v>
      </c>
      <c r="CP21" s="18">
        <v>0</v>
      </c>
      <c r="CQ21" s="18">
        <v>0</v>
      </c>
      <c r="CR21" s="18">
        <v>0</v>
      </c>
      <c r="CS21" s="18">
        <v>0</v>
      </c>
      <c r="CT21" s="18">
        <v>0</v>
      </c>
      <c r="CU21" s="18">
        <v>0</v>
      </c>
      <c r="CV21" s="18">
        <v>0</v>
      </c>
      <c r="CW21" s="18">
        <v>0</v>
      </c>
      <c r="CX21" s="18">
        <v>0</v>
      </c>
      <c r="CY21" s="18">
        <v>0</v>
      </c>
      <c r="CZ21" s="18">
        <v>0</v>
      </c>
      <c r="DA21" s="18">
        <v>0</v>
      </c>
      <c r="DB21" s="18">
        <v>0</v>
      </c>
      <c r="DC21" s="18">
        <v>0</v>
      </c>
      <c r="DD21" s="18">
        <v>5038488.17</v>
      </c>
      <c r="DE21" s="18">
        <v>0</v>
      </c>
      <c r="DF21" s="18">
        <v>0</v>
      </c>
      <c r="DG21" s="18">
        <v>0</v>
      </c>
      <c r="DH21" s="18">
        <v>0</v>
      </c>
      <c r="DI21" s="18">
        <v>0</v>
      </c>
      <c r="DJ21" s="18">
        <v>0</v>
      </c>
      <c r="DK21" s="18">
        <v>0</v>
      </c>
      <c r="DL21" s="18">
        <v>0</v>
      </c>
      <c r="DM21" s="18">
        <v>0</v>
      </c>
      <c r="DN21" s="18">
        <v>0</v>
      </c>
      <c r="DO21" s="18">
        <v>0</v>
      </c>
      <c r="DP21" s="18">
        <v>0</v>
      </c>
      <c r="DQ21" s="18">
        <v>0</v>
      </c>
      <c r="DR21" s="18">
        <v>0</v>
      </c>
      <c r="DS21" s="18">
        <v>0</v>
      </c>
      <c r="DT21" s="18">
        <v>0</v>
      </c>
      <c r="DU21" s="18">
        <v>0</v>
      </c>
      <c r="DV21" s="18">
        <v>188.55</v>
      </c>
      <c r="DW21" s="18">
        <v>0</v>
      </c>
      <c r="DX21" s="18">
        <v>372198.85</v>
      </c>
      <c r="DY21" s="18">
        <v>0</v>
      </c>
      <c r="DZ21" s="18">
        <v>0</v>
      </c>
      <c r="EA21" s="18">
        <v>0</v>
      </c>
      <c r="EB21" s="18">
        <v>3402347.03</v>
      </c>
      <c r="EC21" s="18">
        <v>0</v>
      </c>
      <c r="ED21" s="18">
        <v>784576.18</v>
      </c>
      <c r="EE21" s="18">
        <v>0</v>
      </c>
      <c r="EF21" s="18">
        <v>12643110.550000001</v>
      </c>
      <c r="EG21" s="18">
        <v>0</v>
      </c>
      <c r="EH21" s="18">
        <v>2700744.83</v>
      </c>
      <c r="EI21" s="18">
        <v>0</v>
      </c>
      <c r="EJ21" s="18">
        <v>0</v>
      </c>
      <c r="EK21" s="18">
        <v>0</v>
      </c>
      <c r="EL21" s="18">
        <v>0</v>
      </c>
      <c r="EM21" s="18">
        <v>0</v>
      </c>
      <c r="EN21" s="18">
        <v>2797504.46</v>
      </c>
      <c r="EO21" s="18">
        <v>0</v>
      </c>
      <c r="EP21" s="18">
        <v>0</v>
      </c>
      <c r="EQ21" s="18">
        <v>0</v>
      </c>
      <c r="ER21" s="18">
        <v>0</v>
      </c>
      <c r="ES21" s="18">
        <v>0</v>
      </c>
      <c r="ET21" s="18">
        <v>0</v>
      </c>
      <c r="EU21" s="18">
        <v>0</v>
      </c>
      <c r="EV21" s="18">
        <v>973671.52</v>
      </c>
      <c r="EW21" s="18">
        <v>0</v>
      </c>
      <c r="EX21" s="18">
        <v>2375715.85</v>
      </c>
      <c r="EY21" s="18">
        <v>0</v>
      </c>
      <c r="EZ21" s="18">
        <v>0</v>
      </c>
      <c r="FA21" s="18">
        <v>0</v>
      </c>
      <c r="FB21" s="18">
        <v>2301.37</v>
      </c>
      <c r="FC21" s="18">
        <v>0</v>
      </c>
      <c r="FD21" s="18">
        <v>0</v>
      </c>
      <c r="FE21" s="18">
        <v>0</v>
      </c>
      <c r="FF21" s="18">
        <v>0</v>
      </c>
      <c r="FG21" s="18">
        <v>0</v>
      </c>
      <c r="FH21" s="18">
        <v>2422014.2000000002</v>
      </c>
      <c r="FI21" s="18">
        <v>0</v>
      </c>
      <c r="FJ21" s="18">
        <v>0</v>
      </c>
      <c r="FK21" s="18">
        <v>0</v>
      </c>
      <c r="FL21" s="18">
        <v>612</v>
      </c>
      <c r="FM21" s="18">
        <v>0</v>
      </c>
      <c r="FN21" s="19">
        <v>888243.5</v>
      </c>
      <c r="FO21" s="19">
        <v>0</v>
      </c>
      <c r="FP21" s="18">
        <v>0</v>
      </c>
      <c r="FQ21" s="18">
        <v>0</v>
      </c>
      <c r="FR21" s="18">
        <v>0</v>
      </c>
      <c r="FS21" s="18">
        <v>0</v>
      </c>
      <c r="FT21" s="80">
        <v>730296.57000000007</v>
      </c>
      <c r="FU21" s="80">
        <v>0</v>
      </c>
      <c r="FV21" s="18">
        <v>730296.57000000007</v>
      </c>
      <c r="FW21" s="18">
        <v>0</v>
      </c>
      <c r="FX21" s="18">
        <v>0</v>
      </c>
      <c r="FY21" s="18">
        <v>0</v>
      </c>
      <c r="FZ21" s="80">
        <v>157946.93</v>
      </c>
      <c r="GA21" s="80">
        <v>0</v>
      </c>
      <c r="GB21" s="18">
        <v>157946.93</v>
      </c>
      <c r="GC21" s="18">
        <v>0</v>
      </c>
      <c r="GD21" s="18">
        <v>0</v>
      </c>
      <c r="GE21" s="18">
        <v>0</v>
      </c>
      <c r="GF21" s="18">
        <v>3303064.67</v>
      </c>
      <c r="GG21" s="18">
        <v>0</v>
      </c>
      <c r="GH21" s="18">
        <v>0</v>
      </c>
      <c r="GI21" s="18">
        <v>0</v>
      </c>
      <c r="GJ21" s="18">
        <v>0</v>
      </c>
      <c r="GK21" s="18">
        <v>0</v>
      </c>
      <c r="GL21" s="18">
        <v>0</v>
      </c>
      <c r="GM21" s="18">
        <v>0</v>
      </c>
      <c r="GN21" s="18">
        <v>0</v>
      </c>
      <c r="GO21" s="18">
        <v>0</v>
      </c>
      <c r="GP21" s="18">
        <v>0</v>
      </c>
      <c r="GQ21" s="18">
        <v>0</v>
      </c>
      <c r="GR21" s="18">
        <v>0</v>
      </c>
      <c r="GS21" s="18">
        <v>0</v>
      </c>
      <c r="GT21" s="18">
        <v>0</v>
      </c>
      <c r="GU21" s="18">
        <v>0</v>
      </c>
      <c r="GV21" s="18">
        <v>0</v>
      </c>
      <c r="GW21" s="18">
        <v>0</v>
      </c>
      <c r="GX21" s="18">
        <v>0</v>
      </c>
      <c r="GY21" s="18">
        <v>0</v>
      </c>
      <c r="GZ21" s="80">
        <v>0</v>
      </c>
      <c r="HA21" s="80">
        <v>0</v>
      </c>
      <c r="HB21" s="18">
        <v>0</v>
      </c>
      <c r="HC21" s="18">
        <v>0</v>
      </c>
      <c r="HD21" s="18">
        <v>0</v>
      </c>
      <c r="HE21" s="18">
        <v>0</v>
      </c>
      <c r="HF21" s="80">
        <v>0</v>
      </c>
      <c r="HG21" s="80">
        <v>0</v>
      </c>
      <c r="HH21" s="18">
        <v>0</v>
      </c>
      <c r="HI21" s="18">
        <v>0</v>
      </c>
      <c r="HJ21" s="18">
        <v>0</v>
      </c>
      <c r="HK21" s="18">
        <v>0</v>
      </c>
      <c r="HL21" s="80">
        <v>0</v>
      </c>
      <c r="HM21" s="80">
        <v>0</v>
      </c>
      <c r="HN21" s="18">
        <v>0</v>
      </c>
      <c r="HO21" s="18">
        <v>0</v>
      </c>
      <c r="HP21" s="18">
        <v>0</v>
      </c>
      <c r="HQ21" s="18">
        <v>0</v>
      </c>
      <c r="HR21" s="18">
        <v>0</v>
      </c>
      <c r="HS21" s="18">
        <v>0</v>
      </c>
      <c r="HT21" s="18">
        <v>220893885.56999999</v>
      </c>
      <c r="HU21" s="18">
        <v>0</v>
      </c>
    </row>
    <row r="22" spans="1:229" ht="12.75" customHeight="1">
      <c r="A22" s="57" t="s">
        <v>177</v>
      </c>
      <c r="B22" s="17">
        <v>1019</v>
      </c>
      <c r="C22" s="58" t="s">
        <v>146</v>
      </c>
      <c r="D22" s="19">
        <v>235243283.59</v>
      </c>
      <c r="E22" s="19">
        <v>5526257.8699999992</v>
      </c>
      <c r="F22" s="18">
        <v>42118794.590000004</v>
      </c>
      <c r="G22" s="18">
        <v>2607040.25</v>
      </c>
      <c r="H22" s="18">
        <v>102375277.62</v>
      </c>
      <c r="I22" s="18">
        <v>2668409.77</v>
      </c>
      <c r="J22" s="18">
        <v>90749211.379999995</v>
      </c>
      <c r="K22" s="18">
        <v>250807.85</v>
      </c>
      <c r="L22" s="18">
        <v>6296497.6900000004</v>
      </c>
      <c r="M22" s="18">
        <v>1950</v>
      </c>
      <c r="N22" s="18">
        <v>39149976.609999999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35725386.100000001</v>
      </c>
      <c r="AA22" s="18">
        <v>520568.72</v>
      </c>
      <c r="AB22" s="18">
        <v>2257.5</v>
      </c>
      <c r="AC22" s="18">
        <v>0</v>
      </c>
      <c r="AD22" s="18">
        <v>20829297.920000002</v>
      </c>
      <c r="AE22" s="18">
        <v>166415.99</v>
      </c>
      <c r="AF22" s="18">
        <v>0</v>
      </c>
      <c r="AG22" s="18">
        <v>0</v>
      </c>
      <c r="AH22" s="18">
        <v>0</v>
      </c>
      <c r="AI22" s="18">
        <v>0</v>
      </c>
      <c r="AJ22" s="18">
        <v>126639112.84999999</v>
      </c>
      <c r="AK22" s="18">
        <v>0</v>
      </c>
      <c r="AL22" s="18">
        <v>18906904.989999998</v>
      </c>
      <c r="AM22" s="18">
        <v>0</v>
      </c>
      <c r="AN22" s="18">
        <v>35931761.719999999</v>
      </c>
      <c r="AO22" s="18">
        <v>7838961.9299999997</v>
      </c>
      <c r="AP22" s="18">
        <v>593012638.89999998</v>
      </c>
      <c r="AQ22" s="18">
        <v>27023099.449999999</v>
      </c>
      <c r="AR22" s="18">
        <v>0</v>
      </c>
      <c r="AS22" s="18">
        <v>0</v>
      </c>
      <c r="AT22" s="18">
        <v>5056565.83</v>
      </c>
      <c r="AU22" s="18">
        <v>7222.77</v>
      </c>
      <c r="AV22" s="18">
        <v>5514410.5300000003</v>
      </c>
      <c r="AW22" s="18">
        <v>37219.839999999997</v>
      </c>
      <c r="AX22" s="18">
        <v>36732.1</v>
      </c>
      <c r="AY22" s="18">
        <v>669.28</v>
      </c>
      <c r="AZ22" s="18">
        <v>0</v>
      </c>
      <c r="BA22" s="18">
        <v>0</v>
      </c>
      <c r="BB22" s="18">
        <v>0</v>
      </c>
      <c r="BC22" s="18">
        <v>0</v>
      </c>
      <c r="BD22" s="18">
        <v>1406880.74</v>
      </c>
      <c r="BE22" s="18">
        <v>28390.99</v>
      </c>
      <c r="BF22" s="18">
        <v>65230</v>
      </c>
      <c r="BG22" s="18">
        <v>0</v>
      </c>
      <c r="BH22" s="18">
        <v>825906.91</v>
      </c>
      <c r="BI22" s="18">
        <v>0</v>
      </c>
      <c r="BJ22" s="18">
        <v>0</v>
      </c>
      <c r="BK22" s="18">
        <v>0</v>
      </c>
      <c r="BL22" s="18">
        <v>0</v>
      </c>
      <c r="BM22" s="18">
        <v>0</v>
      </c>
      <c r="BN22" s="18">
        <v>0</v>
      </c>
      <c r="BO22" s="18">
        <v>0</v>
      </c>
      <c r="BP22" s="18">
        <v>452199.35</v>
      </c>
      <c r="BQ22" s="18">
        <v>0</v>
      </c>
      <c r="BR22" s="18">
        <v>85108.12</v>
      </c>
      <c r="BS22" s="18">
        <v>0</v>
      </c>
      <c r="BT22" s="18">
        <v>0</v>
      </c>
      <c r="BU22" s="18">
        <v>0</v>
      </c>
      <c r="BV22" s="18">
        <v>245965.35</v>
      </c>
      <c r="BW22" s="18">
        <v>0</v>
      </c>
      <c r="BX22" s="18">
        <v>53000</v>
      </c>
      <c r="BY22" s="18">
        <v>0</v>
      </c>
      <c r="BZ22" s="18">
        <v>0</v>
      </c>
      <c r="CA22" s="18">
        <v>0</v>
      </c>
      <c r="CB22" s="18">
        <v>292849.59000000003</v>
      </c>
      <c r="CC22" s="18">
        <v>3959.07</v>
      </c>
      <c r="CD22" s="18">
        <v>0</v>
      </c>
      <c r="CE22" s="18">
        <v>0</v>
      </c>
      <c r="CF22" s="18">
        <v>0</v>
      </c>
      <c r="CG22" s="18">
        <v>0</v>
      </c>
      <c r="CH22" s="18">
        <v>0</v>
      </c>
      <c r="CI22" s="18">
        <v>0</v>
      </c>
      <c r="CJ22" s="18">
        <v>0</v>
      </c>
      <c r="CK22" s="18">
        <v>0</v>
      </c>
      <c r="CL22" s="18">
        <v>0</v>
      </c>
      <c r="CM22" s="18">
        <v>0</v>
      </c>
      <c r="CN22" s="18">
        <v>0</v>
      </c>
      <c r="CO22" s="18">
        <v>0</v>
      </c>
      <c r="CP22" s="18">
        <v>0</v>
      </c>
      <c r="CQ22" s="18">
        <v>0</v>
      </c>
      <c r="CR22" s="18">
        <v>0</v>
      </c>
      <c r="CS22" s="18">
        <v>0</v>
      </c>
      <c r="CT22" s="18">
        <v>0</v>
      </c>
      <c r="CU22" s="18">
        <v>0</v>
      </c>
      <c r="CV22" s="18">
        <v>0</v>
      </c>
      <c r="CW22" s="18">
        <v>0</v>
      </c>
      <c r="CX22" s="18">
        <v>0</v>
      </c>
      <c r="CY22" s="18">
        <v>0</v>
      </c>
      <c r="CZ22" s="18">
        <v>0</v>
      </c>
      <c r="DA22" s="18">
        <v>0</v>
      </c>
      <c r="DB22" s="18">
        <v>0</v>
      </c>
      <c r="DC22" s="18">
        <v>0</v>
      </c>
      <c r="DD22" s="18">
        <v>20477411.030000001</v>
      </c>
      <c r="DE22" s="18">
        <v>381840.94</v>
      </c>
      <c r="DF22" s="18">
        <v>0</v>
      </c>
      <c r="DG22" s="18">
        <v>-3087.87</v>
      </c>
      <c r="DH22" s="18">
        <v>0</v>
      </c>
      <c r="DI22" s="18">
        <v>0</v>
      </c>
      <c r="DJ22" s="18">
        <v>0</v>
      </c>
      <c r="DK22" s="18">
        <v>0</v>
      </c>
      <c r="DL22" s="18">
        <v>0</v>
      </c>
      <c r="DM22" s="18">
        <v>0</v>
      </c>
      <c r="DN22" s="18">
        <v>0</v>
      </c>
      <c r="DO22" s="18">
        <v>0</v>
      </c>
      <c r="DP22" s="18">
        <v>0</v>
      </c>
      <c r="DQ22" s="18">
        <v>0</v>
      </c>
      <c r="DR22" s="18">
        <v>0</v>
      </c>
      <c r="DS22" s="18">
        <v>0</v>
      </c>
      <c r="DT22" s="18">
        <v>10275217</v>
      </c>
      <c r="DU22" s="18">
        <v>446.69</v>
      </c>
      <c r="DV22" s="18">
        <v>0</v>
      </c>
      <c r="DW22" s="18">
        <v>0</v>
      </c>
      <c r="DX22" s="18">
        <v>3829307.57</v>
      </c>
      <c r="DY22" s="18">
        <v>10701.18</v>
      </c>
      <c r="DZ22" s="18">
        <v>0</v>
      </c>
      <c r="EA22" s="18">
        <v>0</v>
      </c>
      <c r="EB22" s="18">
        <v>19381233.460000001</v>
      </c>
      <c r="EC22" s="18">
        <v>341350.23</v>
      </c>
      <c r="ED22" s="18">
        <v>1292817.82</v>
      </c>
      <c r="EE22" s="18">
        <v>0</v>
      </c>
      <c r="EF22" s="18">
        <v>2617167.25</v>
      </c>
      <c r="EG22" s="18">
        <v>30357.18</v>
      </c>
      <c r="EH22" s="18">
        <v>10485249.539999999</v>
      </c>
      <c r="EI22" s="18">
        <v>387805.55</v>
      </c>
      <c r="EJ22" s="18">
        <v>0</v>
      </c>
      <c r="EK22" s="18">
        <v>0</v>
      </c>
      <c r="EL22" s="18">
        <v>0</v>
      </c>
      <c r="EM22" s="18">
        <v>0</v>
      </c>
      <c r="EN22" s="18">
        <v>0</v>
      </c>
      <c r="EO22" s="18">
        <v>0</v>
      </c>
      <c r="EP22" s="18">
        <v>8785.6</v>
      </c>
      <c r="EQ22" s="18">
        <v>0</v>
      </c>
      <c r="ER22" s="18">
        <v>0</v>
      </c>
      <c r="ES22" s="18">
        <v>0</v>
      </c>
      <c r="ET22" s="18">
        <v>0</v>
      </c>
      <c r="EU22" s="18">
        <v>0</v>
      </c>
      <c r="EV22" s="18">
        <v>3367604.65</v>
      </c>
      <c r="EW22" s="18">
        <v>0</v>
      </c>
      <c r="EX22" s="18">
        <v>66768103.920000002</v>
      </c>
      <c r="EY22" s="18">
        <v>0</v>
      </c>
      <c r="EZ22" s="18">
        <v>2437723.38</v>
      </c>
      <c r="FA22" s="18">
        <v>0</v>
      </c>
      <c r="FB22" s="18">
        <v>2063620.46</v>
      </c>
      <c r="FC22" s="18">
        <v>0</v>
      </c>
      <c r="FD22" s="18">
        <v>0</v>
      </c>
      <c r="FE22" s="18">
        <v>0</v>
      </c>
      <c r="FF22" s="18">
        <v>0</v>
      </c>
      <c r="FG22" s="18">
        <v>0</v>
      </c>
      <c r="FH22" s="18">
        <v>653197.21</v>
      </c>
      <c r="FI22" s="18">
        <v>0</v>
      </c>
      <c r="FJ22" s="18">
        <v>428988.01</v>
      </c>
      <c r="FK22" s="18">
        <v>0</v>
      </c>
      <c r="FL22" s="18">
        <v>0</v>
      </c>
      <c r="FM22" s="18">
        <v>0</v>
      </c>
      <c r="FN22" s="19">
        <v>291954983.38</v>
      </c>
      <c r="FO22" s="19">
        <v>844099.61</v>
      </c>
      <c r="FP22" s="18">
        <v>281073.46000000002</v>
      </c>
      <c r="FQ22" s="18">
        <v>2825</v>
      </c>
      <c r="FR22" s="18">
        <v>5074195.96</v>
      </c>
      <c r="FS22" s="18">
        <v>0</v>
      </c>
      <c r="FT22" s="80">
        <v>53937108.990000002</v>
      </c>
      <c r="FU22" s="80">
        <v>0</v>
      </c>
      <c r="FV22" s="18">
        <v>1711441.47</v>
      </c>
      <c r="FW22" s="18">
        <v>0</v>
      </c>
      <c r="FX22" s="18">
        <v>52225667.520000003</v>
      </c>
      <c r="FY22" s="18">
        <v>0</v>
      </c>
      <c r="FZ22" s="80">
        <v>232662604.97</v>
      </c>
      <c r="GA22" s="80">
        <v>841274.61</v>
      </c>
      <c r="GB22" s="18">
        <v>72582074.129999995</v>
      </c>
      <c r="GC22" s="18">
        <v>416977.57</v>
      </c>
      <c r="GD22" s="18">
        <v>160080530.84</v>
      </c>
      <c r="GE22" s="18">
        <v>424297.04</v>
      </c>
      <c r="GF22" s="18">
        <v>2983787.67</v>
      </c>
      <c r="GG22" s="18">
        <v>56650.95</v>
      </c>
      <c r="GH22" s="18">
        <v>0</v>
      </c>
      <c r="GI22" s="18">
        <v>0</v>
      </c>
      <c r="GJ22" s="18">
        <v>0</v>
      </c>
      <c r="GK22" s="18">
        <v>0</v>
      </c>
      <c r="GL22" s="18">
        <v>0</v>
      </c>
      <c r="GM22" s="18">
        <v>0</v>
      </c>
      <c r="GN22" s="18">
        <v>0</v>
      </c>
      <c r="GO22" s="18">
        <v>0</v>
      </c>
      <c r="GP22" s="18">
        <v>0</v>
      </c>
      <c r="GQ22" s="18">
        <v>0</v>
      </c>
      <c r="GR22" s="18">
        <v>0</v>
      </c>
      <c r="GS22" s="18">
        <v>0</v>
      </c>
      <c r="GT22" s="18">
        <v>0</v>
      </c>
      <c r="GU22" s="18">
        <v>0</v>
      </c>
      <c r="GV22" s="18">
        <v>0</v>
      </c>
      <c r="GW22" s="18">
        <v>0</v>
      </c>
      <c r="GX22" s="18">
        <v>0</v>
      </c>
      <c r="GY22" s="18">
        <v>0</v>
      </c>
      <c r="GZ22" s="80">
        <v>0</v>
      </c>
      <c r="HA22" s="80">
        <v>0</v>
      </c>
      <c r="HB22" s="18">
        <v>0</v>
      </c>
      <c r="HC22" s="18">
        <v>0</v>
      </c>
      <c r="HD22" s="18">
        <v>0</v>
      </c>
      <c r="HE22" s="18">
        <v>0</v>
      </c>
      <c r="HF22" s="80">
        <v>0</v>
      </c>
      <c r="HG22" s="80">
        <v>0</v>
      </c>
      <c r="HH22" s="18">
        <v>0</v>
      </c>
      <c r="HI22" s="18">
        <v>0</v>
      </c>
      <c r="HJ22" s="18">
        <v>0</v>
      </c>
      <c r="HK22" s="18">
        <v>0</v>
      </c>
      <c r="HL22" s="80">
        <v>0</v>
      </c>
      <c r="HM22" s="80">
        <v>0</v>
      </c>
      <c r="HN22" s="18">
        <v>0</v>
      </c>
      <c r="HO22" s="18">
        <v>0</v>
      </c>
      <c r="HP22" s="18">
        <v>0</v>
      </c>
      <c r="HQ22" s="18">
        <v>0</v>
      </c>
      <c r="HR22" s="18">
        <v>0</v>
      </c>
      <c r="HS22" s="18">
        <v>0</v>
      </c>
      <c r="HT22" s="18">
        <v>1564797164.3399994</v>
      </c>
      <c r="HU22" s="18">
        <v>43204880.369999997</v>
      </c>
    </row>
    <row r="23" spans="1:229" ht="12.75" customHeight="1">
      <c r="A23" s="57" t="s">
        <v>179</v>
      </c>
      <c r="B23" s="17">
        <v>1020</v>
      </c>
      <c r="C23" s="58" t="s">
        <v>146</v>
      </c>
      <c r="D23" s="19">
        <v>803571219.87999988</v>
      </c>
      <c r="E23" s="19">
        <v>1369438.77</v>
      </c>
      <c r="F23" s="18">
        <v>401974035.89309978</v>
      </c>
      <c r="G23" s="18">
        <v>677068.91</v>
      </c>
      <c r="H23" s="18">
        <v>291089608.24000007</v>
      </c>
      <c r="I23" s="18">
        <v>531359.75</v>
      </c>
      <c r="J23" s="18">
        <v>110507575.74690007</v>
      </c>
      <c r="K23" s="18">
        <v>161010.10999999999</v>
      </c>
      <c r="L23" s="18">
        <v>30839942.049999997</v>
      </c>
      <c r="M23" s="18">
        <v>6239.13</v>
      </c>
      <c r="N23" s="18">
        <v>404173876.14999998</v>
      </c>
      <c r="O23" s="18">
        <v>0</v>
      </c>
      <c r="P23" s="18">
        <v>205848.23</v>
      </c>
      <c r="Q23" s="18">
        <v>0</v>
      </c>
      <c r="R23" s="18">
        <v>6053232.4400000004</v>
      </c>
      <c r="S23" s="18">
        <v>0</v>
      </c>
      <c r="T23" s="18">
        <v>0</v>
      </c>
      <c r="U23" s="18">
        <v>0</v>
      </c>
      <c r="V23" s="18">
        <v>28182280.91</v>
      </c>
      <c r="W23" s="18">
        <v>0</v>
      </c>
      <c r="X23" s="18">
        <v>0</v>
      </c>
      <c r="Y23" s="18">
        <v>0</v>
      </c>
      <c r="Z23" s="18">
        <v>72869867.290000007</v>
      </c>
      <c r="AA23" s="18">
        <v>1947288.99</v>
      </c>
      <c r="AB23" s="18">
        <v>-395076.62</v>
      </c>
      <c r="AC23" s="18">
        <v>0</v>
      </c>
      <c r="AD23" s="18">
        <v>160260833.59999999</v>
      </c>
      <c r="AE23" s="18">
        <v>11315.77</v>
      </c>
      <c r="AF23" s="18">
        <v>0</v>
      </c>
      <c r="AG23" s="18">
        <v>0</v>
      </c>
      <c r="AH23" s="18">
        <v>0</v>
      </c>
      <c r="AI23" s="18">
        <v>0</v>
      </c>
      <c r="AJ23" s="18">
        <v>1785212274.3199999</v>
      </c>
      <c r="AK23" s="18">
        <v>772.75</v>
      </c>
      <c r="AL23" s="18">
        <v>37300751.930000007</v>
      </c>
      <c r="AM23" s="18">
        <v>0</v>
      </c>
      <c r="AN23" s="18">
        <v>70155748.88000001</v>
      </c>
      <c r="AO23" s="18">
        <v>2232549.29</v>
      </c>
      <c r="AP23" s="18">
        <v>1119862992.1099999</v>
      </c>
      <c r="AQ23" s="18">
        <v>6556656.5899999999</v>
      </c>
      <c r="AR23" s="18">
        <v>118889.23999999999</v>
      </c>
      <c r="AS23" s="18">
        <v>0</v>
      </c>
      <c r="AT23" s="18">
        <v>76058414.760000005</v>
      </c>
      <c r="AU23" s="18">
        <v>650179.17000000004</v>
      </c>
      <c r="AV23" s="18">
        <v>108194875.36</v>
      </c>
      <c r="AW23" s="18">
        <v>425371.72</v>
      </c>
      <c r="AX23" s="18">
        <v>21908.45</v>
      </c>
      <c r="AY23" s="18">
        <v>787.71</v>
      </c>
      <c r="AZ23" s="18">
        <v>1159.02</v>
      </c>
      <c r="BA23" s="18">
        <v>0</v>
      </c>
      <c r="BB23" s="18">
        <v>17882575.850000001</v>
      </c>
      <c r="BC23" s="18">
        <v>13015.18</v>
      </c>
      <c r="BD23" s="18">
        <v>59446775.780000001</v>
      </c>
      <c r="BE23" s="18">
        <v>30506.14</v>
      </c>
      <c r="BF23" s="18">
        <v>1676399.99</v>
      </c>
      <c r="BG23" s="18">
        <v>0</v>
      </c>
      <c r="BH23" s="18">
        <v>8355177.1200000001</v>
      </c>
      <c r="BI23" s="18">
        <v>0</v>
      </c>
      <c r="BJ23" s="18">
        <v>219529401.28999999</v>
      </c>
      <c r="BK23" s="18">
        <v>0</v>
      </c>
      <c r="BL23" s="18">
        <v>245374366.5</v>
      </c>
      <c r="BM23" s="18">
        <v>0</v>
      </c>
      <c r="BN23" s="18">
        <v>12589638.98</v>
      </c>
      <c r="BO23" s="18">
        <v>0</v>
      </c>
      <c r="BP23" s="18">
        <v>13490996.16</v>
      </c>
      <c r="BQ23" s="18">
        <v>0</v>
      </c>
      <c r="BR23" s="18">
        <v>372768.14999999997</v>
      </c>
      <c r="BS23" s="18">
        <v>0</v>
      </c>
      <c r="BT23" s="18">
        <v>0</v>
      </c>
      <c r="BU23" s="18">
        <v>0</v>
      </c>
      <c r="BV23" s="18">
        <v>122698545.44</v>
      </c>
      <c r="BW23" s="18">
        <v>470.02</v>
      </c>
      <c r="BX23" s="18">
        <v>348769.17</v>
      </c>
      <c r="BY23" s="18">
        <v>15011.69</v>
      </c>
      <c r="BZ23" s="18">
        <v>0</v>
      </c>
      <c r="CA23" s="18">
        <v>0</v>
      </c>
      <c r="CB23" s="18">
        <v>12724936.420000002</v>
      </c>
      <c r="CC23" s="18">
        <v>14647.34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845556738.26999998</v>
      </c>
      <c r="CK23" s="18">
        <v>4265833.75</v>
      </c>
      <c r="CL23" s="18">
        <v>75652898.210000008</v>
      </c>
      <c r="CM23" s="18">
        <v>88643.55</v>
      </c>
      <c r="CN23" s="18">
        <v>4325297.6400000006</v>
      </c>
      <c r="CO23" s="18">
        <v>47.37</v>
      </c>
      <c r="CP23" s="18">
        <v>0</v>
      </c>
      <c r="CQ23" s="18">
        <v>0</v>
      </c>
      <c r="CR23" s="18">
        <v>11802245.99</v>
      </c>
      <c r="CS23" s="18">
        <v>4691.07</v>
      </c>
      <c r="CT23" s="18">
        <v>0</v>
      </c>
      <c r="CU23" s="18">
        <v>0</v>
      </c>
      <c r="CV23" s="18">
        <v>0</v>
      </c>
      <c r="CW23" s="18">
        <v>0</v>
      </c>
      <c r="CX23" s="18">
        <v>0</v>
      </c>
      <c r="CY23" s="18">
        <v>0</v>
      </c>
      <c r="CZ23" s="18">
        <v>0</v>
      </c>
      <c r="DA23" s="18">
        <v>0</v>
      </c>
      <c r="DB23" s="18">
        <v>658622.28</v>
      </c>
      <c r="DC23" s="18">
        <v>0</v>
      </c>
      <c r="DD23" s="18">
        <v>569141920.75999999</v>
      </c>
      <c r="DE23" s="18">
        <v>215430.26</v>
      </c>
      <c r="DF23" s="18">
        <v>0</v>
      </c>
      <c r="DG23" s="18">
        <v>0</v>
      </c>
      <c r="DH23" s="18">
        <v>0</v>
      </c>
      <c r="DI23" s="18">
        <v>0</v>
      </c>
      <c r="DJ23" s="18">
        <v>0</v>
      </c>
      <c r="DK23" s="18">
        <v>0</v>
      </c>
      <c r="DL23" s="18">
        <v>383924.5</v>
      </c>
      <c r="DM23" s="18">
        <v>1598.34</v>
      </c>
      <c r="DN23" s="18">
        <v>6381168.79</v>
      </c>
      <c r="DO23" s="18">
        <v>1313906.45</v>
      </c>
      <c r="DP23" s="18">
        <v>2171377.65</v>
      </c>
      <c r="DQ23" s="18">
        <v>0</v>
      </c>
      <c r="DR23" s="18">
        <v>0</v>
      </c>
      <c r="DS23" s="18">
        <v>0</v>
      </c>
      <c r="DT23" s="18">
        <v>6691494.1000000006</v>
      </c>
      <c r="DU23" s="18">
        <v>17587.68</v>
      </c>
      <c r="DV23" s="18">
        <v>608446.61</v>
      </c>
      <c r="DW23" s="18">
        <v>0</v>
      </c>
      <c r="DX23" s="18">
        <v>32094339.490000002</v>
      </c>
      <c r="DY23" s="18">
        <v>24056.27</v>
      </c>
      <c r="DZ23" s="18">
        <v>0</v>
      </c>
      <c r="EA23" s="18">
        <v>0</v>
      </c>
      <c r="EB23" s="18">
        <v>141372313.84999999</v>
      </c>
      <c r="EC23" s="18">
        <v>235368.87</v>
      </c>
      <c r="ED23" s="18">
        <v>31896318.120000001</v>
      </c>
      <c r="EE23" s="18">
        <v>136039.9</v>
      </c>
      <c r="EF23" s="18">
        <v>108450596.43000001</v>
      </c>
      <c r="EG23" s="18">
        <v>1772362.99</v>
      </c>
      <c r="EH23" s="18">
        <v>99732356.590000004</v>
      </c>
      <c r="EI23" s="18">
        <v>515680.31</v>
      </c>
      <c r="EJ23" s="18">
        <v>0</v>
      </c>
      <c r="EK23" s="18">
        <v>0</v>
      </c>
      <c r="EL23" s="18">
        <v>0</v>
      </c>
      <c r="EM23" s="18">
        <v>0</v>
      </c>
      <c r="EN23" s="18">
        <v>1630469.83</v>
      </c>
      <c r="EO23" s="18">
        <v>0</v>
      </c>
      <c r="EP23" s="18">
        <v>9175030.1099999994</v>
      </c>
      <c r="EQ23" s="18">
        <v>0</v>
      </c>
      <c r="ER23" s="18">
        <v>0</v>
      </c>
      <c r="ES23" s="18">
        <v>0</v>
      </c>
      <c r="ET23" s="18">
        <v>68321.3</v>
      </c>
      <c r="EU23" s="18">
        <v>0</v>
      </c>
      <c r="EV23" s="18">
        <v>199308061.16999999</v>
      </c>
      <c r="EW23" s="18">
        <v>0</v>
      </c>
      <c r="EX23" s="18">
        <v>1174002923.6599998</v>
      </c>
      <c r="EY23" s="18">
        <v>0</v>
      </c>
      <c r="EZ23" s="18">
        <v>7378172.4199999999</v>
      </c>
      <c r="FA23" s="18">
        <v>0</v>
      </c>
      <c r="FB23" s="18">
        <v>1219343026.6600001</v>
      </c>
      <c r="FC23" s="18">
        <v>0</v>
      </c>
      <c r="FD23" s="18">
        <v>0</v>
      </c>
      <c r="FE23" s="18">
        <v>0</v>
      </c>
      <c r="FF23" s="18">
        <v>0</v>
      </c>
      <c r="FG23" s="18">
        <v>0</v>
      </c>
      <c r="FH23" s="18">
        <v>7624107.4799999995</v>
      </c>
      <c r="FI23" s="18">
        <v>0</v>
      </c>
      <c r="FJ23" s="18">
        <v>365888791</v>
      </c>
      <c r="FK23" s="18">
        <v>0</v>
      </c>
      <c r="FL23" s="18">
        <v>0</v>
      </c>
      <c r="FM23" s="18">
        <v>0</v>
      </c>
      <c r="FN23" s="19">
        <v>611575591.61999989</v>
      </c>
      <c r="FO23" s="19">
        <v>2040288.7600000002</v>
      </c>
      <c r="FP23" s="18">
        <v>39972276.659999996</v>
      </c>
      <c r="FQ23" s="18">
        <v>0</v>
      </c>
      <c r="FR23" s="18">
        <v>2738386.1</v>
      </c>
      <c r="FS23" s="18">
        <v>0</v>
      </c>
      <c r="FT23" s="80">
        <v>164852771.4799999</v>
      </c>
      <c r="FU23" s="80">
        <v>0</v>
      </c>
      <c r="FV23" s="18">
        <v>35682941.019999892</v>
      </c>
      <c r="FW23" s="18">
        <v>0</v>
      </c>
      <c r="FX23" s="18">
        <v>129169830.45999999</v>
      </c>
      <c r="FY23" s="18">
        <v>0</v>
      </c>
      <c r="FZ23" s="80">
        <v>404012157.38</v>
      </c>
      <c r="GA23" s="80">
        <v>2040288.7600000002</v>
      </c>
      <c r="GB23" s="18">
        <v>37140846.93</v>
      </c>
      <c r="GC23" s="18">
        <v>246217.57</v>
      </c>
      <c r="GD23" s="18">
        <v>366871310.44999999</v>
      </c>
      <c r="GE23" s="18">
        <v>1794071.1900000002</v>
      </c>
      <c r="GF23" s="18">
        <v>4198533.87</v>
      </c>
      <c r="GG23" s="18">
        <v>5858.61</v>
      </c>
      <c r="GH23" s="18">
        <v>0</v>
      </c>
      <c r="GI23" s="18">
        <v>0</v>
      </c>
      <c r="GJ23" s="18">
        <v>325952.39</v>
      </c>
      <c r="GK23" s="18">
        <v>0</v>
      </c>
      <c r="GL23" s="18">
        <v>0</v>
      </c>
      <c r="GM23" s="18">
        <v>0</v>
      </c>
      <c r="GN23" s="18">
        <v>0</v>
      </c>
      <c r="GO23" s="18">
        <v>0</v>
      </c>
      <c r="GP23" s="18">
        <v>0</v>
      </c>
      <c r="GQ23" s="18">
        <v>0</v>
      </c>
      <c r="GR23" s="18">
        <v>0</v>
      </c>
      <c r="GS23" s="18">
        <v>0</v>
      </c>
      <c r="GT23" s="18">
        <v>0</v>
      </c>
      <c r="GU23" s="18">
        <v>0</v>
      </c>
      <c r="GV23" s="18">
        <v>0</v>
      </c>
      <c r="GW23" s="18">
        <v>0</v>
      </c>
      <c r="GX23" s="18">
        <v>0</v>
      </c>
      <c r="GY23" s="18">
        <v>0</v>
      </c>
      <c r="GZ23" s="80">
        <v>0</v>
      </c>
      <c r="HA23" s="80">
        <v>0</v>
      </c>
      <c r="HB23" s="18">
        <v>0</v>
      </c>
      <c r="HC23" s="18">
        <v>0</v>
      </c>
      <c r="HD23" s="18">
        <v>0</v>
      </c>
      <c r="HE23" s="18">
        <v>0</v>
      </c>
      <c r="HF23" s="80">
        <v>0</v>
      </c>
      <c r="HG23" s="80">
        <v>0</v>
      </c>
      <c r="HH23" s="18">
        <v>0</v>
      </c>
      <c r="HI23" s="18">
        <v>0</v>
      </c>
      <c r="HJ23" s="18">
        <v>0</v>
      </c>
      <c r="HK23" s="18">
        <v>0</v>
      </c>
      <c r="HL23" s="80">
        <v>0</v>
      </c>
      <c r="HM23" s="80">
        <v>0</v>
      </c>
      <c r="HN23" s="18">
        <v>0</v>
      </c>
      <c r="HO23" s="18">
        <v>0</v>
      </c>
      <c r="HP23" s="18">
        <v>0</v>
      </c>
      <c r="HQ23" s="18">
        <v>0</v>
      </c>
      <c r="HR23" s="18">
        <v>0</v>
      </c>
      <c r="HS23" s="18">
        <v>0</v>
      </c>
      <c r="HT23" s="18">
        <v>10954618429.639997</v>
      </c>
      <c r="HU23" s="18">
        <v>23911644.439999998</v>
      </c>
    </row>
    <row r="24" spans="1:229" ht="12.75" customHeight="1">
      <c r="A24" s="57" t="s">
        <v>181</v>
      </c>
      <c r="B24" s="17">
        <v>1022</v>
      </c>
      <c r="C24" s="58" t="s">
        <v>146</v>
      </c>
      <c r="D24" s="19">
        <v>675338401.38</v>
      </c>
      <c r="E24" s="19">
        <v>0</v>
      </c>
      <c r="F24" s="18">
        <v>93754516.679999918</v>
      </c>
      <c r="G24" s="18">
        <v>0</v>
      </c>
      <c r="H24" s="18">
        <v>277537503.13399184</v>
      </c>
      <c r="I24" s="18">
        <v>0</v>
      </c>
      <c r="J24" s="18">
        <v>304046381.56600821</v>
      </c>
      <c r="K24" s="18">
        <v>0</v>
      </c>
      <c r="L24" s="18">
        <v>0</v>
      </c>
      <c r="M24" s="18">
        <v>0</v>
      </c>
      <c r="N24" s="18">
        <v>121960511.15000001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344612985.69999999</v>
      </c>
      <c r="AA24" s="18">
        <v>0</v>
      </c>
      <c r="AB24" s="18">
        <v>0</v>
      </c>
      <c r="AC24" s="18">
        <v>0</v>
      </c>
      <c r="AD24" s="18">
        <v>44850745.799999997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435817036.89000005</v>
      </c>
      <c r="AK24" s="18">
        <v>0</v>
      </c>
      <c r="AL24" s="18">
        <v>93952049.939999998</v>
      </c>
      <c r="AM24" s="18">
        <v>0</v>
      </c>
      <c r="AN24" s="18">
        <v>95730445.489999995</v>
      </c>
      <c r="AO24" s="18">
        <v>0</v>
      </c>
      <c r="AP24" s="18">
        <v>1960331270.1000001</v>
      </c>
      <c r="AQ24" s="18">
        <v>0</v>
      </c>
      <c r="AR24" s="18">
        <v>5851297.6100000003</v>
      </c>
      <c r="AS24" s="18">
        <v>0</v>
      </c>
      <c r="AT24" s="18">
        <v>58642998.619999997</v>
      </c>
      <c r="AU24" s="18">
        <v>0</v>
      </c>
      <c r="AV24" s="18">
        <v>49351071.479999997</v>
      </c>
      <c r="AW24" s="18">
        <v>0</v>
      </c>
      <c r="AX24" s="18">
        <v>39402.699999999997</v>
      </c>
      <c r="AY24" s="18">
        <v>0</v>
      </c>
      <c r="AZ24" s="18">
        <v>0</v>
      </c>
      <c r="BA24" s="18">
        <v>0</v>
      </c>
      <c r="BB24" s="18">
        <v>768.06</v>
      </c>
      <c r="BC24" s="18">
        <v>0</v>
      </c>
      <c r="BD24" s="18">
        <v>3285107.15</v>
      </c>
      <c r="BE24" s="18">
        <v>0</v>
      </c>
      <c r="BF24" s="18">
        <v>112828.12</v>
      </c>
      <c r="BG24" s="18">
        <v>0</v>
      </c>
      <c r="BH24" s="18">
        <v>5506015.4900000002</v>
      </c>
      <c r="BI24" s="18">
        <v>0</v>
      </c>
      <c r="BJ24" s="18">
        <v>0</v>
      </c>
      <c r="BK24" s="18">
        <v>0</v>
      </c>
      <c r="BL24" s="18">
        <v>0</v>
      </c>
      <c r="BM24" s="18">
        <v>0</v>
      </c>
      <c r="BN24" s="18">
        <v>0</v>
      </c>
      <c r="BO24" s="18">
        <v>0</v>
      </c>
      <c r="BP24" s="18">
        <v>315099.82</v>
      </c>
      <c r="BQ24" s="18">
        <v>0</v>
      </c>
      <c r="BR24" s="18">
        <v>838472.4</v>
      </c>
      <c r="BS24" s="18">
        <v>0</v>
      </c>
      <c r="BT24" s="18">
        <v>0</v>
      </c>
      <c r="BU24" s="18">
        <v>0</v>
      </c>
      <c r="BV24" s="18">
        <v>6735650.3899999997</v>
      </c>
      <c r="BW24" s="18">
        <v>0</v>
      </c>
      <c r="BX24" s="18">
        <v>0</v>
      </c>
      <c r="BY24" s="18">
        <v>0</v>
      </c>
      <c r="BZ24" s="18">
        <v>0</v>
      </c>
      <c r="CA24" s="18">
        <v>0</v>
      </c>
      <c r="CB24" s="18">
        <v>3398974.16</v>
      </c>
      <c r="CC24" s="18">
        <v>0</v>
      </c>
      <c r="CD24" s="18">
        <v>0</v>
      </c>
      <c r="CE24" s="18">
        <v>0</v>
      </c>
      <c r="CF24" s="18">
        <v>0</v>
      </c>
      <c r="CG24" s="18">
        <v>0</v>
      </c>
      <c r="CH24" s="18">
        <v>0</v>
      </c>
      <c r="CI24" s="18">
        <v>0</v>
      </c>
      <c r="CJ24" s="18">
        <v>57944.43</v>
      </c>
      <c r="CK24" s="18">
        <v>0</v>
      </c>
      <c r="CL24" s="18">
        <v>18.259999999999998</v>
      </c>
      <c r="CM24" s="18">
        <v>0</v>
      </c>
      <c r="CN24" s="18">
        <v>39.07</v>
      </c>
      <c r="CO24" s="18">
        <v>0</v>
      </c>
      <c r="CP24" s="18">
        <v>0</v>
      </c>
      <c r="CQ24" s="18">
        <v>0</v>
      </c>
      <c r="CR24" s="18">
        <v>10.15</v>
      </c>
      <c r="CS24" s="18">
        <v>0</v>
      </c>
      <c r="CT24" s="18">
        <v>0</v>
      </c>
      <c r="CU24" s="18">
        <v>0</v>
      </c>
      <c r="CV24" s="18">
        <v>0</v>
      </c>
      <c r="CW24" s="18">
        <v>0</v>
      </c>
      <c r="CX24" s="18">
        <v>0</v>
      </c>
      <c r="CY24" s="18">
        <v>0</v>
      </c>
      <c r="CZ24" s="18">
        <v>0</v>
      </c>
      <c r="DA24" s="18">
        <v>0</v>
      </c>
      <c r="DB24" s="18">
        <v>0</v>
      </c>
      <c r="DC24" s="18">
        <v>0</v>
      </c>
      <c r="DD24" s="18">
        <v>63970336.490000002</v>
      </c>
      <c r="DE24" s="18">
        <v>0</v>
      </c>
      <c r="DF24" s="18">
        <v>244070.69</v>
      </c>
      <c r="DG24" s="18">
        <v>0</v>
      </c>
      <c r="DH24" s="18">
        <v>0</v>
      </c>
      <c r="DI24" s="18">
        <v>0</v>
      </c>
      <c r="DJ24" s="18">
        <v>0</v>
      </c>
      <c r="DK24" s="18">
        <v>0</v>
      </c>
      <c r="DL24" s="18">
        <v>0</v>
      </c>
      <c r="DM24" s="18">
        <v>0</v>
      </c>
      <c r="DN24" s="18">
        <v>0</v>
      </c>
      <c r="DO24" s="18">
        <v>0</v>
      </c>
      <c r="DP24" s="18">
        <v>0</v>
      </c>
      <c r="DQ24" s="18">
        <v>0</v>
      </c>
      <c r="DR24" s="18">
        <v>0</v>
      </c>
      <c r="DS24" s="18">
        <v>0</v>
      </c>
      <c r="DT24" s="18">
        <v>-1229</v>
      </c>
      <c r="DU24" s="18">
        <v>0</v>
      </c>
      <c r="DV24" s="18">
        <v>0</v>
      </c>
      <c r="DW24" s="18">
        <v>0</v>
      </c>
      <c r="DX24" s="18">
        <v>69625827.090000004</v>
      </c>
      <c r="DY24" s="18">
        <v>0</v>
      </c>
      <c r="DZ24" s="18">
        <v>0</v>
      </c>
      <c r="EA24" s="18">
        <v>0</v>
      </c>
      <c r="EB24" s="18">
        <v>173757077.21000001</v>
      </c>
      <c r="EC24" s="18">
        <v>0</v>
      </c>
      <c r="ED24" s="18">
        <v>11314489.93</v>
      </c>
      <c r="EE24" s="18">
        <v>0</v>
      </c>
      <c r="EF24" s="18">
        <v>21377772.18</v>
      </c>
      <c r="EG24" s="18">
        <v>0</v>
      </c>
      <c r="EH24" s="18">
        <v>33979350.950000003</v>
      </c>
      <c r="EI24" s="18">
        <v>0</v>
      </c>
      <c r="EJ24" s="18">
        <v>0</v>
      </c>
      <c r="EK24" s="18">
        <v>0</v>
      </c>
      <c r="EL24" s="18">
        <v>38395.269999999997</v>
      </c>
      <c r="EM24" s="18">
        <v>0</v>
      </c>
      <c r="EN24" s="18">
        <v>10520007.99</v>
      </c>
      <c r="EO24" s="18">
        <v>0</v>
      </c>
      <c r="EP24" s="18">
        <v>26454.45</v>
      </c>
      <c r="EQ24" s="18">
        <v>0</v>
      </c>
      <c r="ER24" s="18">
        <v>0</v>
      </c>
      <c r="ES24" s="18">
        <v>0</v>
      </c>
      <c r="ET24" s="18">
        <v>0</v>
      </c>
      <c r="EU24" s="18">
        <v>0</v>
      </c>
      <c r="EV24" s="18">
        <v>4698815.21</v>
      </c>
      <c r="EW24" s="18">
        <v>0</v>
      </c>
      <c r="EX24" s="18">
        <v>98998104.730000004</v>
      </c>
      <c r="EY24" s="18">
        <v>0</v>
      </c>
      <c r="EZ24" s="18">
        <v>0</v>
      </c>
      <c r="FA24" s="18">
        <v>0</v>
      </c>
      <c r="FB24" s="18">
        <v>21476554.739999998</v>
      </c>
      <c r="FC24" s="18">
        <v>0</v>
      </c>
      <c r="FD24" s="18">
        <v>0</v>
      </c>
      <c r="FE24" s="18">
        <v>0</v>
      </c>
      <c r="FF24" s="18">
        <v>0</v>
      </c>
      <c r="FG24" s="18">
        <v>0</v>
      </c>
      <c r="FH24" s="18">
        <v>108969.84</v>
      </c>
      <c r="FI24" s="18">
        <v>0</v>
      </c>
      <c r="FJ24" s="18">
        <v>1941093.03</v>
      </c>
      <c r="FK24" s="18">
        <v>0</v>
      </c>
      <c r="FL24" s="18">
        <v>0</v>
      </c>
      <c r="FM24" s="18">
        <v>0</v>
      </c>
      <c r="FN24" s="19">
        <v>117926761.68999992</v>
      </c>
      <c r="FO24" s="19">
        <v>0</v>
      </c>
      <c r="FP24" s="18">
        <v>1340170.1600000064</v>
      </c>
      <c r="FQ24" s="18">
        <v>0</v>
      </c>
      <c r="FR24" s="18">
        <v>81308.85000000002</v>
      </c>
      <c r="FS24" s="18">
        <v>0</v>
      </c>
      <c r="FT24" s="80">
        <v>16958509.330000002</v>
      </c>
      <c r="FU24" s="80">
        <v>0</v>
      </c>
      <c r="FV24" s="18">
        <v>9128365.3299999982</v>
      </c>
      <c r="FW24" s="18">
        <v>0</v>
      </c>
      <c r="FX24" s="18">
        <v>7830144.0000000047</v>
      </c>
      <c r="FY24" s="18">
        <v>0</v>
      </c>
      <c r="FZ24" s="80">
        <v>99546773.34999992</v>
      </c>
      <c r="GA24" s="80">
        <v>0</v>
      </c>
      <c r="GB24" s="18">
        <v>65953725.999999918</v>
      </c>
      <c r="GC24" s="18">
        <v>0</v>
      </c>
      <c r="GD24" s="18">
        <v>33593047.350000001</v>
      </c>
      <c r="GE24" s="18">
        <v>0</v>
      </c>
      <c r="GF24" s="18">
        <v>14455609.070000002</v>
      </c>
      <c r="GG24" s="18">
        <v>0</v>
      </c>
      <c r="GH24" s="18">
        <v>0</v>
      </c>
      <c r="GI24" s="18">
        <v>0</v>
      </c>
      <c r="GJ24" s="18">
        <v>0</v>
      </c>
      <c r="GK24" s="18">
        <v>0</v>
      </c>
      <c r="GL24" s="18">
        <v>0</v>
      </c>
      <c r="GM24" s="18">
        <v>0</v>
      </c>
      <c r="GN24" s="18">
        <v>0</v>
      </c>
      <c r="GO24" s="18">
        <v>0</v>
      </c>
      <c r="GP24" s="18">
        <v>0</v>
      </c>
      <c r="GQ24" s="18">
        <v>0</v>
      </c>
      <c r="GR24" s="18">
        <v>0</v>
      </c>
      <c r="GS24" s="18">
        <v>0</v>
      </c>
      <c r="GT24" s="18">
        <v>0</v>
      </c>
      <c r="GU24" s="18">
        <v>0</v>
      </c>
      <c r="GV24" s="18">
        <v>0</v>
      </c>
      <c r="GW24" s="18">
        <v>0</v>
      </c>
      <c r="GX24" s="18">
        <v>0</v>
      </c>
      <c r="GY24" s="18">
        <v>0</v>
      </c>
      <c r="GZ24" s="80">
        <v>0</v>
      </c>
      <c r="HA24" s="80">
        <v>0</v>
      </c>
      <c r="HB24" s="18">
        <v>0</v>
      </c>
      <c r="HC24" s="18">
        <v>0</v>
      </c>
      <c r="HD24" s="18">
        <v>0</v>
      </c>
      <c r="HE24" s="18">
        <v>0</v>
      </c>
      <c r="HF24" s="80">
        <v>0</v>
      </c>
      <c r="HG24" s="80">
        <v>0</v>
      </c>
      <c r="HH24" s="18">
        <v>0</v>
      </c>
      <c r="HI24" s="18">
        <v>0</v>
      </c>
      <c r="HJ24" s="18">
        <v>0</v>
      </c>
      <c r="HK24" s="18">
        <v>0</v>
      </c>
      <c r="HL24" s="80">
        <v>0</v>
      </c>
      <c r="HM24" s="80">
        <v>0</v>
      </c>
      <c r="HN24" s="18">
        <v>0</v>
      </c>
      <c r="HO24" s="18">
        <v>0</v>
      </c>
      <c r="HP24" s="18">
        <v>0</v>
      </c>
      <c r="HQ24" s="18">
        <v>0</v>
      </c>
      <c r="HR24" s="18">
        <v>0</v>
      </c>
      <c r="HS24" s="18">
        <v>0</v>
      </c>
      <c r="HT24" s="18">
        <v>4551187605.9199972</v>
      </c>
      <c r="HU24" s="18">
        <v>0</v>
      </c>
    </row>
    <row r="25" spans="1:229" ht="12.75" customHeight="1">
      <c r="A25" s="57" t="s">
        <v>183</v>
      </c>
      <c r="B25" s="17">
        <v>1025</v>
      </c>
      <c r="C25" s="58" t="s">
        <v>146</v>
      </c>
      <c r="D25" s="19">
        <v>53649401.38000109</v>
      </c>
      <c r="E25" s="19">
        <v>0</v>
      </c>
      <c r="F25" s="18">
        <v>13090709.430001121</v>
      </c>
      <c r="G25" s="18">
        <v>0</v>
      </c>
      <c r="H25" s="18">
        <v>40055450.329999976</v>
      </c>
      <c r="I25" s="18">
        <v>0</v>
      </c>
      <c r="J25" s="18">
        <v>503241.61999999994</v>
      </c>
      <c r="K25" s="18">
        <v>0</v>
      </c>
      <c r="L25" s="18">
        <v>1503638.5499999996</v>
      </c>
      <c r="M25" s="18">
        <v>0</v>
      </c>
      <c r="N25" s="18">
        <v>31244099.600000199</v>
      </c>
      <c r="O25" s="18">
        <v>0</v>
      </c>
      <c r="P25" s="18">
        <v>0</v>
      </c>
      <c r="Q25" s="18">
        <v>0</v>
      </c>
      <c r="R25" s="18">
        <v>5524204.2799999695</v>
      </c>
      <c r="S25" s="18">
        <v>0</v>
      </c>
      <c r="T25" s="18">
        <v>-15.48</v>
      </c>
      <c r="U25" s="18">
        <v>0</v>
      </c>
      <c r="V25" s="18">
        <v>372341.3</v>
      </c>
      <c r="W25" s="18">
        <v>0</v>
      </c>
      <c r="X25" s="18">
        <v>0</v>
      </c>
      <c r="Y25" s="18">
        <v>0</v>
      </c>
      <c r="Z25" s="18">
        <v>28121527.130000122</v>
      </c>
      <c r="AA25" s="18">
        <v>0</v>
      </c>
      <c r="AB25" s="18">
        <v>0</v>
      </c>
      <c r="AC25" s="18">
        <v>0</v>
      </c>
      <c r="AD25" s="18">
        <v>2815073.33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334157611.80997503</v>
      </c>
      <c r="AK25" s="18">
        <v>0</v>
      </c>
      <c r="AL25" s="18">
        <v>1465526.1600000001</v>
      </c>
      <c r="AM25" s="18">
        <v>0</v>
      </c>
      <c r="AN25" s="18">
        <v>18993182.260000013</v>
      </c>
      <c r="AO25" s="18">
        <v>0</v>
      </c>
      <c r="AP25" s="18">
        <v>280608115.29999816</v>
      </c>
      <c r="AQ25" s="18">
        <v>0</v>
      </c>
      <c r="AR25" s="18">
        <v>0</v>
      </c>
      <c r="AS25" s="18">
        <v>0</v>
      </c>
      <c r="AT25" s="18">
        <v>5137434.379999999</v>
      </c>
      <c r="AU25" s="18">
        <v>0</v>
      </c>
      <c r="AV25" s="18">
        <v>5260870.7899999619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888056.24000001373</v>
      </c>
      <c r="BC25" s="18">
        <v>0</v>
      </c>
      <c r="BD25" s="18">
        <v>5582898.9100000001</v>
      </c>
      <c r="BE25" s="18">
        <v>0</v>
      </c>
      <c r="BF25" s="18">
        <v>0</v>
      </c>
      <c r="BG25" s="18">
        <v>0</v>
      </c>
      <c r="BH25" s="18">
        <v>659830.00999999896</v>
      </c>
      <c r="BI25" s="18">
        <v>0</v>
      </c>
      <c r="BJ25" s="18">
        <v>0</v>
      </c>
      <c r="BK25" s="18">
        <v>0</v>
      </c>
      <c r="BL25" s="18">
        <v>0</v>
      </c>
      <c r="BM25" s="18">
        <v>0</v>
      </c>
      <c r="BN25" s="18">
        <v>0</v>
      </c>
      <c r="BO25" s="18">
        <v>0</v>
      </c>
      <c r="BP25" s="18">
        <v>581386.9800000001</v>
      </c>
      <c r="BQ25" s="18">
        <v>0</v>
      </c>
      <c r="BR25" s="18">
        <v>75311.81</v>
      </c>
      <c r="BS25" s="18">
        <v>0</v>
      </c>
      <c r="BT25" s="18">
        <v>0</v>
      </c>
      <c r="BU25" s="18">
        <v>0</v>
      </c>
      <c r="BV25" s="18">
        <v>1025674.67</v>
      </c>
      <c r="BW25" s="18">
        <v>0</v>
      </c>
      <c r="BX25" s="18">
        <v>53354.04</v>
      </c>
      <c r="BY25" s="18">
        <v>0</v>
      </c>
      <c r="BZ25" s="18">
        <v>0</v>
      </c>
      <c r="CA25" s="18">
        <v>0</v>
      </c>
      <c r="CB25" s="18">
        <v>210745.5</v>
      </c>
      <c r="CC25" s="18">
        <v>0</v>
      </c>
      <c r="CD25" s="18">
        <v>0</v>
      </c>
      <c r="CE25" s="18">
        <v>0</v>
      </c>
      <c r="CF25" s="18">
        <v>0</v>
      </c>
      <c r="CG25" s="18">
        <v>0</v>
      </c>
      <c r="CH25" s="18">
        <v>0</v>
      </c>
      <c r="CI25" s="18">
        <v>0</v>
      </c>
      <c r="CJ25" s="18">
        <v>84120248.929999933</v>
      </c>
      <c r="CK25" s="18">
        <v>0</v>
      </c>
      <c r="CL25" s="18">
        <v>1726978.5399999984</v>
      </c>
      <c r="CM25" s="18">
        <v>0</v>
      </c>
      <c r="CN25" s="18">
        <v>1663402.899999999</v>
      </c>
      <c r="CO25" s="18">
        <v>0</v>
      </c>
      <c r="CP25" s="18">
        <v>0</v>
      </c>
      <c r="CQ25" s="18">
        <v>0</v>
      </c>
      <c r="CR25" s="18">
        <v>0</v>
      </c>
      <c r="CS25" s="18">
        <v>0</v>
      </c>
      <c r="CT25" s="18">
        <v>0</v>
      </c>
      <c r="CU25" s="18">
        <v>0</v>
      </c>
      <c r="CV25" s="18">
        <v>0</v>
      </c>
      <c r="CW25" s="18">
        <v>0</v>
      </c>
      <c r="CX25" s="18">
        <v>0</v>
      </c>
      <c r="CY25" s="18">
        <v>0</v>
      </c>
      <c r="CZ25" s="18">
        <v>0</v>
      </c>
      <c r="DA25" s="18">
        <v>0</v>
      </c>
      <c r="DB25" s="18">
        <v>0</v>
      </c>
      <c r="DC25" s="18">
        <v>0</v>
      </c>
      <c r="DD25" s="18">
        <v>15811828.810000157</v>
      </c>
      <c r="DE25" s="18">
        <v>0</v>
      </c>
      <c r="DF25" s="18">
        <v>0</v>
      </c>
      <c r="DG25" s="18">
        <v>0</v>
      </c>
      <c r="DH25" s="18">
        <v>0</v>
      </c>
      <c r="DI25" s="18">
        <v>0</v>
      </c>
      <c r="DJ25" s="18">
        <v>0</v>
      </c>
      <c r="DK25" s="18">
        <v>0</v>
      </c>
      <c r="DL25" s="18">
        <v>0</v>
      </c>
      <c r="DM25" s="18">
        <v>0</v>
      </c>
      <c r="DN25" s="18">
        <v>0</v>
      </c>
      <c r="DO25" s="18">
        <v>0</v>
      </c>
      <c r="DP25" s="18">
        <v>0</v>
      </c>
      <c r="DQ25" s="18">
        <v>0</v>
      </c>
      <c r="DR25" s="18">
        <v>0</v>
      </c>
      <c r="DS25" s="18">
        <v>0</v>
      </c>
      <c r="DT25" s="18">
        <v>0</v>
      </c>
      <c r="DU25" s="18">
        <v>0</v>
      </c>
      <c r="DV25" s="18">
        <v>0</v>
      </c>
      <c r="DW25" s="18">
        <v>0</v>
      </c>
      <c r="DX25" s="18">
        <v>3583374.4999999832</v>
      </c>
      <c r="DY25" s="18">
        <v>0</v>
      </c>
      <c r="DZ25" s="18">
        <v>0</v>
      </c>
      <c r="EA25" s="18">
        <v>0</v>
      </c>
      <c r="EB25" s="18">
        <v>17414873.969999976</v>
      </c>
      <c r="EC25" s="18">
        <v>0</v>
      </c>
      <c r="ED25" s="18">
        <v>0</v>
      </c>
      <c r="EE25" s="18">
        <v>0</v>
      </c>
      <c r="EF25" s="18">
        <v>10915876.589999987</v>
      </c>
      <c r="EG25" s="18">
        <v>0</v>
      </c>
      <c r="EH25" s="18">
        <v>38787938.839999989</v>
      </c>
      <c r="EI25" s="18">
        <v>0</v>
      </c>
      <c r="EJ25" s="18">
        <v>0</v>
      </c>
      <c r="EK25" s="18">
        <v>0</v>
      </c>
      <c r="EL25" s="18">
        <v>0</v>
      </c>
      <c r="EM25" s="18">
        <v>0</v>
      </c>
      <c r="EN25" s="18">
        <v>0</v>
      </c>
      <c r="EO25" s="18">
        <v>0</v>
      </c>
      <c r="EP25" s="18">
        <v>460099.12</v>
      </c>
      <c r="EQ25" s="18">
        <v>0</v>
      </c>
      <c r="ER25" s="18">
        <v>0</v>
      </c>
      <c r="ES25" s="18">
        <v>0</v>
      </c>
      <c r="ET25" s="18">
        <v>647229.29000000108</v>
      </c>
      <c r="EU25" s="18">
        <v>0</v>
      </c>
      <c r="EV25" s="18">
        <v>23958472.330000002</v>
      </c>
      <c r="EW25" s="18">
        <v>0</v>
      </c>
      <c r="EX25" s="18">
        <v>749501446.37004292</v>
      </c>
      <c r="EY25" s="18">
        <v>0</v>
      </c>
      <c r="EZ25" s="18">
        <v>25461</v>
      </c>
      <c r="FA25" s="18">
        <v>0</v>
      </c>
      <c r="FB25" s="18">
        <v>52391616.229998492</v>
      </c>
      <c r="FC25" s="18">
        <v>0</v>
      </c>
      <c r="FD25" s="18">
        <v>0</v>
      </c>
      <c r="FE25" s="18">
        <v>0</v>
      </c>
      <c r="FF25" s="18">
        <v>0</v>
      </c>
      <c r="FG25" s="18">
        <v>0</v>
      </c>
      <c r="FH25" s="18">
        <v>330090.31</v>
      </c>
      <c r="FI25" s="18">
        <v>0</v>
      </c>
      <c r="FJ25" s="18">
        <v>14936828.499999899</v>
      </c>
      <c r="FK25" s="18">
        <v>0</v>
      </c>
      <c r="FL25" s="18">
        <v>0</v>
      </c>
      <c r="FM25" s="18">
        <v>0</v>
      </c>
      <c r="FN25" s="19">
        <v>14546747.9</v>
      </c>
      <c r="FO25" s="19">
        <v>0</v>
      </c>
      <c r="FP25" s="18">
        <v>0</v>
      </c>
      <c r="FQ25" s="18">
        <v>0</v>
      </c>
      <c r="FR25" s="18">
        <v>0</v>
      </c>
      <c r="FS25" s="18">
        <v>0</v>
      </c>
      <c r="FT25" s="80">
        <v>11067982.75</v>
      </c>
      <c r="FU25" s="80">
        <v>0</v>
      </c>
      <c r="FV25" s="18">
        <v>0</v>
      </c>
      <c r="FW25" s="18">
        <v>0</v>
      </c>
      <c r="FX25" s="18">
        <v>11067982.75</v>
      </c>
      <c r="FY25" s="18">
        <v>0</v>
      </c>
      <c r="FZ25" s="80">
        <v>3478765.15</v>
      </c>
      <c r="GA25" s="80">
        <v>0</v>
      </c>
      <c r="GB25" s="18">
        <v>0</v>
      </c>
      <c r="GC25" s="18">
        <v>0</v>
      </c>
      <c r="GD25" s="18">
        <v>3478765.15</v>
      </c>
      <c r="GE25" s="18">
        <v>0</v>
      </c>
      <c r="GF25" s="18">
        <v>296544.609999999</v>
      </c>
      <c r="GG25" s="18">
        <v>0</v>
      </c>
      <c r="GH25" s="18">
        <v>0</v>
      </c>
      <c r="GI25" s="18">
        <v>0</v>
      </c>
      <c r="GJ25" s="18">
        <v>0</v>
      </c>
      <c r="GK25" s="18">
        <v>0</v>
      </c>
      <c r="GL25" s="18">
        <v>0</v>
      </c>
      <c r="GM25" s="18">
        <v>0</v>
      </c>
      <c r="GN25" s="18">
        <v>0</v>
      </c>
      <c r="GO25" s="18">
        <v>0</v>
      </c>
      <c r="GP25" s="18">
        <v>0</v>
      </c>
      <c r="GQ25" s="18">
        <v>0</v>
      </c>
      <c r="GR25" s="18">
        <v>0</v>
      </c>
      <c r="GS25" s="18">
        <v>0</v>
      </c>
      <c r="GT25" s="18">
        <v>0</v>
      </c>
      <c r="GU25" s="18">
        <v>0</v>
      </c>
      <c r="GV25" s="18">
        <v>0</v>
      </c>
      <c r="GW25" s="18">
        <v>0</v>
      </c>
      <c r="GX25" s="18">
        <v>0</v>
      </c>
      <c r="GY25" s="18">
        <v>0</v>
      </c>
      <c r="GZ25" s="80">
        <v>0</v>
      </c>
      <c r="HA25" s="80">
        <v>0</v>
      </c>
      <c r="HB25" s="18">
        <v>0</v>
      </c>
      <c r="HC25" s="18">
        <v>0</v>
      </c>
      <c r="HD25" s="18">
        <v>0</v>
      </c>
      <c r="HE25" s="18">
        <v>0</v>
      </c>
      <c r="HF25" s="80">
        <v>0</v>
      </c>
      <c r="HG25" s="80">
        <v>0</v>
      </c>
      <c r="HH25" s="18">
        <v>0</v>
      </c>
      <c r="HI25" s="18">
        <v>0</v>
      </c>
      <c r="HJ25" s="18">
        <v>0</v>
      </c>
      <c r="HK25" s="18">
        <v>0</v>
      </c>
      <c r="HL25" s="80">
        <v>0</v>
      </c>
      <c r="HM25" s="80">
        <v>0</v>
      </c>
      <c r="HN25" s="18">
        <v>0</v>
      </c>
      <c r="HO25" s="18">
        <v>0</v>
      </c>
      <c r="HP25" s="18">
        <v>0</v>
      </c>
      <c r="HQ25" s="18">
        <v>0</v>
      </c>
      <c r="HR25" s="18">
        <v>0</v>
      </c>
      <c r="HS25" s="18">
        <v>0</v>
      </c>
      <c r="HT25" s="18">
        <v>1809049327.690016</v>
      </c>
      <c r="HU25" s="18">
        <v>0</v>
      </c>
    </row>
    <row r="26" spans="1:229" ht="12.75" customHeight="1">
      <c r="A26" s="57" t="s">
        <v>185</v>
      </c>
      <c r="B26" s="17">
        <v>1027</v>
      </c>
      <c r="C26" s="58" t="s">
        <v>146</v>
      </c>
      <c r="D26" s="19">
        <v>1951864.58</v>
      </c>
      <c r="E26" s="19">
        <v>0</v>
      </c>
      <c r="F26" s="18">
        <v>1334487.0833333335</v>
      </c>
      <c r="G26" s="18">
        <v>0</v>
      </c>
      <c r="H26" s="18">
        <v>501333.44333333336</v>
      </c>
      <c r="I26" s="18">
        <v>0</v>
      </c>
      <c r="J26" s="18">
        <v>116044.05333333334</v>
      </c>
      <c r="K26" s="18">
        <v>0</v>
      </c>
      <c r="L26" s="18">
        <v>6205.55</v>
      </c>
      <c r="M26" s="18">
        <v>0</v>
      </c>
      <c r="N26" s="18">
        <v>2484863.0299999998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2626806.92</v>
      </c>
      <c r="AA26" s="18">
        <v>0</v>
      </c>
      <c r="AB26" s="18">
        <v>0</v>
      </c>
      <c r="AC26" s="18">
        <v>0</v>
      </c>
      <c r="AD26" s="18">
        <v>368533.49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166896922.69999999</v>
      </c>
      <c r="AK26" s="18">
        <v>0</v>
      </c>
      <c r="AL26" s="18">
        <v>2023308.4</v>
      </c>
      <c r="AM26" s="18">
        <v>0</v>
      </c>
      <c r="AN26" s="18">
        <v>11110986.42</v>
      </c>
      <c r="AO26" s="18">
        <v>0</v>
      </c>
      <c r="AP26" s="18">
        <v>82279321.329999998</v>
      </c>
      <c r="AQ26" s="18">
        <v>0</v>
      </c>
      <c r="AR26" s="18">
        <v>0</v>
      </c>
      <c r="AS26" s="18">
        <v>0</v>
      </c>
      <c r="AT26" s="18">
        <v>317387.37</v>
      </c>
      <c r="AU26" s="18">
        <v>0</v>
      </c>
      <c r="AV26" s="18">
        <v>755651.94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18643.419999999998</v>
      </c>
      <c r="BC26" s="18">
        <v>0</v>
      </c>
      <c r="BD26" s="18">
        <v>175052.11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9649.3799999999992</v>
      </c>
      <c r="BK26" s="18">
        <v>0</v>
      </c>
      <c r="BL26" s="18">
        <v>45055.53</v>
      </c>
      <c r="BM26" s="18">
        <v>0</v>
      </c>
      <c r="BN26" s="18">
        <v>0</v>
      </c>
      <c r="BO26" s="18">
        <v>0</v>
      </c>
      <c r="BP26" s="18">
        <v>511767</v>
      </c>
      <c r="BQ26" s="18">
        <v>0</v>
      </c>
      <c r="BR26" s="18">
        <v>6323.53</v>
      </c>
      <c r="BS26" s="18">
        <v>0</v>
      </c>
      <c r="BT26" s="18">
        <v>0</v>
      </c>
      <c r="BU26" s="18">
        <v>0</v>
      </c>
      <c r="BV26" s="18">
        <v>565593.46</v>
      </c>
      <c r="BW26" s="18">
        <v>0</v>
      </c>
      <c r="BX26" s="18">
        <v>0</v>
      </c>
      <c r="BY26" s="18">
        <v>0</v>
      </c>
      <c r="BZ26" s="18">
        <v>0</v>
      </c>
      <c r="CA26" s="18">
        <v>0</v>
      </c>
      <c r="CB26" s="18">
        <v>19870.599999999999</v>
      </c>
      <c r="CC26" s="18">
        <v>0</v>
      </c>
      <c r="CD26" s="18">
        <v>0</v>
      </c>
      <c r="CE26" s="18">
        <v>0</v>
      </c>
      <c r="CF26" s="18">
        <v>0</v>
      </c>
      <c r="CG26" s="18">
        <v>0</v>
      </c>
      <c r="CH26" s="18">
        <v>0</v>
      </c>
      <c r="CI26" s="18">
        <v>0</v>
      </c>
      <c r="CJ26" s="18">
        <v>5285030.42</v>
      </c>
      <c r="CK26" s="18">
        <v>0</v>
      </c>
      <c r="CL26" s="18">
        <v>92373.08</v>
      </c>
      <c r="CM26" s="18">
        <v>0</v>
      </c>
      <c r="CN26" s="18">
        <v>406985.79</v>
      </c>
      <c r="CO26" s="18">
        <v>0</v>
      </c>
      <c r="CP26" s="18">
        <v>0</v>
      </c>
      <c r="CQ26" s="18">
        <v>0</v>
      </c>
      <c r="CR26" s="18">
        <v>27589.54</v>
      </c>
      <c r="CS26" s="18">
        <v>0</v>
      </c>
      <c r="CT26" s="18">
        <v>0</v>
      </c>
      <c r="CU26" s="18">
        <v>0</v>
      </c>
      <c r="CV26" s="18">
        <v>0</v>
      </c>
      <c r="CW26" s="18">
        <v>0</v>
      </c>
      <c r="CX26" s="18">
        <v>0</v>
      </c>
      <c r="CY26" s="18">
        <v>0</v>
      </c>
      <c r="CZ26" s="18">
        <v>0</v>
      </c>
      <c r="DA26" s="18">
        <v>0</v>
      </c>
      <c r="DB26" s="18">
        <v>0</v>
      </c>
      <c r="DC26" s="18">
        <v>0</v>
      </c>
      <c r="DD26" s="18">
        <v>5515636.4299999997</v>
      </c>
      <c r="DE26" s="18">
        <v>0</v>
      </c>
      <c r="DF26" s="18">
        <v>0</v>
      </c>
      <c r="DG26" s="18">
        <v>0</v>
      </c>
      <c r="DH26" s="18">
        <v>0</v>
      </c>
      <c r="DI26" s="18">
        <v>0</v>
      </c>
      <c r="DJ26" s="18">
        <v>0</v>
      </c>
      <c r="DK26" s="18">
        <v>0</v>
      </c>
      <c r="DL26" s="18">
        <v>0</v>
      </c>
      <c r="DM26" s="18">
        <v>0</v>
      </c>
      <c r="DN26" s="18">
        <v>0</v>
      </c>
      <c r="DO26" s="18">
        <v>0</v>
      </c>
      <c r="DP26" s="18">
        <v>0</v>
      </c>
      <c r="DQ26" s="18">
        <v>0</v>
      </c>
      <c r="DR26" s="18">
        <v>0</v>
      </c>
      <c r="DS26" s="18">
        <v>0</v>
      </c>
      <c r="DT26" s="18">
        <v>0</v>
      </c>
      <c r="DU26" s="18">
        <v>0</v>
      </c>
      <c r="DV26" s="18">
        <v>372390.24</v>
      </c>
      <c r="DW26" s="18">
        <v>0</v>
      </c>
      <c r="DX26" s="18">
        <v>766769.74</v>
      </c>
      <c r="DY26" s="18">
        <v>0</v>
      </c>
      <c r="DZ26" s="18">
        <v>0</v>
      </c>
      <c r="EA26" s="18">
        <v>0</v>
      </c>
      <c r="EB26" s="18">
        <v>401703.43</v>
      </c>
      <c r="EC26" s="18">
        <v>0</v>
      </c>
      <c r="ED26" s="18">
        <v>29359.99</v>
      </c>
      <c r="EE26" s="18">
        <v>0</v>
      </c>
      <c r="EF26" s="18">
        <v>1198920.1200000001</v>
      </c>
      <c r="EG26" s="18">
        <v>0</v>
      </c>
      <c r="EH26" s="18">
        <v>559229.72</v>
      </c>
      <c r="EI26" s="18">
        <v>0</v>
      </c>
      <c r="EJ26" s="18">
        <v>0</v>
      </c>
      <c r="EK26" s="18">
        <v>0</v>
      </c>
      <c r="EL26" s="18">
        <v>0</v>
      </c>
      <c r="EM26" s="18">
        <v>0</v>
      </c>
      <c r="EN26" s="18">
        <v>70784.97</v>
      </c>
      <c r="EO26" s="18">
        <v>0</v>
      </c>
      <c r="EP26" s="18">
        <v>0</v>
      </c>
      <c r="EQ26" s="18">
        <v>0</v>
      </c>
      <c r="ER26" s="18">
        <v>0</v>
      </c>
      <c r="ES26" s="18">
        <v>0</v>
      </c>
      <c r="ET26" s="18">
        <v>0</v>
      </c>
      <c r="EU26" s="18">
        <v>0</v>
      </c>
      <c r="EV26" s="18">
        <v>0</v>
      </c>
      <c r="EW26" s="18">
        <v>0</v>
      </c>
      <c r="EX26" s="18">
        <v>0</v>
      </c>
      <c r="EY26" s="18">
        <v>0</v>
      </c>
      <c r="EZ26" s="18">
        <v>0</v>
      </c>
      <c r="FA26" s="18">
        <v>0</v>
      </c>
      <c r="FB26" s="18">
        <v>0</v>
      </c>
      <c r="FC26" s="18">
        <v>0</v>
      </c>
      <c r="FD26" s="18">
        <v>16800</v>
      </c>
      <c r="FE26" s="18">
        <v>0</v>
      </c>
      <c r="FF26" s="18">
        <v>0</v>
      </c>
      <c r="FG26" s="18">
        <v>0</v>
      </c>
      <c r="FH26" s="18">
        <v>0</v>
      </c>
      <c r="FI26" s="18">
        <v>0</v>
      </c>
      <c r="FJ26" s="18">
        <v>0</v>
      </c>
      <c r="FK26" s="18">
        <v>0</v>
      </c>
      <c r="FL26" s="18">
        <v>100646.81</v>
      </c>
      <c r="FM26" s="18">
        <v>0</v>
      </c>
      <c r="FN26" s="19">
        <v>16934983.48</v>
      </c>
      <c r="FO26" s="19">
        <v>0</v>
      </c>
      <c r="FP26" s="18">
        <v>0</v>
      </c>
      <c r="FQ26" s="18">
        <v>0</v>
      </c>
      <c r="FR26" s="18">
        <v>590886.71</v>
      </c>
      <c r="FS26" s="18">
        <v>0</v>
      </c>
      <c r="FT26" s="80">
        <v>14430702.380000001</v>
      </c>
      <c r="FU26" s="80">
        <v>0</v>
      </c>
      <c r="FV26" s="18">
        <v>1179030.1599999999</v>
      </c>
      <c r="FW26" s="18">
        <v>0</v>
      </c>
      <c r="FX26" s="18">
        <v>13251672.220000001</v>
      </c>
      <c r="FY26" s="18">
        <v>0</v>
      </c>
      <c r="FZ26" s="80">
        <v>1913394.3900000001</v>
      </c>
      <c r="GA26" s="80">
        <v>0</v>
      </c>
      <c r="GB26" s="18">
        <v>1073378.6000000001</v>
      </c>
      <c r="GC26" s="18">
        <v>0</v>
      </c>
      <c r="GD26" s="18">
        <v>840015.79</v>
      </c>
      <c r="GE26" s="18">
        <v>0</v>
      </c>
      <c r="GF26" s="18">
        <v>254551.58</v>
      </c>
      <c r="GG26" s="18">
        <v>0</v>
      </c>
      <c r="GH26" s="18">
        <v>0</v>
      </c>
      <c r="GI26" s="18">
        <v>0</v>
      </c>
      <c r="GJ26" s="18">
        <v>0</v>
      </c>
      <c r="GK26" s="18">
        <v>0</v>
      </c>
      <c r="GL26" s="18">
        <v>0</v>
      </c>
      <c r="GM26" s="18">
        <v>0</v>
      </c>
      <c r="GN26" s="18">
        <v>0</v>
      </c>
      <c r="GO26" s="18">
        <v>0</v>
      </c>
      <c r="GP26" s="18">
        <v>0</v>
      </c>
      <c r="GQ26" s="18">
        <v>0</v>
      </c>
      <c r="GR26" s="18">
        <v>0</v>
      </c>
      <c r="GS26" s="18">
        <v>0</v>
      </c>
      <c r="GT26" s="18">
        <v>0</v>
      </c>
      <c r="GU26" s="18">
        <v>0</v>
      </c>
      <c r="GV26" s="18">
        <v>0</v>
      </c>
      <c r="GW26" s="18">
        <v>0</v>
      </c>
      <c r="GX26" s="18">
        <v>0</v>
      </c>
      <c r="GY26" s="18">
        <v>0</v>
      </c>
      <c r="GZ26" s="80">
        <v>0</v>
      </c>
      <c r="HA26" s="80">
        <v>0</v>
      </c>
      <c r="HB26" s="18">
        <v>0</v>
      </c>
      <c r="HC26" s="18">
        <v>0</v>
      </c>
      <c r="HD26" s="18">
        <v>0</v>
      </c>
      <c r="HE26" s="18">
        <v>0</v>
      </c>
      <c r="HF26" s="80">
        <v>0</v>
      </c>
      <c r="HG26" s="80">
        <v>0</v>
      </c>
      <c r="HH26" s="18">
        <v>0</v>
      </c>
      <c r="HI26" s="18">
        <v>0</v>
      </c>
      <c r="HJ26" s="18">
        <v>0</v>
      </c>
      <c r="HK26" s="18">
        <v>0</v>
      </c>
      <c r="HL26" s="80">
        <v>0</v>
      </c>
      <c r="HM26" s="80">
        <v>0</v>
      </c>
      <c r="HN26" s="18">
        <v>0</v>
      </c>
      <c r="HO26" s="18">
        <v>0</v>
      </c>
      <c r="HP26" s="18">
        <v>0</v>
      </c>
      <c r="HQ26" s="18">
        <v>0</v>
      </c>
      <c r="HR26" s="18">
        <v>0</v>
      </c>
      <c r="HS26" s="18">
        <v>0</v>
      </c>
      <c r="HT26" s="18">
        <v>304207562.10000008</v>
      </c>
      <c r="HU26" s="18">
        <v>0</v>
      </c>
    </row>
    <row r="27" spans="1:229" ht="12.75" customHeight="1">
      <c r="A27" s="57" t="s">
        <v>187</v>
      </c>
      <c r="B27" s="17">
        <v>1028</v>
      </c>
      <c r="C27" s="58" t="s">
        <v>146</v>
      </c>
      <c r="D27" s="19">
        <v>567665443.23099995</v>
      </c>
      <c r="E27" s="19">
        <v>40315857.388999999</v>
      </c>
      <c r="F27" s="18">
        <v>52951960.277999468</v>
      </c>
      <c r="G27" s="18">
        <v>15902.91</v>
      </c>
      <c r="H27" s="18">
        <v>431172885.90100062</v>
      </c>
      <c r="I27" s="18">
        <v>24622264.942000002</v>
      </c>
      <c r="J27" s="18">
        <v>83540597.051999912</v>
      </c>
      <c r="K27" s="18">
        <v>15677689.537</v>
      </c>
      <c r="L27" s="18">
        <v>4389444.25</v>
      </c>
      <c r="M27" s="18">
        <v>0</v>
      </c>
      <c r="N27" s="18">
        <v>25250297.149999999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86200823.863000005</v>
      </c>
      <c r="AA27" s="18">
        <v>6826779.6169999996</v>
      </c>
      <c r="AB27" s="18">
        <v>0</v>
      </c>
      <c r="AC27" s="18">
        <v>0</v>
      </c>
      <c r="AD27" s="18">
        <v>28585762.759000007</v>
      </c>
      <c r="AE27" s="18">
        <v>6190822.0109999999</v>
      </c>
      <c r="AF27" s="18">
        <v>0</v>
      </c>
      <c r="AG27" s="18">
        <v>0</v>
      </c>
      <c r="AH27" s="18">
        <v>0</v>
      </c>
      <c r="AI27" s="18">
        <v>0</v>
      </c>
      <c r="AJ27" s="18">
        <v>415239837.420569</v>
      </c>
      <c r="AK27" s="18">
        <v>0</v>
      </c>
      <c r="AL27" s="18">
        <v>6506107.4294310026</v>
      </c>
      <c r="AM27" s="18">
        <v>0</v>
      </c>
      <c r="AN27" s="18">
        <v>21736248.16</v>
      </c>
      <c r="AO27" s="18">
        <v>0</v>
      </c>
      <c r="AP27" s="18">
        <v>355062019.00999999</v>
      </c>
      <c r="AQ27" s="18">
        <v>0</v>
      </c>
      <c r="AR27" s="18">
        <v>0</v>
      </c>
      <c r="AS27" s="18">
        <v>0</v>
      </c>
      <c r="AT27" s="18">
        <v>49188554.818999998</v>
      </c>
      <c r="AU27" s="18">
        <v>469262.15100000001</v>
      </c>
      <c r="AV27" s="18">
        <v>72906391.807999998</v>
      </c>
      <c r="AW27" s="18">
        <v>195392.83199999999</v>
      </c>
      <c r="AX27" s="18">
        <v>0</v>
      </c>
      <c r="AY27" s="18">
        <v>0</v>
      </c>
      <c r="AZ27" s="18">
        <v>0</v>
      </c>
      <c r="BA27" s="18">
        <v>0</v>
      </c>
      <c r="BB27" s="18">
        <v>2357396.8989999997</v>
      </c>
      <c r="BC27" s="18">
        <v>11316.901</v>
      </c>
      <c r="BD27" s="18">
        <v>22267395.798999999</v>
      </c>
      <c r="BE27" s="18">
        <v>223855.06100000002</v>
      </c>
      <c r="BF27" s="18">
        <v>1200</v>
      </c>
      <c r="BG27" s="18">
        <v>0</v>
      </c>
      <c r="BH27" s="18">
        <v>1990007.91</v>
      </c>
      <c r="BI27" s="18">
        <v>0</v>
      </c>
      <c r="BJ27" s="18">
        <v>777330.65</v>
      </c>
      <c r="BK27" s="18">
        <v>0</v>
      </c>
      <c r="BL27" s="18">
        <v>693607.16000000015</v>
      </c>
      <c r="BM27" s="18">
        <v>0</v>
      </c>
      <c r="BN27" s="18">
        <v>215372.06</v>
      </c>
      <c r="BO27" s="18">
        <v>0</v>
      </c>
      <c r="BP27" s="18">
        <v>55152.92</v>
      </c>
      <c r="BQ27" s="18">
        <v>0</v>
      </c>
      <c r="BR27" s="18">
        <v>50577.4</v>
      </c>
      <c r="BS27" s="18">
        <v>0</v>
      </c>
      <c r="BT27" s="18">
        <v>0</v>
      </c>
      <c r="BU27" s="18">
        <v>0</v>
      </c>
      <c r="BV27" s="18">
        <v>16601575.442</v>
      </c>
      <c r="BW27" s="18">
        <v>118883.118</v>
      </c>
      <c r="BX27" s="18">
        <v>78839.820000000007</v>
      </c>
      <c r="BY27" s="18">
        <v>0</v>
      </c>
      <c r="BZ27" s="18">
        <v>0</v>
      </c>
      <c r="CA27" s="18">
        <v>0</v>
      </c>
      <c r="CB27" s="18">
        <v>2329875.3180000004</v>
      </c>
      <c r="CC27" s="18">
        <v>19553.652000000002</v>
      </c>
      <c r="CD27" s="18">
        <v>0</v>
      </c>
      <c r="CE27" s="18">
        <v>0</v>
      </c>
      <c r="CF27" s="18">
        <v>0</v>
      </c>
      <c r="CG27" s="18">
        <v>0</v>
      </c>
      <c r="CH27" s="18">
        <v>0</v>
      </c>
      <c r="CI27" s="18">
        <v>0</v>
      </c>
      <c r="CJ27" s="18">
        <v>0</v>
      </c>
      <c r="CK27" s="18">
        <v>0</v>
      </c>
      <c r="CL27" s="18">
        <v>0</v>
      </c>
      <c r="CM27" s="18">
        <v>0</v>
      </c>
      <c r="CN27" s="18">
        <v>0</v>
      </c>
      <c r="CO27" s="18">
        <v>0</v>
      </c>
      <c r="CP27" s="18">
        <v>0</v>
      </c>
      <c r="CQ27" s="18">
        <v>0</v>
      </c>
      <c r="CR27" s="18">
        <v>0</v>
      </c>
      <c r="CS27" s="18">
        <v>0</v>
      </c>
      <c r="CT27" s="18">
        <v>0</v>
      </c>
      <c r="CU27" s="18">
        <v>0</v>
      </c>
      <c r="CV27" s="18">
        <v>0</v>
      </c>
      <c r="CW27" s="18">
        <v>0</v>
      </c>
      <c r="CX27" s="18">
        <v>0</v>
      </c>
      <c r="CY27" s="18">
        <v>0</v>
      </c>
      <c r="CZ27" s="18">
        <v>0</v>
      </c>
      <c r="DA27" s="18">
        <v>0</v>
      </c>
      <c r="DB27" s="18">
        <v>0</v>
      </c>
      <c r="DC27" s="18">
        <v>0</v>
      </c>
      <c r="DD27" s="18">
        <v>15999170.229999999</v>
      </c>
      <c r="DE27" s="18">
        <v>71.55</v>
      </c>
      <c r="DF27" s="18">
        <v>0</v>
      </c>
      <c r="DG27" s="18">
        <v>0</v>
      </c>
      <c r="DH27" s="18">
        <v>0</v>
      </c>
      <c r="DI27" s="18">
        <v>0</v>
      </c>
      <c r="DJ27" s="18">
        <v>0</v>
      </c>
      <c r="DK27" s="18">
        <v>0</v>
      </c>
      <c r="DL27" s="18">
        <v>0</v>
      </c>
      <c r="DM27" s="18">
        <v>0</v>
      </c>
      <c r="DN27" s="18">
        <v>0</v>
      </c>
      <c r="DO27" s="18">
        <v>0</v>
      </c>
      <c r="DP27" s="18">
        <v>0</v>
      </c>
      <c r="DQ27" s="18">
        <v>0</v>
      </c>
      <c r="DR27" s="18">
        <v>0</v>
      </c>
      <c r="DS27" s="18">
        <v>0</v>
      </c>
      <c r="DT27" s="18">
        <v>0</v>
      </c>
      <c r="DU27" s="18">
        <v>0</v>
      </c>
      <c r="DV27" s="18">
        <v>0</v>
      </c>
      <c r="DW27" s="18">
        <v>0</v>
      </c>
      <c r="DX27" s="18">
        <v>1790161.39</v>
      </c>
      <c r="DY27" s="18">
        <v>0</v>
      </c>
      <c r="DZ27" s="18">
        <v>0</v>
      </c>
      <c r="EA27" s="18">
        <v>0</v>
      </c>
      <c r="EB27" s="18">
        <v>152896643.558</v>
      </c>
      <c r="EC27" s="18">
        <v>316056.07199999999</v>
      </c>
      <c r="ED27" s="18">
        <v>33292577.913999997</v>
      </c>
      <c r="EE27" s="18">
        <v>5435431.6960000005</v>
      </c>
      <c r="EF27" s="18">
        <v>81485473.494000003</v>
      </c>
      <c r="EG27" s="18">
        <v>19299878.976</v>
      </c>
      <c r="EH27" s="18">
        <v>98831338.555000007</v>
      </c>
      <c r="EI27" s="18">
        <v>916246.70499999996</v>
      </c>
      <c r="EJ27" s="18">
        <v>0</v>
      </c>
      <c r="EK27" s="18">
        <v>0</v>
      </c>
      <c r="EL27" s="18">
        <v>0</v>
      </c>
      <c r="EM27" s="18">
        <v>0</v>
      </c>
      <c r="EN27" s="18">
        <v>0</v>
      </c>
      <c r="EO27" s="18">
        <v>0</v>
      </c>
      <c r="EP27" s="18">
        <v>308.32</v>
      </c>
      <c r="EQ27" s="18">
        <v>0</v>
      </c>
      <c r="ER27" s="18">
        <v>0</v>
      </c>
      <c r="ES27" s="18">
        <v>0</v>
      </c>
      <c r="ET27" s="18">
        <v>0</v>
      </c>
      <c r="EU27" s="18">
        <v>0</v>
      </c>
      <c r="EV27" s="18">
        <v>254992.6</v>
      </c>
      <c r="EW27" s="18">
        <v>0</v>
      </c>
      <c r="EX27" s="18">
        <v>3136256.66</v>
      </c>
      <c r="EY27" s="18">
        <v>0</v>
      </c>
      <c r="EZ27" s="18">
        <v>0</v>
      </c>
      <c r="FA27" s="18">
        <v>0</v>
      </c>
      <c r="FB27" s="18">
        <v>2212213.41</v>
      </c>
      <c r="FC27" s="18">
        <v>0</v>
      </c>
      <c r="FD27" s="18">
        <v>0</v>
      </c>
      <c r="FE27" s="18">
        <v>0</v>
      </c>
      <c r="FF27" s="18">
        <v>0</v>
      </c>
      <c r="FG27" s="18">
        <v>0</v>
      </c>
      <c r="FH27" s="18">
        <v>0</v>
      </c>
      <c r="FI27" s="18">
        <v>0</v>
      </c>
      <c r="FJ27" s="18">
        <v>72050.47</v>
      </c>
      <c r="FK27" s="18">
        <v>0</v>
      </c>
      <c r="FL27" s="18">
        <v>0</v>
      </c>
      <c r="FM27" s="18">
        <v>0</v>
      </c>
      <c r="FN27" s="19">
        <v>907610252.64601398</v>
      </c>
      <c r="FO27" s="19">
        <v>0</v>
      </c>
      <c r="FP27" s="18">
        <v>433680.76247000002</v>
      </c>
      <c r="FQ27" s="18">
        <v>0</v>
      </c>
      <c r="FR27" s="18">
        <v>189790.762288</v>
      </c>
      <c r="FS27" s="18">
        <v>0</v>
      </c>
      <c r="FT27" s="80">
        <v>125796964.093444</v>
      </c>
      <c r="FU27" s="80">
        <v>0</v>
      </c>
      <c r="FV27" s="18">
        <v>2314911.0192100001</v>
      </c>
      <c r="FW27" s="18">
        <v>0</v>
      </c>
      <c r="FX27" s="18">
        <v>123482053.07423401</v>
      </c>
      <c r="FY27" s="18">
        <v>0</v>
      </c>
      <c r="FZ27" s="80">
        <v>781189817.027812</v>
      </c>
      <c r="GA27" s="80">
        <v>0</v>
      </c>
      <c r="GB27" s="18">
        <v>97633705.978033006</v>
      </c>
      <c r="GC27" s="18">
        <v>0</v>
      </c>
      <c r="GD27" s="18">
        <v>683556111.04977906</v>
      </c>
      <c r="GE27" s="18">
        <v>0</v>
      </c>
      <c r="GF27" s="18">
        <v>2299214.3676060005</v>
      </c>
      <c r="GG27" s="18">
        <v>0</v>
      </c>
      <c r="GH27" s="18">
        <v>0</v>
      </c>
      <c r="GI27" s="18">
        <v>0</v>
      </c>
      <c r="GJ27" s="18">
        <v>0</v>
      </c>
      <c r="GK27" s="18">
        <v>0</v>
      </c>
      <c r="GL27" s="18">
        <v>0</v>
      </c>
      <c r="GM27" s="18">
        <v>0</v>
      </c>
      <c r="GN27" s="18">
        <v>0</v>
      </c>
      <c r="GO27" s="18">
        <v>0</v>
      </c>
      <c r="GP27" s="18">
        <v>0</v>
      </c>
      <c r="GQ27" s="18">
        <v>0</v>
      </c>
      <c r="GR27" s="18">
        <v>0</v>
      </c>
      <c r="GS27" s="18">
        <v>0</v>
      </c>
      <c r="GT27" s="18">
        <v>0</v>
      </c>
      <c r="GU27" s="18">
        <v>0</v>
      </c>
      <c r="GV27" s="18">
        <v>0</v>
      </c>
      <c r="GW27" s="18">
        <v>0</v>
      </c>
      <c r="GX27" s="18">
        <v>0</v>
      </c>
      <c r="GY27" s="18">
        <v>0</v>
      </c>
      <c r="GZ27" s="80">
        <v>0</v>
      </c>
      <c r="HA27" s="80">
        <v>0</v>
      </c>
      <c r="HB27" s="18">
        <v>0</v>
      </c>
      <c r="HC27" s="18">
        <v>0</v>
      </c>
      <c r="HD27" s="18">
        <v>0</v>
      </c>
      <c r="HE27" s="18">
        <v>0</v>
      </c>
      <c r="HF27" s="80">
        <v>0</v>
      </c>
      <c r="HG27" s="80">
        <v>0</v>
      </c>
      <c r="HH27" s="18">
        <v>0</v>
      </c>
      <c r="HI27" s="18">
        <v>0</v>
      </c>
      <c r="HJ27" s="18">
        <v>0</v>
      </c>
      <c r="HK27" s="18">
        <v>0</v>
      </c>
      <c r="HL27" s="80">
        <v>0</v>
      </c>
      <c r="HM27" s="80">
        <v>0</v>
      </c>
      <c r="HN27" s="18">
        <v>0</v>
      </c>
      <c r="HO27" s="18">
        <v>0</v>
      </c>
      <c r="HP27" s="18">
        <v>0</v>
      </c>
      <c r="HQ27" s="18">
        <v>0</v>
      </c>
      <c r="HR27" s="18">
        <v>0</v>
      </c>
      <c r="HS27" s="18">
        <v>0</v>
      </c>
      <c r="HT27" s="18">
        <v>2980029914.892621</v>
      </c>
      <c r="HU27" s="18">
        <v>80339407.730999991</v>
      </c>
    </row>
    <row r="28" spans="1:229" ht="12.75" customHeight="1">
      <c r="A28" s="57" t="s">
        <v>189</v>
      </c>
      <c r="B28" s="17">
        <v>1030</v>
      </c>
      <c r="C28" s="58" t="s">
        <v>146</v>
      </c>
      <c r="D28" s="19">
        <v>70946091</v>
      </c>
      <c r="E28" s="19">
        <v>48758</v>
      </c>
      <c r="F28" s="18">
        <v>28043318</v>
      </c>
      <c r="G28" s="18">
        <v>0</v>
      </c>
      <c r="H28" s="18">
        <v>12226438</v>
      </c>
      <c r="I28" s="18">
        <v>5192</v>
      </c>
      <c r="J28" s="18">
        <v>30676335</v>
      </c>
      <c r="K28" s="18">
        <v>43566</v>
      </c>
      <c r="L28" s="18">
        <v>1801252</v>
      </c>
      <c r="M28" s="18">
        <v>0</v>
      </c>
      <c r="N28" s="18">
        <v>52574281</v>
      </c>
      <c r="O28" s="18">
        <v>0</v>
      </c>
      <c r="P28" s="18">
        <v>122358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30751894</v>
      </c>
      <c r="AA28" s="18">
        <v>0</v>
      </c>
      <c r="AB28" s="18">
        <v>1775633</v>
      </c>
      <c r="AC28" s="18">
        <v>0</v>
      </c>
      <c r="AD28" s="18">
        <v>180833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1392797831</v>
      </c>
      <c r="AK28" s="18">
        <v>0</v>
      </c>
      <c r="AL28" s="18">
        <v>0</v>
      </c>
      <c r="AM28" s="18">
        <v>0</v>
      </c>
      <c r="AN28" s="18">
        <v>42384174</v>
      </c>
      <c r="AO28" s="18">
        <v>0</v>
      </c>
      <c r="AP28" s="18">
        <v>350975010</v>
      </c>
      <c r="AQ28" s="18">
        <v>0</v>
      </c>
      <c r="AR28" s="18">
        <v>0</v>
      </c>
      <c r="AS28" s="18">
        <v>0</v>
      </c>
      <c r="AT28" s="18">
        <v>5070976</v>
      </c>
      <c r="AU28" s="18">
        <v>17967</v>
      </c>
      <c r="AV28" s="18">
        <v>6072917</v>
      </c>
      <c r="AW28" s="18">
        <v>-61868</v>
      </c>
      <c r="AX28" s="18">
        <v>0</v>
      </c>
      <c r="AY28" s="18">
        <v>0</v>
      </c>
      <c r="AZ28" s="18">
        <v>0</v>
      </c>
      <c r="BA28" s="18">
        <v>0</v>
      </c>
      <c r="BB28" s="18">
        <v>1445351</v>
      </c>
      <c r="BC28" s="18">
        <v>105</v>
      </c>
      <c r="BD28" s="18">
        <v>214237</v>
      </c>
      <c r="BE28" s="18">
        <v>0</v>
      </c>
      <c r="BF28" s="18">
        <v>0</v>
      </c>
      <c r="BG28" s="18">
        <v>0</v>
      </c>
      <c r="BH28" s="18">
        <v>2507720</v>
      </c>
      <c r="BI28" s="18">
        <v>0</v>
      </c>
      <c r="BJ28" s="18">
        <v>1150260</v>
      </c>
      <c r="BK28" s="18">
        <v>0</v>
      </c>
      <c r="BL28" s="18">
        <v>1524080</v>
      </c>
      <c r="BM28" s="18">
        <v>0</v>
      </c>
      <c r="BN28" s="18">
        <v>0</v>
      </c>
      <c r="BO28" s="18">
        <v>0</v>
      </c>
      <c r="BP28" s="18">
        <v>0</v>
      </c>
      <c r="BQ28" s="18">
        <v>0</v>
      </c>
      <c r="BR28" s="18">
        <v>6142</v>
      </c>
      <c r="BS28" s="18">
        <v>0</v>
      </c>
      <c r="BT28" s="18">
        <v>0</v>
      </c>
      <c r="BU28" s="18">
        <v>0</v>
      </c>
      <c r="BV28" s="18">
        <v>2904370</v>
      </c>
      <c r="BW28" s="18">
        <v>0</v>
      </c>
      <c r="BX28" s="18">
        <v>0</v>
      </c>
      <c r="BY28" s="18">
        <v>0</v>
      </c>
      <c r="BZ28" s="18">
        <v>0</v>
      </c>
      <c r="CA28" s="18">
        <v>0</v>
      </c>
      <c r="CB28" s="18">
        <v>1404191</v>
      </c>
      <c r="CC28" s="18">
        <v>0</v>
      </c>
      <c r="CD28" s="18">
        <v>0</v>
      </c>
      <c r="CE28" s="18">
        <v>0</v>
      </c>
      <c r="CF28" s="18">
        <v>0</v>
      </c>
      <c r="CG28" s="18">
        <v>0</v>
      </c>
      <c r="CH28" s="18">
        <v>0</v>
      </c>
      <c r="CI28" s="18">
        <v>0</v>
      </c>
      <c r="CJ28" s="18">
        <v>158898612</v>
      </c>
      <c r="CK28" s="18">
        <v>155147</v>
      </c>
      <c r="CL28" s="18">
        <v>1353970</v>
      </c>
      <c r="CM28" s="18">
        <v>621</v>
      </c>
      <c r="CN28" s="18">
        <v>1078572</v>
      </c>
      <c r="CO28" s="18">
        <v>621</v>
      </c>
      <c r="CP28" s="18">
        <v>0</v>
      </c>
      <c r="CQ28" s="18">
        <v>0</v>
      </c>
      <c r="CR28" s="18">
        <v>1109682</v>
      </c>
      <c r="CS28" s="18">
        <v>621</v>
      </c>
      <c r="CT28" s="18">
        <v>0</v>
      </c>
      <c r="CU28" s="18">
        <v>0</v>
      </c>
      <c r="CV28" s="18">
        <v>0</v>
      </c>
      <c r="CW28" s="18">
        <v>0</v>
      </c>
      <c r="CX28" s="18">
        <v>0</v>
      </c>
      <c r="CY28" s="18">
        <v>0</v>
      </c>
      <c r="CZ28" s="18">
        <v>0</v>
      </c>
      <c r="DA28" s="18">
        <v>0</v>
      </c>
      <c r="DB28" s="18">
        <v>0</v>
      </c>
      <c r="DC28" s="18">
        <v>0</v>
      </c>
      <c r="DD28" s="18">
        <v>134008860</v>
      </c>
      <c r="DE28" s="18">
        <v>0</v>
      </c>
      <c r="DF28" s="18">
        <v>4210</v>
      </c>
      <c r="DG28" s="18">
        <v>0</v>
      </c>
      <c r="DH28" s="18">
        <v>0</v>
      </c>
      <c r="DI28" s="18">
        <v>0</v>
      </c>
      <c r="DJ28" s="18">
        <v>0</v>
      </c>
      <c r="DK28" s="18">
        <v>0</v>
      </c>
      <c r="DL28" s="18">
        <v>0</v>
      </c>
      <c r="DM28" s="18">
        <v>0</v>
      </c>
      <c r="DN28" s="18">
        <v>0</v>
      </c>
      <c r="DO28" s="18">
        <v>0</v>
      </c>
      <c r="DP28" s="18">
        <v>0</v>
      </c>
      <c r="DQ28" s="18">
        <v>0</v>
      </c>
      <c r="DR28" s="18">
        <v>0</v>
      </c>
      <c r="DS28" s="18">
        <v>0</v>
      </c>
      <c r="DT28" s="18">
        <v>0</v>
      </c>
      <c r="DU28" s="18">
        <v>0</v>
      </c>
      <c r="DV28" s="18">
        <v>663586</v>
      </c>
      <c r="DW28" s="18">
        <v>0</v>
      </c>
      <c r="DX28" s="18">
        <v>23980255</v>
      </c>
      <c r="DY28" s="18">
        <v>27</v>
      </c>
      <c r="DZ28" s="18">
        <v>0</v>
      </c>
      <c r="EA28" s="18">
        <v>0</v>
      </c>
      <c r="EB28" s="18">
        <v>35384077</v>
      </c>
      <c r="EC28" s="18">
        <v>305097</v>
      </c>
      <c r="ED28" s="18">
        <v>960272</v>
      </c>
      <c r="EE28" s="18">
        <v>0</v>
      </c>
      <c r="EF28" s="18">
        <v>10120634</v>
      </c>
      <c r="EG28" s="18">
        <v>-147464</v>
      </c>
      <c r="EH28" s="18">
        <v>62101105</v>
      </c>
      <c r="EI28" s="18">
        <v>1118</v>
      </c>
      <c r="EJ28" s="18">
        <v>0</v>
      </c>
      <c r="EK28" s="18">
        <v>0</v>
      </c>
      <c r="EL28" s="18">
        <v>0</v>
      </c>
      <c r="EM28" s="18">
        <v>0</v>
      </c>
      <c r="EN28" s="18">
        <v>0</v>
      </c>
      <c r="EO28" s="18">
        <v>0</v>
      </c>
      <c r="EP28" s="18">
        <v>29611</v>
      </c>
      <c r="EQ28" s="18">
        <v>0</v>
      </c>
      <c r="ER28" s="18">
        <v>0</v>
      </c>
      <c r="ES28" s="18">
        <v>0</v>
      </c>
      <c r="ET28" s="18">
        <v>0</v>
      </c>
      <c r="EU28" s="18">
        <v>0</v>
      </c>
      <c r="EV28" s="18">
        <v>5032224</v>
      </c>
      <c r="EW28" s="18">
        <v>0</v>
      </c>
      <c r="EX28" s="18">
        <v>30003291</v>
      </c>
      <c r="EY28" s="18">
        <v>0</v>
      </c>
      <c r="EZ28" s="18">
        <v>87036</v>
      </c>
      <c r="FA28" s="18">
        <v>0</v>
      </c>
      <c r="FB28" s="18">
        <v>2544729</v>
      </c>
      <c r="FC28" s="18">
        <v>0</v>
      </c>
      <c r="FD28" s="18">
        <v>0</v>
      </c>
      <c r="FE28" s="18">
        <v>0</v>
      </c>
      <c r="FF28" s="18">
        <v>0</v>
      </c>
      <c r="FG28" s="18">
        <v>0</v>
      </c>
      <c r="FH28" s="18">
        <v>13678</v>
      </c>
      <c r="FI28" s="18">
        <v>0</v>
      </c>
      <c r="FJ28" s="18">
        <v>897522</v>
      </c>
      <c r="FK28" s="18">
        <v>0</v>
      </c>
      <c r="FL28" s="18">
        <v>0</v>
      </c>
      <c r="FM28" s="18">
        <v>0</v>
      </c>
      <c r="FN28" s="19">
        <v>29518120</v>
      </c>
      <c r="FO28" s="19">
        <v>0</v>
      </c>
      <c r="FP28" s="18">
        <v>0</v>
      </c>
      <c r="FQ28" s="18">
        <v>0</v>
      </c>
      <c r="FR28" s="18">
        <v>0</v>
      </c>
      <c r="FS28" s="18">
        <v>0</v>
      </c>
      <c r="FT28" s="80">
        <v>29518120</v>
      </c>
      <c r="FU28" s="80">
        <v>0</v>
      </c>
      <c r="FV28" s="18">
        <v>19524</v>
      </c>
      <c r="FW28" s="18">
        <v>0</v>
      </c>
      <c r="FX28" s="18">
        <v>29498596</v>
      </c>
      <c r="FY28" s="18">
        <v>0</v>
      </c>
      <c r="FZ28" s="80">
        <v>0</v>
      </c>
      <c r="GA28" s="80">
        <v>0</v>
      </c>
      <c r="GB28" s="18">
        <v>0</v>
      </c>
      <c r="GC28" s="18">
        <v>0</v>
      </c>
      <c r="GD28" s="18">
        <v>0</v>
      </c>
      <c r="GE28" s="18">
        <v>0</v>
      </c>
      <c r="GF28" s="18">
        <v>0</v>
      </c>
      <c r="GG28" s="18">
        <v>0</v>
      </c>
      <c r="GH28" s="18">
        <v>0</v>
      </c>
      <c r="GI28" s="18">
        <v>0</v>
      </c>
      <c r="GJ28" s="18">
        <v>0</v>
      </c>
      <c r="GK28" s="18">
        <v>0</v>
      </c>
      <c r="GL28" s="18">
        <v>0</v>
      </c>
      <c r="GM28" s="18">
        <v>0</v>
      </c>
      <c r="GN28" s="18">
        <v>0</v>
      </c>
      <c r="GO28" s="18">
        <v>0</v>
      </c>
      <c r="GP28" s="18">
        <v>0</v>
      </c>
      <c r="GQ28" s="18">
        <v>0</v>
      </c>
      <c r="GR28" s="18">
        <v>0</v>
      </c>
      <c r="GS28" s="18">
        <v>0</v>
      </c>
      <c r="GT28" s="18">
        <v>0</v>
      </c>
      <c r="GU28" s="18">
        <v>0</v>
      </c>
      <c r="GV28" s="18">
        <v>0</v>
      </c>
      <c r="GW28" s="18">
        <v>0</v>
      </c>
      <c r="GX28" s="18">
        <v>0</v>
      </c>
      <c r="GY28" s="18">
        <v>0</v>
      </c>
      <c r="GZ28" s="80">
        <v>0</v>
      </c>
      <c r="HA28" s="80">
        <v>0</v>
      </c>
      <c r="HB28" s="18">
        <v>0</v>
      </c>
      <c r="HC28" s="18">
        <v>0</v>
      </c>
      <c r="HD28" s="18">
        <v>0</v>
      </c>
      <c r="HE28" s="18">
        <v>0</v>
      </c>
      <c r="HF28" s="80">
        <v>0</v>
      </c>
      <c r="HG28" s="80">
        <v>0</v>
      </c>
      <c r="HH28" s="18">
        <v>0</v>
      </c>
      <c r="HI28" s="18">
        <v>0</v>
      </c>
      <c r="HJ28" s="18">
        <v>0</v>
      </c>
      <c r="HK28" s="18">
        <v>0</v>
      </c>
      <c r="HL28" s="80">
        <v>0</v>
      </c>
      <c r="HM28" s="80">
        <v>0</v>
      </c>
      <c r="HN28" s="18">
        <v>0</v>
      </c>
      <c r="HO28" s="18">
        <v>0</v>
      </c>
      <c r="HP28" s="18">
        <v>0</v>
      </c>
      <c r="HQ28" s="18">
        <v>0</v>
      </c>
      <c r="HR28" s="18">
        <v>0</v>
      </c>
      <c r="HS28" s="18">
        <v>0</v>
      </c>
      <c r="HT28" s="18">
        <v>2464399647</v>
      </c>
      <c r="HU28" s="18">
        <v>320750</v>
      </c>
    </row>
    <row r="29" spans="1:229" ht="12.75" customHeight="1">
      <c r="A29" s="57" t="s">
        <v>191</v>
      </c>
      <c r="B29" s="17">
        <v>1031</v>
      </c>
      <c r="C29" s="58" t="s">
        <v>146</v>
      </c>
      <c r="D29" s="19">
        <v>13741189.58</v>
      </c>
      <c r="E29" s="19">
        <v>5678420.0800000001</v>
      </c>
      <c r="F29" s="18">
        <v>3696574.44</v>
      </c>
      <c r="G29" s="18">
        <v>0</v>
      </c>
      <c r="H29" s="18">
        <v>7291792.7000000002</v>
      </c>
      <c r="I29" s="18">
        <v>0</v>
      </c>
      <c r="J29" s="18">
        <v>2752822.44</v>
      </c>
      <c r="K29" s="18">
        <v>5678420.0800000001</v>
      </c>
      <c r="L29" s="18">
        <v>23131.22</v>
      </c>
      <c r="M29" s="18">
        <v>0</v>
      </c>
      <c r="N29" s="18">
        <v>3015041.35</v>
      </c>
      <c r="O29" s="18">
        <v>0</v>
      </c>
      <c r="P29" s="18">
        <v>399659.6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5234668.6399999997</v>
      </c>
      <c r="AA29" s="18">
        <v>0</v>
      </c>
      <c r="AB29" s="18">
        <v>0</v>
      </c>
      <c r="AC29" s="18">
        <v>0</v>
      </c>
      <c r="AD29" s="18">
        <v>42471.27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0</v>
      </c>
      <c r="AK29" s="18">
        <v>0</v>
      </c>
      <c r="AL29" s="18">
        <v>0</v>
      </c>
      <c r="AM29" s="18">
        <v>0</v>
      </c>
      <c r="AN29" s="18">
        <v>-56.55</v>
      </c>
      <c r="AO29" s="18">
        <v>0</v>
      </c>
      <c r="AP29" s="18">
        <v>83365340.810000002</v>
      </c>
      <c r="AQ29" s="18">
        <v>0</v>
      </c>
      <c r="AR29" s="18">
        <v>0</v>
      </c>
      <c r="AS29" s="18">
        <v>0</v>
      </c>
      <c r="AT29" s="18">
        <v>636061.13</v>
      </c>
      <c r="AU29" s="18">
        <v>0</v>
      </c>
      <c r="AV29" s="18">
        <v>1064534.43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7516.15</v>
      </c>
      <c r="BC29" s="18">
        <v>0</v>
      </c>
      <c r="BD29" s="18">
        <v>55831.26</v>
      </c>
      <c r="BE29" s="18">
        <v>0</v>
      </c>
      <c r="BF29" s="18">
        <v>0</v>
      </c>
      <c r="BG29" s="18">
        <v>0</v>
      </c>
      <c r="BH29" s="18">
        <v>-350</v>
      </c>
      <c r="BI29" s="18">
        <v>0</v>
      </c>
      <c r="BJ29" s="18">
        <v>635079.91</v>
      </c>
      <c r="BK29" s="18">
        <v>0</v>
      </c>
      <c r="BL29" s="18">
        <v>0</v>
      </c>
      <c r="BM29" s="18">
        <v>0</v>
      </c>
      <c r="BN29" s="18">
        <v>0</v>
      </c>
      <c r="BO29" s="18">
        <v>0</v>
      </c>
      <c r="BP29" s="18">
        <v>0</v>
      </c>
      <c r="BQ29" s="18">
        <v>0</v>
      </c>
      <c r="BR29" s="18">
        <v>2365.23</v>
      </c>
      <c r="BS29" s="18">
        <v>0</v>
      </c>
      <c r="BT29" s="18">
        <v>0</v>
      </c>
      <c r="BU29" s="18">
        <v>0</v>
      </c>
      <c r="BV29" s="18">
        <v>600</v>
      </c>
      <c r="BW29" s="18">
        <v>0</v>
      </c>
      <c r="BX29" s="18">
        <v>0</v>
      </c>
      <c r="BY29" s="18">
        <v>0</v>
      </c>
      <c r="BZ29" s="18">
        <v>0</v>
      </c>
      <c r="CA29" s="18">
        <v>0</v>
      </c>
      <c r="CB29" s="18">
        <v>46486.79</v>
      </c>
      <c r="CC29" s="18">
        <v>0</v>
      </c>
      <c r="CD29" s="18">
        <v>0</v>
      </c>
      <c r="CE29" s="18">
        <v>0</v>
      </c>
      <c r="CF29" s="18">
        <v>0</v>
      </c>
      <c r="CG29" s="18">
        <v>0</v>
      </c>
      <c r="CH29" s="18">
        <v>0</v>
      </c>
      <c r="CI29" s="18">
        <v>0</v>
      </c>
      <c r="CJ29" s="18">
        <v>0</v>
      </c>
      <c r="CK29" s="18">
        <v>0</v>
      </c>
      <c r="CL29" s="18">
        <v>0</v>
      </c>
      <c r="CM29" s="18">
        <v>0</v>
      </c>
      <c r="CN29" s="18">
        <v>0</v>
      </c>
      <c r="CO29" s="18">
        <v>0</v>
      </c>
      <c r="CP29" s="18">
        <v>0</v>
      </c>
      <c r="CQ29" s="18">
        <v>0</v>
      </c>
      <c r="CR29" s="18">
        <v>0</v>
      </c>
      <c r="CS29" s="18">
        <v>0</v>
      </c>
      <c r="CT29" s="18">
        <v>0</v>
      </c>
      <c r="CU29" s="18">
        <v>0</v>
      </c>
      <c r="CV29" s="18">
        <v>0</v>
      </c>
      <c r="CW29" s="18">
        <v>0</v>
      </c>
      <c r="CX29" s="18">
        <v>0</v>
      </c>
      <c r="CY29" s="18">
        <v>0</v>
      </c>
      <c r="CZ29" s="18">
        <v>-18795.66</v>
      </c>
      <c r="DA29" s="18">
        <v>0</v>
      </c>
      <c r="DB29" s="18">
        <v>0</v>
      </c>
      <c r="DC29" s="18">
        <v>0</v>
      </c>
      <c r="DD29" s="18">
        <v>5478794.6500000004</v>
      </c>
      <c r="DE29" s="18">
        <v>0</v>
      </c>
      <c r="DF29" s="18">
        <v>-71376.539999999994</v>
      </c>
      <c r="DG29" s="18">
        <v>0</v>
      </c>
      <c r="DH29" s="18">
        <v>0</v>
      </c>
      <c r="DI29" s="18">
        <v>0</v>
      </c>
      <c r="DJ29" s="18">
        <v>0</v>
      </c>
      <c r="DK29" s="18">
        <v>0</v>
      </c>
      <c r="DL29" s="18">
        <v>0</v>
      </c>
      <c r="DM29" s="18">
        <v>0</v>
      </c>
      <c r="DN29" s="18">
        <v>0</v>
      </c>
      <c r="DO29" s="18">
        <v>0</v>
      </c>
      <c r="DP29" s="18">
        <v>0</v>
      </c>
      <c r="DQ29" s="18">
        <v>0</v>
      </c>
      <c r="DR29" s="18">
        <v>0</v>
      </c>
      <c r="DS29" s="18">
        <v>0</v>
      </c>
      <c r="DT29" s="18">
        <v>0</v>
      </c>
      <c r="DU29" s="18">
        <v>0</v>
      </c>
      <c r="DV29" s="18">
        <v>1963727.44</v>
      </c>
      <c r="DW29" s="18">
        <v>0</v>
      </c>
      <c r="DX29" s="18">
        <v>798688.59</v>
      </c>
      <c r="DY29" s="18">
        <v>0</v>
      </c>
      <c r="DZ29" s="18">
        <v>0</v>
      </c>
      <c r="EA29" s="18">
        <v>0</v>
      </c>
      <c r="EB29" s="18">
        <v>3273990.74</v>
      </c>
      <c r="EC29" s="18">
        <v>0</v>
      </c>
      <c r="ED29" s="18">
        <v>22393.14</v>
      </c>
      <c r="EE29" s="18">
        <v>0</v>
      </c>
      <c r="EF29" s="18">
        <v>1906634.46</v>
      </c>
      <c r="EG29" s="18">
        <v>0</v>
      </c>
      <c r="EH29" s="18">
        <v>1700726.74</v>
      </c>
      <c r="EI29" s="18">
        <v>0</v>
      </c>
      <c r="EJ29" s="18">
        <v>0</v>
      </c>
      <c r="EK29" s="18">
        <v>0</v>
      </c>
      <c r="EL29" s="18">
        <v>0</v>
      </c>
      <c r="EM29" s="18">
        <v>0</v>
      </c>
      <c r="EN29" s="18">
        <v>0</v>
      </c>
      <c r="EO29" s="18">
        <v>0</v>
      </c>
      <c r="EP29" s="18">
        <v>0</v>
      </c>
      <c r="EQ29" s="18">
        <v>0</v>
      </c>
      <c r="ER29" s="18">
        <v>0</v>
      </c>
      <c r="ES29" s="18">
        <v>0</v>
      </c>
      <c r="ET29" s="18">
        <v>0</v>
      </c>
      <c r="EU29" s="18">
        <v>0</v>
      </c>
      <c r="EV29" s="18">
        <v>0</v>
      </c>
      <c r="EW29" s="18">
        <v>0</v>
      </c>
      <c r="EX29" s="18">
        <v>0</v>
      </c>
      <c r="EY29" s="18">
        <v>0</v>
      </c>
      <c r="EZ29" s="18">
        <v>0</v>
      </c>
      <c r="FA29" s="18">
        <v>0</v>
      </c>
      <c r="FB29" s="18">
        <v>0</v>
      </c>
      <c r="FC29" s="18">
        <v>0</v>
      </c>
      <c r="FD29" s="18">
        <v>0</v>
      </c>
      <c r="FE29" s="18">
        <v>0</v>
      </c>
      <c r="FF29" s="18">
        <v>0</v>
      </c>
      <c r="FG29" s="18">
        <v>0</v>
      </c>
      <c r="FH29" s="18">
        <v>0</v>
      </c>
      <c r="FI29" s="18">
        <v>0</v>
      </c>
      <c r="FJ29" s="18">
        <v>0</v>
      </c>
      <c r="FK29" s="18">
        <v>0</v>
      </c>
      <c r="FL29" s="18">
        <v>0</v>
      </c>
      <c r="FM29" s="18">
        <v>0</v>
      </c>
      <c r="FN29" s="19">
        <v>0</v>
      </c>
      <c r="FO29" s="19">
        <v>0</v>
      </c>
      <c r="FP29" s="18">
        <v>0</v>
      </c>
      <c r="FQ29" s="18">
        <v>0</v>
      </c>
      <c r="FR29" s="18">
        <v>0</v>
      </c>
      <c r="FS29" s="18">
        <v>0</v>
      </c>
      <c r="FT29" s="80">
        <v>0</v>
      </c>
      <c r="FU29" s="80">
        <v>0</v>
      </c>
      <c r="FV29" s="18">
        <v>0</v>
      </c>
      <c r="FW29" s="18">
        <v>0</v>
      </c>
      <c r="FX29" s="18">
        <v>0</v>
      </c>
      <c r="FY29" s="18">
        <v>0</v>
      </c>
      <c r="FZ29" s="80">
        <v>0</v>
      </c>
      <c r="GA29" s="80">
        <v>0</v>
      </c>
      <c r="GB29" s="18">
        <v>0</v>
      </c>
      <c r="GC29" s="18">
        <v>0</v>
      </c>
      <c r="GD29" s="18">
        <v>0</v>
      </c>
      <c r="GE29" s="18">
        <v>0</v>
      </c>
      <c r="GF29" s="18">
        <v>859431</v>
      </c>
      <c r="GG29" s="18">
        <v>0</v>
      </c>
      <c r="GH29" s="18">
        <v>0</v>
      </c>
      <c r="GI29" s="18">
        <v>0</v>
      </c>
      <c r="GJ29" s="18">
        <v>0</v>
      </c>
      <c r="GK29" s="18">
        <v>0</v>
      </c>
      <c r="GL29" s="18">
        <v>0</v>
      </c>
      <c r="GM29" s="18">
        <v>0</v>
      </c>
      <c r="GN29" s="18">
        <v>0</v>
      </c>
      <c r="GO29" s="18">
        <v>0</v>
      </c>
      <c r="GP29" s="18">
        <v>0</v>
      </c>
      <c r="GQ29" s="18">
        <v>0</v>
      </c>
      <c r="GR29" s="18">
        <v>0</v>
      </c>
      <c r="GS29" s="18">
        <v>0</v>
      </c>
      <c r="GT29" s="18">
        <v>0</v>
      </c>
      <c r="GU29" s="18">
        <v>0</v>
      </c>
      <c r="GV29" s="18">
        <v>0</v>
      </c>
      <c r="GW29" s="18">
        <v>0</v>
      </c>
      <c r="GX29" s="18">
        <v>0</v>
      </c>
      <c r="GY29" s="18">
        <v>0</v>
      </c>
      <c r="GZ29" s="80">
        <v>0</v>
      </c>
      <c r="HA29" s="80">
        <v>0</v>
      </c>
      <c r="HB29" s="18">
        <v>0</v>
      </c>
      <c r="HC29" s="18">
        <v>0</v>
      </c>
      <c r="HD29" s="18">
        <v>0</v>
      </c>
      <c r="HE29" s="18">
        <v>0</v>
      </c>
      <c r="HF29" s="80">
        <v>0</v>
      </c>
      <c r="HG29" s="80">
        <v>0</v>
      </c>
      <c r="HH29" s="18">
        <v>0</v>
      </c>
      <c r="HI29" s="18">
        <v>0</v>
      </c>
      <c r="HJ29" s="18">
        <v>0</v>
      </c>
      <c r="HK29" s="18">
        <v>0</v>
      </c>
      <c r="HL29" s="80">
        <v>0</v>
      </c>
      <c r="HM29" s="80">
        <v>0</v>
      </c>
      <c r="HN29" s="18">
        <v>0</v>
      </c>
      <c r="HO29" s="18">
        <v>0</v>
      </c>
      <c r="HP29" s="18">
        <v>0</v>
      </c>
      <c r="HQ29" s="18">
        <v>0</v>
      </c>
      <c r="HR29" s="18">
        <v>0</v>
      </c>
      <c r="HS29" s="18">
        <v>0</v>
      </c>
      <c r="HT29" s="18">
        <v>124183785.38000001</v>
      </c>
      <c r="HU29" s="18">
        <v>5678420.0800000001</v>
      </c>
    </row>
    <row r="30" spans="1:229" ht="12.75" customHeight="1">
      <c r="A30" s="57" t="s">
        <v>193</v>
      </c>
      <c r="B30" s="17">
        <v>1032</v>
      </c>
      <c r="C30" s="58" t="s">
        <v>146</v>
      </c>
      <c r="D30" s="19">
        <v>181488263.92080009</v>
      </c>
      <c r="E30" s="19">
        <v>0</v>
      </c>
      <c r="F30" s="18">
        <v>15353777.517188268</v>
      </c>
      <c r="G30" s="18">
        <v>0</v>
      </c>
      <c r="H30" s="18">
        <v>107449971.13659202</v>
      </c>
      <c r="I30" s="18">
        <v>0</v>
      </c>
      <c r="J30" s="18">
        <v>58684515.267019801</v>
      </c>
      <c r="K30" s="18">
        <v>0</v>
      </c>
      <c r="L30" s="18">
        <v>30089752.510000002</v>
      </c>
      <c r="M30" s="18">
        <v>0</v>
      </c>
      <c r="N30" s="18">
        <v>49476270.5</v>
      </c>
      <c r="O30" s="18">
        <v>0</v>
      </c>
      <c r="P30" s="18">
        <v>2550819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85230651.031100005</v>
      </c>
      <c r="AA30" s="18">
        <v>0</v>
      </c>
      <c r="AB30" s="18">
        <v>0</v>
      </c>
      <c r="AC30" s="18">
        <v>0</v>
      </c>
      <c r="AD30" s="18">
        <v>26675147.299999997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400714544.2298907</v>
      </c>
      <c r="AK30" s="18">
        <v>0</v>
      </c>
      <c r="AL30" s="18">
        <v>1353822.8002089858</v>
      </c>
      <c r="AM30" s="18">
        <v>0</v>
      </c>
      <c r="AN30" s="18">
        <v>27815553.550011564</v>
      </c>
      <c r="AO30" s="18">
        <v>0</v>
      </c>
      <c r="AP30" s="18">
        <v>418046736.02411014</v>
      </c>
      <c r="AQ30" s="18">
        <v>0</v>
      </c>
      <c r="AR30" s="18">
        <v>372257.53</v>
      </c>
      <c r="AS30" s="18">
        <v>0</v>
      </c>
      <c r="AT30" s="18">
        <v>30979698.969500002</v>
      </c>
      <c r="AU30" s="18">
        <v>0</v>
      </c>
      <c r="AV30" s="18">
        <v>91028480.609500006</v>
      </c>
      <c r="AW30" s="18">
        <v>0</v>
      </c>
      <c r="AX30" s="18">
        <v>9380.01</v>
      </c>
      <c r="AY30" s="18">
        <v>0</v>
      </c>
      <c r="AZ30" s="18">
        <v>0</v>
      </c>
      <c r="BA30" s="18">
        <v>0</v>
      </c>
      <c r="BB30" s="18">
        <v>2834754.0641000001</v>
      </c>
      <c r="BC30" s="18">
        <v>0</v>
      </c>
      <c r="BD30" s="18">
        <v>24102225.363600001</v>
      </c>
      <c r="BE30" s="18">
        <v>0</v>
      </c>
      <c r="BF30" s="18">
        <v>5500</v>
      </c>
      <c r="BG30" s="18">
        <v>0</v>
      </c>
      <c r="BH30" s="18">
        <v>5458315.2599999998</v>
      </c>
      <c r="BI30" s="18">
        <v>0</v>
      </c>
      <c r="BJ30" s="18">
        <v>630903.27</v>
      </c>
      <c r="BK30" s="18">
        <v>0</v>
      </c>
      <c r="BL30" s="18">
        <v>147358.87</v>
      </c>
      <c r="BM30" s="18">
        <v>0</v>
      </c>
      <c r="BN30" s="18">
        <v>0</v>
      </c>
      <c r="BO30" s="18">
        <v>0</v>
      </c>
      <c r="BP30" s="18">
        <v>882578.57</v>
      </c>
      <c r="BQ30" s="18">
        <v>0</v>
      </c>
      <c r="BR30" s="18">
        <v>214687.28</v>
      </c>
      <c r="BS30" s="18">
        <v>0</v>
      </c>
      <c r="BT30" s="18">
        <v>0</v>
      </c>
      <c r="BU30" s="18">
        <v>0</v>
      </c>
      <c r="BV30" s="18">
        <v>410732.38760000002</v>
      </c>
      <c r="BW30" s="18">
        <v>0</v>
      </c>
      <c r="BX30" s="18">
        <v>575454.02</v>
      </c>
      <c r="BY30" s="18">
        <v>0</v>
      </c>
      <c r="BZ30" s="18">
        <v>0</v>
      </c>
      <c r="CA30" s="18">
        <v>0</v>
      </c>
      <c r="CB30" s="18">
        <v>2325263.5099999998</v>
      </c>
      <c r="CC30" s="18">
        <v>0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307825431.0546</v>
      </c>
      <c r="CK30" s="18">
        <v>0</v>
      </c>
      <c r="CL30" s="18">
        <v>14748816.031099999</v>
      </c>
      <c r="CM30" s="18">
        <v>0</v>
      </c>
      <c r="CN30" s="18">
        <v>27222163.927999999</v>
      </c>
      <c r="CO30" s="18">
        <v>0</v>
      </c>
      <c r="CP30" s="18">
        <v>0</v>
      </c>
      <c r="CQ30" s="18">
        <v>0</v>
      </c>
      <c r="CR30" s="18">
        <v>12201638.7511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18">
        <v>0</v>
      </c>
      <c r="CY30" s="18">
        <v>0</v>
      </c>
      <c r="CZ30" s="18">
        <v>0</v>
      </c>
      <c r="DA30" s="18">
        <v>0</v>
      </c>
      <c r="DB30" s="18">
        <v>0</v>
      </c>
      <c r="DC30" s="18">
        <v>0</v>
      </c>
      <c r="DD30" s="18">
        <v>10654665.27</v>
      </c>
      <c r="DE30" s="18">
        <v>0</v>
      </c>
      <c r="DF30" s="18">
        <v>0</v>
      </c>
      <c r="DG30" s="18">
        <v>0</v>
      </c>
      <c r="DH30" s="18">
        <v>0</v>
      </c>
      <c r="DI30" s="18">
        <v>0</v>
      </c>
      <c r="DJ30" s="18">
        <v>0</v>
      </c>
      <c r="DK30" s="18">
        <v>0</v>
      </c>
      <c r="DL30" s="18">
        <v>0</v>
      </c>
      <c r="DM30" s="18">
        <v>0</v>
      </c>
      <c r="DN30" s="18">
        <v>912669.8</v>
      </c>
      <c r="DO30" s="18">
        <v>0</v>
      </c>
      <c r="DP30" s="18">
        <v>0</v>
      </c>
      <c r="DQ30" s="18">
        <v>0</v>
      </c>
      <c r="DR30" s="18">
        <v>0</v>
      </c>
      <c r="DS30" s="18">
        <v>0</v>
      </c>
      <c r="DT30" s="18">
        <v>0</v>
      </c>
      <c r="DU30" s="18">
        <v>0</v>
      </c>
      <c r="DV30" s="18">
        <v>0</v>
      </c>
      <c r="DW30" s="18">
        <v>0</v>
      </c>
      <c r="DX30" s="18">
        <v>3929922.8</v>
      </c>
      <c r="DY30" s="18">
        <v>0</v>
      </c>
      <c r="DZ30" s="18">
        <v>0</v>
      </c>
      <c r="EA30" s="18">
        <v>0</v>
      </c>
      <c r="EB30" s="18">
        <v>88186815.831799999</v>
      </c>
      <c r="EC30" s="18">
        <v>0</v>
      </c>
      <c r="ED30" s="18">
        <v>10399224.109999999</v>
      </c>
      <c r="EE30" s="18">
        <v>0</v>
      </c>
      <c r="EF30" s="18">
        <v>32886983.530000001</v>
      </c>
      <c r="EG30" s="18">
        <v>0</v>
      </c>
      <c r="EH30" s="18">
        <v>33619718.320100002</v>
      </c>
      <c r="EI30" s="18">
        <v>0</v>
      </c>
      <c r="EJ30" s="18">
        <v>0</v>
      </c>
      <c r="EK30" s="18">
        <v>0</v>
      </c>
      <c r="EL30" s="18">
        <v>0</v>
      </c>
      <c r="EM30" s="18">
        <v>0</v>
      </c>
      <c r="EN30" s="18">
        <v>3652612.14</v>
      </c>
      <c r="EO30" s="18">
        <v>0</v>
      </c>
      <c r="EP30" s="18">
        <v>0</v>
      </c>
      <c r="EQ30" s="18">
        <v>0</v>
      </c>
      <c r="ER30" s="18">
        <v>0</v>
      </c>
      <c r="ES30" s="18">
        <v>0</v>
      </c>
      <c r="ET30" s="18">
        <v>0</v>
      </c>
      <c r="EU30" s="18">
        <v>0</v>
      </c>
      <c r="EV30" s="18">
        <v>5680002.9199999999</v>
      </c>
      <c r="EW30" s="18">
        <v>0</v>
      </c>
      <c r="EX30" s="18">
        <v>34579129.369999997</v>
      </c>
      <c r="EY30" s="18">
        <v>0</v>
      </c>
      <c r="EZ30" s="18">
        <v>1457655.36</v>
      </c>
      <c r="FA30" s="18">
        <v>0</v>
      </c>
      <c r="FB30" s="18">
        <v>2664308.25</v>
      </c>
      <c r="FC30" s="18">
        <v>0</v>
      </c>
      <c r="FD30" s="18">
        <v>0</v>
      </c>
      <c r="FE30" s="18">
        <v>0</v>
      </c>
      <c r="FF30" s="18">
        <v>0</v>
      </c>
      <c r="FG30" s="18">
        <v>0</v>
      </c>
      <c r="FH30" s="18">
        <v>2267443.98</v>
      </c>
      <c r="FI30" s="18">
        <v>0</v>
      </c>
      <c r="FJ30" s="18">
        <v>0</v>
      </c>
      <c r="FK30" s="18">
        <v>0</v>
      </c>
      <c r="FL30" s="18">
        <v>0</v>
      </c>
      <c r="FM30" s="18">
        <v>0</v>
      </c>
      <c r="FN30" s="19">
        <v>64235045.890000008</v>
      </c>
      <c r="FO30" s="19">
        <v>0</v>
      </c>
      <c r="FP30" s="18">
        <v>162618.45000000001</v>
      </c>
      <c r="FQ30" s="18">
        <v>0</v>
      </c>
      <c r="FR30" s="18">
        <v>2774316.97</v>
      </c>
      <c r="FS30" s="18">
        <v>0</v>
      </c>
      <c r="FT30" s="80">
        <v>24858417.560000002</v>
      </c>
      <c r="FU30" s="80">
        <v>0</v>
      </c>
      <c r="FV30" s="18">
        <v>373022.37</v>
      </c>
      <c r="FW30" s="18">
        <v>0</v>
      </c>
      <c r="FX30" s="18">
        <v>24485395.190000001</v>
      </c>
      <c r="FY30" s="18">
        <v>0</v>
      </c>
      <c r="FZ30" s="80">
        <v>36439692.910000004</v>
      </c>
      <c r="GA30" s="80">
        <v>0</v>
      </c>
      <c r="GB30" s="18">
        <v>3929871.54</v>
      </c>
      <c r="GC30" s="18">
        <v>0</v>
      </c>
      <c r="GD30" s="18">
        <v>32509821.370000001</v>
      </c>
      <c r="GE30" s="18">
        <v>0</v>
      </c>
      <c r="GF30" s="18">
        <v>1240381.33</v>
      </c>
      <c r="GG30" s="18">
        <v>0</v>
      </c>
      <c r="GH30" s="18">
        <v>0</v>
      </c>
      <c r="GI30" s="18">
        <v>0</v>
      </c>
      <c r="GJ30" s="18">
        <v>0</v>
      </c>
      <c r="GK30" s="18">
        <v>0</v>
      </c>
      <c r="GL30" s="18">
        <v>0</v>
      </c>
      <c r="GM30" s="18">
        <v>0</v>
      </c>
      <c r="GN30" s="18">
        <v>0</v>
      </c>
      <c r="GO30" s="18">
        <v>0</v>
      </c>
      <c r="GP30" s="18">
        <v>0</v>
      </c>
      <c r="GQ30" s="18">
        <v>0</v>
      </c>
      <c r="GR30" s="18">
        <v>0</v>
      </c>
      <c r="GS30" s="18">
        <v>0</v>
      </c>
      <c r="GT30" s="18">
        <v>0</v>
      </c>
      <c r="GU30" s="18">
        <v>0</v>
      </c>
      <c r="GV30" s="18">
        <v>0</v>
      </c>
      <c r="GW30" s="18">
        <v>0</v>
      </c>
      <c r="GX30" s="18">
        <v>0</v>
      </c>
      <c r="GY30" s="18">
        <v>0</v>
      </c>
      <c r="GZ30" s="80">
        <v>0</v>
      </c>
      <c r="HA30" s="80">
        <v>0</v>
      </c>
      <c r="HB30" s="18">
        <v>0</v>
      </c>
      <c r="HC30" s="18">
        <v>0</v>
      </c>
      <c r="HD30" s="18">
        <v>0</v>
      </c>
      <c r="HE30" s="18">
        <v>0</v>
      </c>
      <c r="HF30" s="80">
        <v>0</v>
      </c>
      <c r="HG30" s="80">
        <v>0</v>
      </c>
      <c r="HH30" s="18">
        <v>0</v>
      </c>
      <c r="HI30" s="18">
        <v>0</v>
      </c>
      <c r="HJ30" s="18">
        <v>0</v>
      </c>
      <c r="HK30" s="18">
        <v>0</v>
      </c>
      <c r="HL30" s="80">
        <v>0</v>
      </c>
      <c r="HM30" s="80">
        <v>0</v>
      </c>
      <c r="HN30" s="18">
        <v>0</v>
      </c>
      <c r="HO30" s="18">
        <v>0</v>
      </c>
      <c r="HP30" s="18">
        <v>0</v>
      </c>
      <c r="HQ30" s="18">
        <v>0</v>
      </c>
      <c r="HR30" s="18">
        <v>0</v>
      </c>
      <c r="HS30" s="18">
        <v>0</v>
      </c>
      <c r="HT30" s="18">
        <v>2041783779.2471216</v>
      </c>
      <c r="HU30" s="18">
        <v>0</v>
      </c>
    </row>
    <row r="31" spans="1:229" ht="12.75" customHeight="1">
      <c r="A31" s="57" t="s">
        <v>195</v>
      </c>
      <c r="B31" s="17">
        <v>1034</v>
      </c>
      <c r="C31" s="58" t="s">
        <v>146</v>
      </c>
      <c r="D31" s="19">
        <v>6814848.5000000009</v>
      </c>
      <c r="E31" s="19">
        <v>0</v>
      </c>
      <c r="F31" s="18">
        <v>1373881.45</v>
      </c>
      <c r="G31" s="18">
        <v>0</v>
      </c>
      <c r="H31" s="18">
        <v>3945452.99</v>
      </c>
      <c r="I31" s="18">
        <v>0</v>
      </c>
      <c r="J31" s="18">
        <v>1495514.0600000003</v>
      </c>
      <c r="K31" s="18">
        <v>0</v>
      </c>
      <c r="L31" s="18">
        <v>1155835.71</v>
      </c>
      <c r="M31" s="18">
        <v>0</v>
      </c>
      <c r="N31" s="18">
        <v>6735938.0300000003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5176375.25</v>
      </c>
      <c r="AA31" s="18">
        <v>0</v>
      </c>
      <c r="AB31" s="18">
        <v>0</v>
      </c>
      <c r="AC31" s="18">
        <v>0</v>
      </c>
      <c r="AD31" s="18">
        <v>1431972.12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241005797.81999999</v>
      </c>
      <c r="AK31" s="18">
        <v>0</v>
      </c>
      <c r="AL31" s="18">
        <v>0</v>
      </c>
      <c r="AM31" s="18">
        <v>0</v>
      </c>
      <c r="AN31" s="18">
        <v>661685.16</v>
      </c>
      <c r="AO31" s="18">
        <v>0</v>
      </c>
      <c r="AP31" s="18">
        <v>11196351.75</v>
      </c>
      <c r="AQ31" s="18">
        <v>0</v>
      </c>
      <c r="AR31" s="18">
        <v>0</v>
      </c>
      <c r="AS31" s="18">
        <v>0</v>
      </c>
      <c r="AT31" s="18">
        <v>889066.77999999991</v>
      </c>
      <c r="AU31" s="18">
        <v>0</v>
      </c>
      <c r="AV31" s="18">
        <v>642724.89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364011.63</v>
      </c>
      <c r="BC31" s="18">
        <v>0</v>
      </c>
      <c r="BD31" s="18">
        <v>6820464.8399999999</v>
      </c>
      <c r="BE31" s="18">
        <v>0</v>
      </c>
      <c r="BF31" s="18">
        <v>0</v>
      </c>
      <c r="BG31" s="18">
        <v>0</v>
      </c>
      <c r="BH31" s="18">
        <v>164717.85</v>
      </c>
      <c r="BI31" s="18">
        <v>0</v>
      </c>
      <c r="BJ31" s="18">
        <v>0</v>
      </c>
      <c r="BK31" s="18">
        <v>0</v>
      </c>
      <c r="BL31" s="18">
        <v>0</v>
      </c>
      <c r="BM31" s="18">
        <v>0</v>
      </c>
      <c r="BN31" s="18">
        <v>0</v>
      </c>
      <c r="BO31" s="18">
        <v>0</v>
      </c>
      <c r="BP31" s="18">
        <v>0</v>
      </c>
      <c r="BQ31" s="18">
        <v>0</v>
      </c>
      <c r="BR31" s="18">
        <v>38092.400000000001</v>
      </c>
      <c r="BS31" s="18">
        <v>0</v>
      </c>
      <c r="BT31" s="18">
        <v>0</v>
      </c>
      <c r="BU31" s="18">
        <v>0</v>
      </c>
      <c r="BV31" s="18">
        <v>138262.24</v>
      </c>
      <c r="BW31" s="18">
        <v>0</v>
      </c>
      <c r="BX31" s="18">
        <v>0</v>
      </c>
      <c r="BY31" s="18">
        <v>0</v>
      </c>
      <c r="BZ31" s="18">
        <v>0</v>
      </c>
      <c r="CA31" s="18">
        <v>0</v>
      </c>
      <c r="CB31" s="18">
        <v>0</v>
      </c>
      <c r="CC31" s="18">
        <v>0</v>
      </c>
      <c r="CD31" s="18">
        <v>0</v>
      </c>
      <c r="CE31" s="18">
        <v>0</v>
      </c>
      <c r="CF31" s="18">
        <v>0</v>
      </c>
      <c r="CG31" s="18">
        <v>0</v>
      </c>
      <c r="CH31" s="18">
        <v>0</v>
      </c>
      <c r="CI31" s="18">
        <v>0</v>
      </c>
      <c r="CJ31" s="18">
        <v>23431199.739999998</v>
      </c>
      <c r="CK31" s="18">
        <v>0</v>
      </c>
      <c r="CL31" s="18">
        <v>1393000.97</v>
      </c>
      <c r="CM31" s="18">
        <v>0</v>
      </c>
      <c r="CN31" s="18">
        <v>1752428.51</v>
      </c>
      <c r="CO31" s="18">
        <v>0</v>
      </c>
      <c r="CP31" s="18">
        <v>0</v>
      </c>
      <c r="CQ31" s="18">
        <v>0</v>
      </c>
      <c r="CR31" s="18">
        <v>917452.3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18">
        <v>0</v>
      </c>
      <c r="CY31" s="18">
        <v>0</v>
      </c>
      <c r="CZ31" s="18">
        <v>0</v>
      </c>
      <c r="DA31" s="18">
        <v>0</v>
      </c>
      <c r="DB31" s="18">
        <v>0</v>
      </c>
      <c r="DC31" s="18">
        <v>0</v>
      </c>
      <c r="DD31" s="18">
        <v>25817866.550269499</v>
      </c>
      <c r="DE31" s="18">
        <v>0</v>
      </c>
      <c r="DF31" s="18">
        <v>0</v>
      </c>
      <c r="DG31" s="18">
        <v>0</v>
      </c>
      <c r="DH31" s="18">
        <v>0</v>
      </c>
      <c r="DI31" s="18">
        <v>0</v>
      </c>
      <c r="DJ31" s="18">
        <v>0</v>
      </c>
      <c r="DK31" s="18">
        <v>0</v>
      </c>
      <c r="DL31" s="18">
        <v>0</v>
      </c>
      <c r="DM31" s="18">
        <v>0</v>
      </c>
      <c r="DN31" s="18">
        <v>32200</v>
      </c>
      <c r="DO31" s="18">
        <v>0</v>
      </c>
      <c r="DP31" s="18">
        <v>0</v>
      </c>
      <c r="DQ31" s="18">
        <v>0</v>
      </c>
      <c r="DR31" s="18">
        <v>0</v>
      </c>
      <c r="DS31" s="18">
        <v>0</v>
      </c>
      <c r="DT31" s="18">
        <v>55292.73</v>
      </c>
      <c r="DU31" s="18">
        <v>0</v>
      </c>
      <c r="DV31" s="18">
        <v>0</v>
      </c>
      <c r="DW31" s="18">
        <v>0</v>
      </c>
      <c r="DX31" s="18">
        <v>0</v>
      </c>
      <c r="DY31" s="18">
        <v>0</v>
      </c>
      <c r="DZ31" s="18">
        <v>0</v>
      </c>
      <c r="EA31" s="18">
        <v>0</v>
      </c>
      <c r="EB31" s="18">
        <v>7957330.4100000001</v>
      </c>
      <c r="EC31" s="18">
        <v>0</v>
      </c>
      <c r="ED31" s="18">
        <v>58051.229999999996</v>
      </c>
      <c r="EE31" s="18">
        <v>0</v>
      </c>
      <c r="EF31" s="18">
        <v>4491174.2899999991</v>
      </c>
      <c r="EG31" s="18">
        <v>0</v>
      </c>
      <c r="EH31" s="18">
        <v>2894066.9</v>
      </c>
      <c r="EI31" s="18">
        <v>0</v>
      </c>
      <c r="EJ31" s="18">
        <v>0</v>
      </c>
      <c r="EK31" s="18">
        <v>0</v>
      </c>
      <c r="EL31" s="18">
        <v>0</v>
      </c>
      <c r="EM31" s="18">
        <v>0</v>
      </c>
      <c r="EN31" s="18">
        <v>0</v>
      </c>
      <c r="EO31" s="18">
        <v>0</v>
      </c>
      <c r="EP31" s="18">
        <v>0</v>
      </c>
      <c r="EQ31" s="18">
        <v>0</v>
      </c>
      <c r="ER31" s="18">
        <v>0</v>
      </c>
      <c r="ES31" s="18">
        <v>0</v>
      </c>
      <c r="ET31" s="18">
        <v>0</v>
      </c>
      <c r="EU31" s="18">
        <v>0</v>
      </c>
      <c r="EV31" s="18">
        <v>711629.86</v>
      </c>
      <c r="EW31" s="18">
        <v>0</v>
      </c>
      <c r="EX31" s="18">
        <v>5031715</v>
      </c>
      <c r="EY31" s="18">
        <v>0</v>
      </c>
      <c r="EZ31" s="18">
        <v>0</v>
      </c>
      <c r="FA31" s="18">
        <v>0</v>
      </c>
      <c r="FB31" s="18">
        <v>1253173.3699999999</v>
      </c>
      <c r="FC31" s="18">
        <v>0</v>
      </c>
      <c r="FD31" s="18">
        <v>0</v>
      </c>
      <c r="FE31" s="18">
        <v>0</v>
      </c>
      <c r="FF31" s="18">
        <v>0</v>
      </c>
      <c r="FG31" s="18">
        <v>0</v>
      </c>
      <c r="FH31" s="18">
        <v>30598.61</v>
      </c>
      <c r="FI31" s="18">
        <v>0</v>
      </c>
      <c r="FJ31" s="18">
        <v>0</v>
      </c>
      <c r="FK31" s="18">
        <v>0</v>
      </c>
      <c r="FL31" s="18">
        <v>0</v>
      </c>
      <c r="FM31" s="18">
        <v>0</v>
      </c>
      <c r="FN31" s="19">
        <v>16224273.810000001</v>
      </c>
      <c r="FO31" s="19">
        <v>0</v>
      </c>
      <c r="FP31" s="18">
        <v>16224273.810000001</v>
      </c>
      <c r="FQ31" s="18">
        <v>0</v>
      </c>
      <c r="FR31" s="18">
        <v>0</v>
      </c>
      <c r="FS31" s="18">
        <v>0</v>
      </c>
      <c r="FT31" s="80">
        <v>0</v>
      </c>
      <c r="FU31" s="80">
        <v>0</v>
      </c>
      <c r="FV31" s="18">
        <v>0</v>
      </c>
      <c r="FW31" s="18">
        <v>0</v>
      </c>
      <c r="FX31" s="18">
        <v>0</v>
      </c>
      <c r="FY31" s="18">
        <v>0</v>
      </c>
      <c r="FZ31" s="80">
        <v>0</v>
      </c>
      <c r="GA31" s="80">
        <v>0</v>
      </c>
      <c r="GB31" s="18">
        <v>0</v>
      </c>
      <c r="GC31" s="18">
        <v>0</v>
      </c>
      <c r="GD31" s="18">
        <v>0</v>
      </c>
      <c r="GE31" s="18">
        <v>0</v>
      </c>
      <c r="GF31" s="18">
        <v>4771.8100000000004</v>
      </c>
      <c r="GG31" s="18">
        <v>0</v>
      </c>
      <c r="GH31" s="18">
        <v>0</v>
      </c>
      <c r="GI31" s="18">
        <v>0</v>
      </c>
      <c r="GJ31" s="18">
        <v>0</v>
      </c>
      <c r="GK31" s="18">
        <v>0</v>
      </c>
      <c r="GL31" s="18">
        <v>0</v>
      </c>
      <c r="GM31" s="18">
        <v>0</v>
      </c>
      <c r="GN31" s="18">
        <v>0</v>
      </c>
      <c r="GO31" s="18">
        <v>0</v>
      </c>
      <c r="GP31" s="18">
        <v>0</v>
      </c>
      <c r="GQ31" s="18">
        <v>0</v>
      </c>
      <c r="GR31" s="18">
        <v>0</v>
      </c>
      <c r="GS31" s="18">
        <v>0</v>
      </c>
      <c r="GT31" s="18">
        <v>0</v>
      </c>
      <c r="GU31" s="18">
        <v>0</v>
      </c>
      <c r="GV31" s="18">
        <v>0</v>
      </c>
      <c r="GW31" s="18">
        <v>0</v>
      </c>
      <c r="GX31" s="18">
        <v>0</v>
      </c>
      <c r="GY31" s="18">
        <v>0</v>
      </c>
      <c r="GZ31" s="80">
        <v>0</v>
      </c>
      <c r="HA31" s="80">
        <v>0</v>
      </c>
      <c r="HB31" s="18">
        <v>0</v>
      </c>
      <c r="HC31" s="18">
        <v>0</v>
      </c>
      <c r="HD31" s="18">
        <v>0</v>
      </c>
      <c r="HE31" s="18">
        <v>0</v>
      </c>
      <c r="HF31" s="80">
        <v>0</v>
      </c>
      <c r="HG31" s="80">
        <v>0</v>
      </c>
      <c r="HH31" s="18">
        <v>0</v>
      </c>
      <c r="HI31" s="18">
        <v>0</v>
      </c>
      <c r="HJ31" s="18">
        <v>0</v>
      </c>
      <c r="HK31" s="18">
        <v>0</v>
      </c>
      <c r="HL31" s="80">
        <v>0</v>
      </c>
      <c r="HM31" s="80">
        <v>0</v>
      </c>
      <c r="HN31" s="18">
        <v>0</v>
      </c>
      <c r="HO31" s="18">
        <v>0</v>
      </c>
      <c r="HP31" s="18">
        <v>0</v>
      </c>
      <c r="HQ31" s="18">
        <v>0</v>
      </c>
      <c r="HR31" s="18">
        <v>0</v>
      </c>
      <c r="HS31" s="18">
        <v>0</v>
      </c>
      <c r="HT31" s="18">
        <v>375292371.06026959</v>
      </c>
      <c r="HU31" s="18">
        <v>0</v>
      </c>
    </row>
    <row r="32" spans="1:229" ht="12.75" customHeight="1">
      <c r="A32" s="57" t="s">
        <v>197</v>
      </c>
      <c r="B32" s="17">
        <v>1035</v>
      </c>
      <c r="C32" s="58" t="s">
        <v>146</v>
      </c>
      <c r="D32" s="19">
        <v>114450720.32000001</v>
      </c>
      <c r="E32" s="19">
        <v>0</v>
      </c>
      <c r="F32" s="18">
        <v>20399837.660658002</v>
      </c>
      <c r="G32" s="18">
        <v>0</v>
      </c>
      <c r="H32" s="18">
        <v>42970191.386578001</v>
      </c>
      <c r="I32" s="18">
        <v>0</v>
      </c>
      <c r="J32" s="18">
        <v>51080691.272764005</v>
      </c>
      <c r="K32" s="18">
        <v>0</v>
      </c>
      <c r="L32" s="18">
        <v>21931303.09</v>
      </c>
      <c r="M32" s="18">
        <v>0</v>
      </c>
      <c r="N32" s="18">
        <v>47811024.719999999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76333423.010000005</v>
      </c>
      <c r="AA32" s="18">
        <v>0</v>
      </c>
      <c r="AB32" s="18">
        <v>0</v>
      </c>
      <c r="AC32" s="18">
        <v>0</v>
      </c>
      <c r="AD32" s="18">
        <v>9377669.2400000002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995036114.99000001</v>
      </c>
      <c r="AK32" s="18">
        <v>0</v>
      </c>
      <c r="AL32" s="18">
        <v>0</v>
      </c>
      <c r="AM32" s="18">
        <v>0</v>
      </c>
      <c r="AN32" s="18">
        <v>10340534.48</v>
      </c>
      <c r="AO32" s="18">
        <v>0</v>
      </c>
      <c r="AP32" s="18">
        <v>884684303.25999999</v>
      </c>
      <c r="AQ32" s="18">
        <v>0</v>
      </c>
      <c r="AR32" s="18">
        <v>939892.51</v>
      </c>
      <c r="AS32" s="18">
        <v>0</v>
      </c>
      <c r="AT32" s="18">
        <v>28834765</v>
      </c>
      <c r="AU32" s="18">
        <v>0</v>
      </c>
      <c r="AV32" s="18">
        <v>32431133.93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6691434.2299999995</v>
      </c>
      <c r="BC32" s="18">
        <v>0</v>
      </c>
      <c r="BD32" s="18">
        <v>19453560.41</v>
      </c>
      <c r="BE32" s="18">
        <v>0</v>
      </c>
      <c r="BF32" s="18">
        <v>0</v>
      </c>
      <c r="BG32" s="18">
        <v>0</v>
      </c>
      <c r="BH32" s="18">
        <v>1423081.98</v>
      </c>
      <c r="BI32" s="18">
        <v>0</v>
      </c>
      <c r="BJ32" s="18">
        <v>0</v>
      </c>
      <c r="BK32" s="18">
        <v>0</v>
      </c>
      <c r="BL32" s="18">
        <v>0</v>
      </c>
      <c r="BM32" s="18">
        <v>0</v>
      </c>
      <c r="BN32" s="18">
        <v>0</v>
      </c>
      <c r="BO32" s="18">
        <v>0</v>
      </c>
      <c r="BP32" s="18">
        <v>2505163.9699999997</v>
      </c>
      <c r="BQ32" s="18">
        <v>0</v>
      </c>
      <c r="BR32" s="18">
        <v>1797020.51</v>
      </c>
      <c r="BS32" s="18">
        <v>0</v>
      </c>
      <c r="BT32" s="18">
        <v>0</v>
      </c>
      <c r="BU32" s="18">
        <v>0</v>
      </c>
      <c r="BV32" s="18">
        <v>14944676.609999999</v>
      </c>
      <c r="BW32" s="18">
        <v>0</v>
      </c>
      <c r="BX32" s="18">
        <v>145444.53</v>
      </c>
      <c r="BY32" s="18">
        <v>0</v>
      </c>
      <c r="BZ32" s="18">
        <v>8984727.1600000001</v>
      </c>
      <c r="CA32" s="18">
        <v>0</v>
      </c>
      <c r="CB32" s="18">
        <v>17761521.300000001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363177423.86000001</v>
      </c>
      <c r="CK32" s="18">
        <v>0</v>
      </c>
      <c r="CL32" s="18">
        <v>8541397.5700000003</v>
      </c>
      <c r="CM32" s="18">
        <v>0</v>
      </c>
      <c r="CN32" s="18">
        <v>7210555.6699999999</v>
      </c>
      <c r="CO32" s="18">
        <v>0</v>
      </c>
      <c r="CP32" s="18">
        <v>0</v>
      </c>
      <c r="CQ32" s="18">
        <v>0</v>
      </c>
      <c r="CR32" s="18">
        <v>7030418.0199999996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18">
        <v>0</v>
      </c>
      <c r="CY32" s="18">
        <v>0</v>
      </c>
      <c r="CZ32" s="18">
        <v>0</v>
      </c>
      <c r="DA32" s="18">
        <v>0</v>
      </c>
      <c r="DB32" s="18">
        <v>0</v>
      </c>
      <c r="DC32" s="18">
        <v>0</v>
      </c>
      <c r="DD32" s="18">
        <v>15781853</v>
      </c>
      <c r="DE32" s="18">
        <v>0</v>
      </c>
      <c r="DF32" s="18">
        <v>0</v>
      </c>
      <c r="DG32" s="18">
        <v>0</v>
      </c>
      <c r="DH32" s="18">
        <v>0</v>
      </c>
      <c r="DI32" s="18">
        <v>0</v>
      </c>
      <c r="DJ32" s="18">
        <v>0</v>
      </c>
      <c r="DK32" s="18">
        <v>0</v>
      </c>
      <c r="DL32" s="18">
        <v>0</v>
      </c>
      <c r="DM32" s="18">
        <v>0</v>
      </c>
      <c r="DN32" s="18">
        <v>0</v>
      </c>
      <c r="DO32" s="18">
        <v>0</v>
      </c>
      <c r="DP32" s="18">
        <v>0</v>
      </c>
      <c r="DQ32" s="18">
        <v>0</v>
      </c>
      <c r="DR32" s="18">
        <v>0</v>
      </c>
      <c r="DS32" s="18">
        <v>0</v>
      </c>
      <c r="DT32" s="18">
        <v>755604.05</v>
      </c>
      <c r="DU32" s="18">
        <v>0</v>
      </c>
      <c r="DV32" s="18">
        <v>0</v>
      </c>
      <c r="DW32" s="18">
        <v>0</v>
      </c>
      <c r="DX32" s="18">
        <v>11959790.84</v>
      </c>
      <c r="DY32" s="18">
        <v>0</v>
      </c>
      <c r="DZ32" s="18">
        <v>0</v>
      </c>
      <c r="EA32" s="18">
        <v>0</v>
      </c>
      <c r="EB32" s="18">
        <v>58742418.170000002</v>
      </c>
      <c r="EC32" s="18">
        <v>0</v>
      </c>
      <c r="ED32" s="18">
        <v>36757095.810000002</v>
      </c>
      <c r="EE32" s="18">
        <v>0</v>
      </c>
      <c r="EF32" s="18">
        <v>58442233.369999997</v>
      </c>
      <c r="EG32" s="18">
        <v>0</v>
      </c>
      <c r="EH32" s="18">
        <v>59325008.07</v>
      </c>
      <c r="EI32" s="18">
        <v>0</v>
      </c>
      <c r="EJ32" s="18">
        <v>0</v>
      </c>
      <c r="EK32" s="18">
        <v>0</v>
      </c>
      <c r="EL32" s="18">
        <v>188009.23</v>
      </c>
      <c r="EM32" s="18">
        <v>0</v>
      </c>
      <c r="EN32" s="18">
        <v>0</v>
      </c>
      <c r="EO32" s="18">
        <v>0</v>
      </c>
      <c r="EP32" s="18">
        <v>2239.6999999999998</v>
      </c>
      <c r="EQ32" s="18">
        <v>0</v>
      </c>
      <c r="ER32" s="18">
        <v>0</v>
      </c>
      <c r="ES32" s="18">
        <v>0</v>
      </c>
      <c r="ET32" s="18">
        <v>0</v>
      </c>
      <c r="EU32" s="18">
        <v>0</v>
      </c>
      <c r="EV32" s="18">
        <v>2077598.73</v>
      </c>
      <c r="EW32" s="18">
        <v>0</v>
      </c>
      <c r="EX32" s="18">
        <v>34935577.590000004</v>
      </c>
      <c r="EY32" s="18">
        <v>0</v>
      </c>
      <c r="EZ32" s="18">
        <v>0</v>
      </c>
      <c r="FA32" s="18">
        <v>0</v>
      </c>
      <c r="FB32" s="18">
        <v>2579812.4500000002</v>
      </c>
      <c r="FC32" s="18">
        <v>0</v>
      </c>
      <c r="FD32" s="18">
        <v>0</v>
      </c>
      <c r="FE32" s="18">
        <v>0</v>
      </c>
      <c r="FF32" s="18">
        <v>0</v>
      </c>
      <c r="FG32" s="18">
        <v>0</v>
      </c>
      <c r="FH32" s="18">
        <v>158340.98000000001</v>
      </c>
      <c r="FI32" s="18">
        <v>0</v>
      </c>
      <c r="FJ32" s="18">
        <v>193075.74</v>
      </c>
      <c r="FK32" s="18">
        <v>0</v>
      </c>
      <c r="FL32" s="18">
        <v>462394.68000000005</v>
      </c>
      <c r="FM32" s="18">
        <v>0</v>
      </c>
      <c r="FN32" s="19">
        <v>93072570.040000007</v>
      </c>
      <c r="FO32" s="19">
        <v>0</v>
      </c>
      <c r="FP32" s="18">
        <v>3693778.0500000003</v>
      </c>
      <c r="FQ32" s="18">
        <v>0</v>
      </c>
      <c r="FR32" s="18">
        <v>16141158.869992014</v>
      </c>
      <c r="FS32" s="18">
        <v>0</v>
      </c>
      <c r="FT32" s="80">
        <v>73011210.399999991</v>
      </c>
      <c r="FU32" s="80">
        <v>0</v>
      </c>
      <c r="FV32" s="18">
        <v>6283326.4199999999</v>
      </c>
      <c r="FW32" s="18">
        <v>0</v>
      </c>
      <c r="FX32" s="18">
        <v>66727883.979999997</v>
      </c>
      <c r="FY32" s="18">
        <v>0</v>
      </c>
      <c r="FZ32" s="80">
        <v>226422.720008</v>
      </c>
      <c r="GA32" s="80">
        <v>0</v>
      </c>
      <c r="GB32" s="18">
        <v>159421.19000800001</v>
      </c>
      <c r="GC32" s="18">
        <v>0</v>
      </c>
      <c r="GD32" s="18">
        <v>67001.53</v>
      </c>
      <c r="GE32" s="18">
        <v>0</v>
      </c>
      <c r="GF32" s="18">
        <v>34822582.490000002</v>
      </c>
      <c r="GG32" s="18">
        <v>0</v>
      </c>
      <c r="GH32" s="18">
        <v>0</v>
      </c>
      <c r="GI32" s="18">
        <v>0</v>
      </c>
      <c r="GJ32" s="18">
        <v>49558.69</v>
      </c>
      <c r="GK32" s="18">
        <v>0</v>
      </c>
      <c r="GL32" s="18">
        <v>0</v>
      </c>
      <c r="GM32" s="18">
        <v>0</v>
      </c>
      <c r="GN32" s="18">
        <v>0</v>
      </c>
      <c r="GO32" s="18">
        <v>0</v>
      </c>
      <c r="GP32" s="18">
        <v>0</v>
      </c>
      <c r="GQ32" s="18">
        <v>0</v>
      </c>
      <c r="GR32" s="18">
        <v>0</v>
      </c>
      <c r="GS32" s="18">
        <v>0</v>
      </c>
      <c r="GT32" s="18">
        <v>0</v>
      </c>
      <c r="GU32" s="18">
        <v>0</v>
      </c>
      <c r="GV32" s="18">
        <v>0</v>
      </c>
      <c r="GW32" s="18">
        <v>0</v>
      </c>
      <c r="GX32" s="18">
        <v>0</v>
      </c>
      <c r="GY32" s="18">
        <v>0</v>
      </c>
      <c r="GZ32" s="80">
        <v>0</v>
      </c>
      <c r="HA32" s="80">
        <v>0</v>
      </c>
      <c r="HB32" s="18">
        <v>0</v>
      </c>
      <c r="HC32" s="18">
        <v>0</v>
      </c>
      <c r="HD32" s="18">
        <v>0</v>
      </c>
      <c r="HE32" s="18">
        <v>0</v>
      </c>
      <c r="HF32" s="80">
        <v>0</v>
      </c>
      <c r="HG32" s="80">
        <v>0</v>
      </c>
      <c r="HH32" s="18">
        <v>0</v>
      </c>
      <c r="HI32" s="18">
        <v>0</v>
      </c>
      <c r="HJ32" s="18">
        <v>0</v>
      </c>
      <c r="HK32" s="18">
        <v>0</v>
      </c>
      <c r="HL32" s="80">
        <v>0</v>
      </c>
      <c r="HM32" s="80">
        <v>0</v>
      </c>
      <c r="HN32" s="18">
        <v>0</v>
      </c>
      <c r="HO32" s="18">
        <v>0</v>
      </c>
      <c r="HP32" s="18">
        <v>0</v>
      </c>
      <c r="HQ32" s="18">
        <v>0</v>
      </c>
      <c r="HR32" s="18">
        <v>0</v>
      </c>
      <c r="HS32" s="18">
        <v>0</v>
      </c>
      <c r="HT32" s="18">
        <v>3092143074</v>
      </c>
      <c r="HU32" s="18">
        <v>0</v>
      </c>
    </row>
    <row r="33" spans="1:229" ht="12.75" customHeight="1">
      <c r="A33" s="57" t="s">
        <v>199</v>
      </c>
      <c r="B33" s="17">
        <v>1036</v>
      </c>
      <c r="C33" s="58" t="s">
        <v>146</v>
      </c>
      <c r="D33" s="19">
        <v>47914067.609989226</v>
      </c>
      <c r="E33" s="19">
        <v>0</v>
      </c>
      <c r="F33" s="18">
        <v>37520648.699989639</v>
      </c>
      <c r="G33" s="18">
        <v>0</v>
      </c>
      <c r="H33" s="18">
        <v>4781272.2899999563</v>
      </c>
      <c r="I33" s="18">
        <v>0</v>
      </c>
      <c r="J33" s="18">
        <v>5612146.6199996332</v>
      </c>
      <c r="K33" s="18">
        <v>0</v>
      </c>
      <c r="L33" s="18">
        <v>3551330.8600000022</v>
      </c>
      <c r="M33" s="18">
        <v>0</v>
      </c>
      <c r="N33" s="18">
        <v>57902740.630010225</v>
      </c>
      <c r="O33" s="18">
        <v>0</v>
      </c>
      <c r="P33" s="18">
        <v>3785682.15</v>
      </c>
      <c r="Q33" s="18">
        <v>0</v>
      </c>
      <c r="R33" s="18">
        <v>1149619.31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89040141.33999981</v>
      </c>
      <c r="AA33" s="18">
        <v>0</v>
      </c>
      <c r="AB33" s="18">
        <v>0</v>
      </c>
      <c r="AC33" s="18">
        <v>0</v>
      </c>
      <c r="AD33" s="18">
        <v>47203.49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952869742.48012495</v>
      </c>
      <c r="AK33" s="18">
        <v>0</v>
      </c>
      <c r="AL33" s="18">
        <v>29378416.370000262</v>
      </c>
      <c r="AM33" s="18">
        <v>0</v>
      </c>
      <c r="AN33" s="18">
        <v>24943237.049999375</v>
      </c>
      <c r="AO33" s="18">
        <v>0</v>
      </c>
      <c r="AP33" s="18">
        <v>317229728.52000111</v>
      </c>
      <c r="AQ33" s="18">
        <v>0</v>
      </c>
      <c r="AR33" s="18">
        <v>13471770.880000284</v>
      </c>
      <c r="AS33" s="18">
        <v>0</v>
      </c>
      <c r="AT33" s="18">
        <v>5360733.7099999879</v>
      </c>
      <c r="AU33" s="18">
        <v>0</v>
      </c>
      <c r="AV33" s="18">
        <v>3448838.9199999925</v>
      </c>
      <c r="AW33" s="18">
        <v>0</v>
      </c>
      <c r="AX33" s="18">
        <v>55276.240000000013</v>
      </c>
      <c r="AY33" s="18">
        <v>0</v>
      </c>
      <c r="AZ33" s="18">
        <v>0</v>
      </c>
      <c r="BA33" s="18">
        <v>0</v>
      </c>
      <c r="BB33" s="18">
        <v>854437.4799999774</v>
      </c>
      <c r="BC33" s="18">
        <v>0</v>
      </c>
      <c r="BD33" s="18">
        <v>4460469.4600016614</v>
      </c>
      <c r="BE33" s="18">
        <v>0</v>
      </c>
      <c r="BF33" s="18">
        <v>46500</v>
      </c>
      <c r="BG33" s="18">
        <v>0</v>
      </c>
      <c r="BH33" s="18">
        <v>951431.89</v>
      </c>
      <c r="BI33" s="18">
        <v>0</v>
      </c>
      <c r="BJ33" s="18">
        <v>799018.65</v>
      </c>
      <c r="BK33" s="18">
        <v>0</v>
      </c>
      <c r="BL33" s="18">
        <v>354.25</v>
      </c>
      <c r="BM33" s="18">
        <v>0</v>
      </c>
      <c r="BN33" s="18">
        <v>402935.33</v>
      </c>
      <c r="BO33" s="18">
        <v>0</v>
      </c>
      <c r="BP33" s="18">
        <v>48182.130000000012</v>
      </c>
      <c r="BQ33" s="18">
        <v>0</v>
      </c>
      <c r="BR33" s="18">
        <v>176371.65000000037</v>
      </c>
      <c r="BS33" s="18">
        <v>0</v>
      </c>
      <c r="BT33" s="18">
        <v>0</v>
      </c>
      <c r="BU33" s="18">
        <v>0</v>
      </c>
      <c r="BV33" s="18">
        <v>427615.75</v>
      </c>
      <c r="BW33" s="18">
        <v>0</v>
      </c>
      <c r="BX33" s="18">
        <v>3000</v>
      </c>
      <c r="BY33" s="18">
        <v>0</v>
      </c>
      <c r="BZ33" s="18">
        <v>0</v>
      </c>
      <c r="CA33" s="18">
        <v>0</v>
      </c>
      <c r="CB33" s="18">
        <v>351921.55000000005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137985741.18999931</v>
      </c>
      <c r="CK33" s="18">
        <v>0</v>
      </c>
      <c r="CL33" s="18">
        <v>35437811.230002359</v>
      </c>
      <c r="CM33" s="18">
        <v>0</v>
      </c>
      <c r="CN33" s="18">
        <v>7417552.1099985586</v>
      </c>
      <c r="CO33" s="18">
        <v>0</v>
      </c>
      <c r="CP33" s="18">
        <v>0</v>
      </c>
      <c r="CQ33" s="18">
        <v>0</v>
      </c>
      <c r="CR33" s="18">
        <v>7661439.0699983835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18">
        <v>0</v>
      </c>
      <c r="CY33" s="18">
        <v>0</v>
      </c>
      <c r="CZ33" s="18">
        <v>0</v>
      </c>
      <c r="DA33" s="18">
        <v>0</v>
      </c>
      <c r="DB33" s="18">
        <v>0</v>
      </c>
      <c r="DC33" s="18">
        <v>0</v>
      </c>
      <c r="DD33" s="18">
        <v>35206059.870048456</v>
      </c>
      <c r="DE33" s="18">
        <v>0</v>
      </c>
      <c r="DF33" s="18">
        <v>0</v>
      </c>
      <c r="DG33" s="18">
        <v>0</v>
      </c>
      <c r="DH33" s="18">
        <v>0</v>
      </c>
      <c r="DI33" s="18">
        <v>0</v>
      </c>
      <c r="DJ33" s="18">
        <v>0</v>
      </c>
      <c r="DK33" s="18">
        <v>0</v>
      </c>
      <c r="DL33" s="18">
        <v>0</v>
      </c>
      <c r="DM33" s="18">
        <v>0</v>
      </c>
      <c r="DN33" s="18">
        <v>0</v>
      </c>
      <c r="DO33" s="18">
        <v>0</v>
      </c>
      <c r="DP33" s="18">
        <v>0</v>
      </c>
      <c r="DQ33" s="18">
        <v>0</v>
      </c>
      <c r="DR33" s="18">
        <v>0</v>
      </c>
      <c r="DS33" s="18">
        <v>0</v>
      </c>
      <c r="DT33" s="18">
        <v>0</v>
      </c>
      <c r="DU33" s="18">
        <v>0</v>
      </c>
      <c r="DV33" s="18">
        <v>0</v>
      </c>
      <c r="DW33" s="18">
        <v>0</v>
      </c>
      <c r="DX33" s="18">
        <v>3971790.2599999332</v>
      </c>
      <c r="DY33" s="18">
        <v>0</v>
      </c>
      <c r="DZ33" s="18">
        <v>0</v>
      </c>
      <c r="EA33" s="18">
        <v>0</v>
      </c>
      <c r="EB33" s="18">
        <v>9816733.5899999831</v>
      </c>
      <c r="EC33" s="18">
        <v>0</v>
      </c>
      <c r="ED33" s="18">
        <v>90570.230000000025</v>
      </c>
      <c r="EE33" s="18">
        <v>0</v>
      </c>
      <c r="EF33" s="18">
        <v>1785701.6499999992</v>
      </c>
      <c r="EG33" s="18">
        <v>0</v>
      </c>
      <c r="EH33" s="18">
        <v>5903442.8099999167</v>
      </c>
      <c r="EI33" s="18">
        <v>0</v>
      </c>
      <c r="EJ33" s="18">
        <v>0</v>
      </c>
      <c r="EK33" s="18">
        <v>0</v>
      </c>
      <c r="EL33" s="18">
        <v>0</v>
      </c>
      <c r="EM33" s="18">
        <v>0</v>
      </c>
      <c r="EN33" s="18">
        <v>0</v>
      </c>
      <c r="EO33" s="18">
        <v>0</v>
      </c>
      <c r="EP33" s="18">
        <v>15769.36</v>
      </c>
      <c r="EQ33" s="18">
        <v>0</v>
      </c>
      <c r="ER33" s="18">
        <v>0</v>
      </c>
      <c r="ES33" s="18">
        <v>0</v>
      </c>
      <c r="ET33" s="18">
        <v>0</v>
      </c>
      <c r="EU33" s="18">
        <v>0</v>
      </c>
      <c r="EV33" s="18">
        <v>9272474.6000000127</v>
      </c>
      <c r="EW33" s="18">
        <v>0</v>
      </c>
      <c r="EX33" s="18">
        <v>18720977.690000013</v>
      </c>
      <c r="EY33" s="18">
        <v>0</v>
      </c>
      <c r="EZ33" s="18">
        <v>-29264.5</v>
      </c>
      <c r="FA33" s="18">
        <v>0</v>
      </c>
      <c r="FB33" s="18">
        <v>1945515.3300000019</v>
      </c>
      <c r="FC33" s="18">
        <v>0</v>
      </c>
      <c r="FD33" s="18">
        <v>0</v>
      </c>
      <c r="FE33" s="18">
        <v>0</v>
      </c>
      <c r="FF33" s="18">
        <v>0</v>
      </c>
      <c r="FG33" s="18">
        <v>0</v>
      </c>
      <c r="FH33" s="18">
        <v>42167.490000000005</v>
      </c>
      <c r="FI33" s="18">
        <v>0</v>
      </c>
      <c r="FJ33" s="18">
        <v>825791.30999999843</v>
      </c>
      <c r="FK33" s="18">
        <v>0</v>
      </c>
      <c r="FL33" s="18">
        <v>0</v>
      </c>
      <c r="FM33" s="18">
        <v>0</v>
      </c>
      <c r="FN33" s="19">
        <v>96878430.390000984</v>
      </c>
      <c r="FO33" s="19">
        <v>0</v>
      </c>
      <c r="FP33" s="18">
        <v>54242609.330000974</v>
      </c>
      <c r="FQ33" s="18">
        <v>0</v>
      </c>
      <c r="FR33" s="18">
        <v>7193113.3700000048</v>
      </c>
      <c r="FS33" s="18">
        <v>0</v>
      </c>
      <c r="FT33" s="80">
        <v>35442707.690000005</v>
      </c>
      <c r="FU33" s="80">
        <v>0</v>
      </c>
      <c r="FV33" s="18">
        <v>1144182.2000000004</v>
      </c>
      <c r="FW33" s="18">
        <v>0</v>
      </c>
      <c r="FX33" s="18">
        <v>34298525.490000002</v>
      </c>
      <c r="FY33" s="18">
        <v>0</v>
      </c>
      <c r="FZ33" s="80">
        <v>0</v>
      </c>
      <c r="GA33" s="80">
        <v>0</v>
      </c>
      <c r="GB33" s="18">
        <v>0</v>
      </c>
      <c r="GC33" s="18">
        <v>0</v>
      </c>
      <c r="GD33" s="18">
        <v>0</v>
      </c>
      <c r="GE33" s="18">
        <v>0</v>
      </c>
      <c r="GF33" s="18">
        <v>2209367.48000002</v>
      </c>
      <c r="GG33" s="18">
        <v>0</v>
      </c>
      <c r="GH33" s="18">
        <v>0</v>
      </c>
      <c r="GI33" s="18">
        <v>0</v>
      </c>
      <c r="GJ33" s="18">
        <v>0</v>
      </c>
      <c r="GK33" s="18">
        <v>0</v>
      </c>
      <c r="GL33" s="18">
        <v>0</v>
      </c>
      <c r="GM33" s="18">
        <v>0</v>
      </c>
      <c r="GN33" s="18">
        <v>0</v>
      </c>
      <c r="GO33" s="18">
        <v>0</v>
      </c>
      <c r="GP33" s="18">
        <v>0</v>
      </c>
      <c r="GQ33" s="18">
        <v>0</v>
      </c>
      <c r="GR33" s="18">
        <v>0</v>
      </c>
      <c r="GS33" s="18">
        <v>0</v>
      </c>
      <c r="GT33" s="18">
        <v>0</v>
      </c>
      <c r="GU33" s="18">
        <v>0</v>
      </c>
      <c r="GV33" s="18">
        <v>0</v>
      </c>
      <c r="GW33" s="18">
        <v>0</v>
      </c>
      <c r="GX33" s="18">
        <v>0</v>
      </c>
      <c r="GY33" s="18">
        <v>0</v>
      </c>
      <c r="GZ33" s="80">
        <v>0</v>
      </c>
      <c r="HA33" s="80">
        <v>0</v>
      </c>
      <c r="HB33" s="18">
        <v>0</v>
      </c>
      <c r="HC33" s="18">
        <v>0</v>
      </c>
      <c r="HD33" s="18">
        <v>0</v>
      </c>
      <c r="HE33" s="18">
        <v>0</v>
      </c>
      <c r="HF33" s="80">
        <v>0</v>
      </c>
      <c r="HG33" s="80">
        <v>0</v>
      </c>
      <c r="HH33" s="18">
        <v>0</v>
      </c>
      <c r="HI33" s="18">
        <v>0</v>
      </c>
      <c r="HJ33" s="18">
        <v>0</v>
      </c>
      <c r="HK33" s="18">
        <v>0</v>
      </c>
      <c r="HL33" s="80">
        <v>0</v>
      </c>
      <c r="HM33" s="80">
        <v>0</v>
      </c>
      <c r="HN33" s="18">
        <v>0</v>
      </c>
      <c r="HO33" s="18">
        <v>0</v>
      </c>
      <c r="HP33" s="18">
        <v>0</v>
      </c>
      <c r="HQ33" s="18">
        <v>0</v>
      </c>
      <c r="HR33" s="18">
        <v>0</v>
      </c>
      <c r="HS33" s="18">
        <v>0</v>
      </c>
      <c r="HT33" s="18">
        <v>1933828838.8601761</v>
      </c>
      <c r="HU33" s="18">
        <v>0</v>
      </c>
    </row>
    <row r="34" spans="1:229" ht="12.75" customHeight="1">
      <c r="A34" s="57" t="s">
        <v>201</v>
      </c>
      <c r="B34" s="17">
        <v>1037</v>
      </c>
      <c r="C34" s="58" t="s">
        <v>146</v>
      </c>
      <c r="D34" s="19">
        <v>3363577.7000002279</v>
      </c>
      <c r="E34" s="19">
        <v>0</v>
      </c>
      <c r="F34" s="18">
        <v>1954320.7000001883</v>
      </c>
      <c r="G34" s="18">
        <v>0</v>
      </c>
      <c r="H34" s="18">
        <v>634643.19999999937</v>
      </c>
      <c r="I34" s="18">
        <v>0</v>
      </c>
      <c r="J34" s="18">
        <v>774613.80000004044</v>
      </c>
      <c r="K34" s="18">
        <v>0</v>
      </c>
      <c r="L34" s="18">
        <v>5227.7100000000009</v>
      </c>
      <c r="M34" s="18">
        <v>0</v>
      </c>
      <c r="N34" s="18">
        <v>14038733.279999403</v>
      </c>
      <c r="O34" s="18">
        <v>0</v>
      </c>
      <c r="P34" s="18">
        <v>-2121.1199999999994</v>
      </c>
      <c r="Q34" s="18">
        <v>0</v>
      </c>
      <c r="R34" s="18">
        <v>1693283.1499999932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2890645.9500000058</v>
      </c>
      <c r="AA34" s="18">
        <v>0</v>
      </c>
      <c r="AB34" s="18">
        <v>840811.6</v>
      </c>
      <c r="AC34" s="18">
        <v>0</v>
      </c>
      <c r="AD34" s="18">
        <v>11962.57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399589132.59081155</v>
      </c>
      <c r="AK34" s="18">
        <v>0</v>
      </c>
      <c r="AL34" s="18">
        <v>0</v>
      </c>
      <c r="AM34" s="18">
        <v>0</v>
      </c>
      <c r="AN34" s="18">
        <v>10689672.589997271</v>
      </c>
      <c r="AO34" s="18">
        <v>0</v>
      </c>
      <c r="AP34" s="18">
        <v>108753908.98002782</v>
      </c>
      <c r="AQ34" s="18">
        <v>0</v>
      </c>
      <c r="AR34" s="18">
        <v>0</v>
      </c>
      <c r="AS34" s="18">
        <v>0</v>
      </c>
      <c r="AT34" s="18">
        <v>853806.81000000017</v>
      </c>
      <c r="AU34" s="18">
        <v>0</v>
      </c>
      <c r="AV34" s="18">
        <v>3874534.3200000003</v>
      </c>
      <c r="AW34" s="18">
        <v>0</v>
      </c>
      <c r="AX34" s="18">
        <v>7961.4</v>
      </c>
      <c r="AY34" s="18">
        <v>0</v>
      </c>
      <c r="AZ34" s="18">
        <v>0</v>
      </c>
      <c r="BA34" s="18">
        <v>0</v>
      </c>
      <c r="BB34" s="18">
        <v>237849.88000000251</v>
      </c>
      <c r="BC34" s="18">
        <v>0</v>
      </c>
      <c r="BD34" s="18">
        <v>2732890.159999826</v>
      </c>
      <c r="BE34" s="18">
        <v>0</v>
      </c>
      <c r="BF34" s="18">
        <v>0</v>
      </c>
      <c r="BG34" s="18">
        <v>0</v>
      </c>
      <c r="BH34" s="18">
        <v>10084.119999999999</v>
      </c>
      <c r="BI34" s="18">
        <v>0</v>
      </c>
      <c r="BJ34" s="18">
        <v>0</v>
      </c>
      <c r="BK34" s="18">
        <v>0</v>
      </c>
      <c r="BL34" s="18">
        <v>0</v>
      </c>
      <c r="BM34" s="18">
        <v>0</v>
      </c>
      <c r="BN34" s="18">
        <v>0</v>
      </c>
      <c r="BO34" s="18">
        <v>0</v>
      </c>
      <c r="BP34" s="18">
        <v>1871830.2299999995</v>
      </c>
      <c r="BQ34" s="18">
        <v>0</v>
      </c>
      <c r="BR34" s="18">
        <v>42423.180000000015</v>
      </c>
      <c r="BS34" s="18">
        <v>0</v>
      </c>
      <c r="BT34" s="18">
        <v>0</v>
      </c>
      <c r="BU34" s="18">
        <v>0</v>
      </c>
      <c r="BV34" s="18">
        <v>292760.45999999996</v>
      </c>
      <c r="BW34" s="18">
        <v>0</v>
      </c>
      <c r="BX34" s="18">
        <v>0</v>
      </c>
      <c r="BY34" s="18">
        <v>0</v>
      </c>
      <c r="BZ34" s="18">
        <v>0</v>
      </c>
      <c r="CA34" s="18">
        <v>0</v>
      </c>
      <c r="CB34" s="18">
        <v>8663.4599999999991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15099204.569999794</v>
      </c>
      <c r="CK34" s="18">
        <v>0</v>
      </c>
      <c r="CL34" s="18">
        <v>311126.19000000227</v>
      </c>
      <c r="CM34" s="18">
        <v>0</v>
      </c>
      <c r="CN34" s="18">
        <v>364923.92000002641</v>
      </c>
      <c r="CO34" s="18">
        <v>0</v>
      </c>
      <c r="CP34" s="18">
        <v>0</v>
      </c>
      <c r="CQ34" s="18">
        <v>0</v>
      </c>
      <c r="CR34" s="18">
        <v>143712.76000000158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18">
        <v>0</v>
      </c>
      <c r="CY34" s="18">
        <v>0</v>
      </c>
      <c r="CZ34" s="18">
        <v>0</v>
      </c>
      <c r="DA34" s="18">
        <v>0</v>
      </c>
      <c r="DB34" s="18">
        <v>0</v>
      </c>
      <c r="DC34" s="18">
        <v>0</v>
      </c>
      <c r="DD34" s="18">
        <v>3384984.2200001432</v>
      </c>
      <c r="DE34" s="18">
        <v>0</v>
      </c>
      <c r="DF34" s="18">
        <v>0</v>
      </c>
      <c r="DG34" s="18">
        <v>0</v>
      </c>
      <c r="DH34" s="18">
        <v>0</v>
      </c>
      <c r="DI34" s="18">
        <v>0</v>
      </c>
      <c r="DJ34" s="18">
        <v>0</v>
      </c>
      <c r="DK34" s="18">
        <v>0</v>
      </c>
      <c r="DL34" s="18">
        <v>0</v>
      </c>
      <c r="DM34" s="18">
        <v>0</v>
      </c>
      <c r="DN34" s="18">
        <v>0</v>
      </c>
      <c r="DO34" s="18">
        <v>0</v>
      </c>
      <c r="DP34" s="18">
        <v>0</v>
      </c>
      <c r="DQ34" s="18">
        <v>0</v>
      </c>
      <c r="DR34" s="18">
        <v>0</v>
      </c>
      <c r="DS34" s="18">
        <v>0</v>
      </c>
      <c r="DT34" s="18">
        <v>0</v>
      </c>
      <c r="DU34" s="18">
        <v>0</v>
      </c>
      <c r="DV34" s="18">
        <v>0</v>
      </c>
      <c r="DW34" s="18">
        <v>0</v>
      </c>
      <c r="DX34" s="18">
        <v>3892392.0199892577</v>
      </c>
      <c r="DY34" s="18">
        <v>0</v>
      </c>
      <c r="DZ34" s="18">
        <v>0</v>
      </c>
      <c r="EA34" s="18">
        <v>0</v>
      </c>
      <c r="EB34" s="18">
        <v>1286619.3099999996</v>
      </c>
      <c r="EC34" s="18">
        <v>0</v>
      </c>
      <c r="ED34" s="18">
        <v>0</v>
      </c>
      <c r="EE34" s="18">
        <v>0</v>
      </c>
      <c r="EF34" s="18">
        <v>103178.33</v>
      </c>
      <c r="EG34" s="18">
        <v>0</v>
      </c>
      <c r="EH34" s="18">
        <v>440689.49000000057</v>
      </c>
      <c r="EI34" s="18">
        <v>0</v>
      </c>
      <c r="EJ34" s="18">
        <v>0</v>
      </c>
      <c r="EK34" s="18">
        <v>0</v>
      </c>
      <c r="EL34" s="18">
        <v>0</v>
      </c>
      <c r="EM34" s="18">
        <v>0</v>
      </c>
      <c r="EN34" s="18">
        <v>0</v>
      </c>
      <c r="EO34" s="18">
        <v>0</v>
      </c>
      <c r="EP34" s="18">
        <v>0</v>
      </c>
      <c r="EQ34" s="18">
        <v>0</v>
      </c>
      <c r="ER34" s="18">
        <v>0</v>
      </c>
      <c r="ES34" s="18">
        <v>0</v>
      </c>
      <c r="ET34" s="18">
        <v>0</v>
      </c>
      <c r="EU34" s="18">
        <v>0</v>
      </c>
      <c r="EV34" s="18">
        <v>1405217.8199999994</v>
      </c>
      <c r="EW34" s="18">
        <v>0</v>
      </c>
      <c r="EX34" s="18">
        <v>19412687.480000027</v>
      </c>
      <c r="EY34" s="18">
        <v>0</v>
      </c>
      <c r="EZ34" s="18">
        <v>0</v>
      </c>
      <c r="FA34" s="18">
        <v>0</v>
      </c>
      <c r="FB34" s="18">
        <v>0</v>
      </c>
      <c r="FC34" s="18">
        <v>0</v>
      </c>
      <c r="FD34" s="18">
        <v>648381.03</v>
      </c>
      <c r="FE34" s="18">
        <v>0</v>
      </c>
      <c r="FF34" s="18">
        <v>0</v>
      </c>
      <c r="FG34" s="18">
        <v>0</v>
      </c>
      <c r="FH34" s="18">
        <v>0</v>
      </c>
      <c r="FI34" s="18">
        <v>0</v>
      </c>
      <c r="FJ34" s="18">
        <v>0</v>
      </c>
      <c r="FK34" s="18">
        <v>0</v>
      </c>
      <c r="FL34" s="18">
        <v>0</v>
      </c>
      <c r="FM34" s="18">
        <v>0</v>
      </c>
      <c r="FN34" s="19">
        <v>0</v>
      </c>
      <c r="FO34" s="19">
        <v>0</v>
      </c>
      <c r="FP34" s="18">
        <v>0</v>
      </c>
      <c r="FQ34" s="18">
        <v>0</v>
      </c>
      <c r="FR34" s="18">
        <v>0</v>
      </c>
      <c r="FS34" s="18">
        <v>0</v>
      </c>
      <c r="FT34" s="80">
        <v>0</v>
      </c>
      <c r="FU34" s="80">
        <v>0</v>
      </c>
      <c r="FV34" s="18">
        <v>0</v>
      </c>
      <c r="FW34" s="18">
        <v>0</v>
      </c>
      <c r="FX34" s="18">
        <v>0</v>
      </c>
      <c r="FY34" s="18">
        <v>0</v>
      </c>
      <c r="FZ34" s="80">
        <v>0</v>
      </c>
      <c r="GA34" s="80">
        <v>0</v>
      </c>
      <c r="GB34" s="18">
        <v>0</v>
      </c>
      <c r="GC34" s="18">
        <v>0</v>
      </c>
      <c r="GD34" s="18">
        <v>0</v>
      </c>
      <c r="GE34" s="18">
        <v>0</v>
      </c>
      <c r="GF34" s="18">
        <v>4492046.4999998882</v>
      </c>
      <c r="GG34" s="18">
        <v>0</v>
      </c>
      <c r="GH34" s="18">
        <v>0</v>
      </c>
      <c r="GI34" s="18">
        <v>0</v>
      </c>
      <c r="GJ34" s="18">
        <v>0</v>
      </c>
      <c r="GK34" s="18">
        <v>0</v>
      </c>
      <c r="GL34" s="18">
        <v>0</v>
      </c>
      <c r="GM34" s="18">
        <v>0</v>
      </c>
      <c r="GN34" s="18">
        <v>0</v>
      </c>
      <c r="GO34" s="18">
        <v>0</v>
      </c>
      <c r="GP34" s="18">
        <v>0</v>
      </c>
      <c r="GQ34" s="18">
        <v>0</v>
      </c>
      <c r="GR34" s="18">
        <v>0</v>
      </c>
      <c r="GS34" s="18">
        <v>0</v>
      </c>
      <c r="GT34" s="18">
        <v>0</v>
      </c>
      <c r="GU34" s="18">
        <v>0</v>
      </c>
      <c r="GV34" s="18">
        <v>0</v>
      </c>
      <c r="GW34" s="18">
        <v>0</v>
      </c>
      <c r="GX34" s="18">
        <v>0</v>
      </c>
      <c r="GY34" s="18">
        <v>0</v>
      </c>
      <c r="GZ34" s="80">
        <v>0</v>
      </c>
      <c r="HA34" s="80">
        <v>0</v>
      </c>
      <c r="HB34" s="18">
        <v>0</v>
      </c>
      <c r="HC34" s="18">
        <v>0</v>
      </c>
      <c r="HD34" s="18">
        <v>0</v>
      </c>
      <c r="HE34" s="18">
        <v>0</v>
      </c>
      <c r="HF34" s="80">
        <v>0</v>
      </c>
      <c r="HG34" s="80">
        <v>0</v>
      </c>
      <c r="HH34" s="18">
        <v>0</v>
      </c>
      <c r="HI34" s="18">
        <v>0</v>
      </c>
      <c r="HJ34" s="18">
        <v>0</v>
      </c>
      <c r="HK34" s="18">
        <v>0</v>
      </c>
      <c r="HL34" s="80">
        <v>0</v>
      </c>
      <c r="HM34" s="80">
        <v>0</v>
      </c>
      <c r="HN34" s="18">
        <v>0</v>
      </c>
      <c r="HO34" s="18">
        <v>0</v>
      </c>
      <c r="HP34" s="18">
        <v>0</v>
      </c>
      <c r="HQ34" s="18">
        <v>0</v>
      </c>
      <c r="HR34" s="18">
        <v>0</v>
      </c>
      <c r="HS34" s="18">
        <v>0</v>
      </c>
      <c r="HT34" s="18">
        <v>602792802.66082537</v>
      </c>
      <c r="HU34" s="18">
        <v>0</v>
      </c>
    </row>
    <row r="35" spans="1:229" ht="12.75" customHeight="1">
      <c r="A35" s="57" t="s">
        <v>203</v>
      </c>
      <c r="B35" s="17">
        <v>1038</v>
      </c>
      <c r="C35" s="58" t="s">
        <v>146</v>
      </c>
      <c r="D35" s="19">
        <v>37691363.289999999</v>
      </c>
      <c r="E35" s="19">
        <v>0</v>
      </c>
      <c r="F35" s="18">
        <v>8562943.7100000009</v>
      </c>
      <c r="G35" s="18">
        <v>0</v>
      </c>
      <c r="H35" s="18">
        <v>29128419.579999998</v>
      </c>
      <c r="I35" s="18">
        <v>0</v>
      </c>
      <c r="J35" s="18">
        <v>0</v>
      </c>
      <c r="K35" s="18">
        <v>0</v>
      </c>
      <c r="L35" s="18">
        <v>49578185.719999999</v>
      </c>
      <c r="M35" s="18">
        <v>0</v>
      </c>
      <c r="N35" s="18">
        <v>7709522.25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56688548.270000003</v>
      </c>
      <c r="AA35" s="18">
        <v>0</v>
      </c>
      <c r="AB35" s="18">
        <v>0</v>
      </c>
      <c r="AC35" s="18">
        <v>0</v>
      </c>
      <c r="AD35" s="18">
        <v>3683211.69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 s="18">
        <v>0</v>
      </c>
      <c r="AL35" s="18">
        <v>0</v>
      </c>
      <c r="AM35" s="18">
        <v>0</v>
      </c>
      <c r="AN35" s="18">
        <v>1635.56</v>
      </c>
      <c r="AO35" s="18">
        <v>0</v>
      </c>
      <c r="AP35" s="18">
        <v>48184234.369999997</v>
      </c>
      <c r="AQ35" s="18">
        <v>0</v>
      </c>
      <c r="AR35" s="18">
        <v>0</v>
      </c>
      <c r="AS35" s="18">
        <v>0</v>
      </c>
      <c r="AT35" s="18">
        <v>34726538.409999996</v>
      </c>
      <c r="AU35" s="18">
        <v>0</v>
      </c>
      <c r="AV35" s="18">
        <v>15173269.68</v>
      </c>
      <c r="AW35" s="18">
        <v>0</v>
      </c>
      <c r="AX35" s="18">
        <v>0</v>
      </c>
      <c r="AY35" s="18">
        <v>0</v>
      </c>
      <c r="AZ35" s="18">
        <v>0</v>
      </c>
      <c r="BA35" s="18">
        <v>0</v>
      </c>
      <c r="BB35" s="18">
        <v>1267590.67</v>
      </c>
      <c r="BC35" s="18">
        <v>0</v>
      </c>
      <c r="BD35" s="18">
        <v>6522954.46</v>
      </c>
      <c r="BE35" s="18">
        <v>0</v>
      </c>
      <c r="BF35" s="18">
        <v>0</v>
      </c>
      <c r="BG35" s="18">
        <v>0</v>
      </c>
      <c r="BH35" s="18">
        <v>1122634.06</v>
      </c>
      <c r="BI35" s="18">
        <v>0</v>
      </c>
      <c r="BJ35" s="18">
        <v>0</v>
      </c>
      <c r="BK35" s="18">
        <v>0</v>
      </c>
      <c r="BL35" s="18">
        <v>3351579.72</v>
      </c>
      <c r="BM35" s="18">
        <v>0</v>
      </c>
      <c r="BN35" s="18">
        <v>0</v>
      </c>
      <c r="BO35" s="18">
        <v>0</v>
      </c>
      <c r="BP35" s="18">
        <v>1080</v>
      </c>
      <c r="BQ35" s="18">
        <v>0</v>
      </c>
      <c r="BR35" s="18">
        <v>8909.89</v>
      </c>
      <c r="BS35" s="18">
        <v>0</v>
      </c>
      <c r="BT35" s="18">
        <v>0</v>
      </c>
      <c r="BU35" s="18">
        <v>0</v>
      </c>
      <c r="BV35" s="18">
        <v>72246659.700000003</v>
      </c>
      <c r="BW35" s="18">
        <v>0</v>
      </c>
      <c r="BX35" s="18">
        <v>5994661.9000000004</v>
      </c>
      <c r="BY35" s="18">
        <v>0</v>
      </c>
      <c r="BZ35" s="18">
        <v>1503228.17</v>
      </c>
      <c r="CA35" s="18">
        <v>0</v>
      </c>
      <c r="CB35" s="18">
        <v>7322060.3200000003</v>
      </c>
      <c r="CC35" s="18">
        <v>0</v>
      </c>
      <c r="CD35" s="18">
        <v>0</v>
      </c>
      <c r="CE35" s="18">
        <v>0</v>
      </c>
      <c r="CF35" s="18">
        <v>0</v>
      </c>
      <c r="CG35" s="18">
        <v>0</v>
      </c>
      <c r="CH35" s="18">
        <v>0</v>
      </c>
      <c r="CI35" s="18">
        <v>0</v>
      </c>
      <c r="CJ35" s="18">
        <v>92773426.730000004</v>
      </c>
      <c r="CK35" s="18">
        <v>0</v>
      </c>
      <c r="CL35" s="18">
        <v>12012838.74</v>
      </c>
      <c r="CM35" s="18">
        <v>0</v>
      </c>
      <c r="CN35" s="18">
        <v>5525101.1100000003</v>
      </c>
      <c r="CO35" s="18">
        <v>0</v>
      </c>
      <c r="CP35" s="18">
        <v>0</v>
      </c>
      <c r="CQ35" s="18">
        <v>0</v>
      </c>
      <c r="CR35" s="18">
        <v>1689718.53</v>
      </c>
      <c r="CS35" s="18">
        <v>0</v>
      </c>
      <c r="CT35" s="18">
        <v>0</v>
      </c>
      <c r="CU35" s="18">
        <v>0</v>
      </c>
      <c r="CV35" s="18">
        <v>0</v>
      </c>
      <c r="CW35" s="18">
        <v>0</v>
      </c>
      <c r="CX35" s="18">
        <v>0</v>
      </c>
      <c r="CY35" s="18">
        <v>0</v>
      </c>
      <c r="CZ35" s="18">
        <v>0</v>
      </c>
      <c r="DA35" s="18">
        <v>0</v>
      </c>
      <c r="DB35" s="18">
        <v>0</v>
      </c>
      <c r="DC35" s="18">
        <v>0</v>
      </c>
      <c r="DD35" s="18">
        <v>27963119.149999999</v>
      </c>
      <c r="DE35" s="18">
        <v>0</v>
      </c>
      <c r="DF35" s="18">
        <v>0</v>
      </c>
      <c r="DG35" s="18">
        <v>0</v>
      </c>
      <c r="DH35" s="18">
        <v>0</v>
      </c>
      <c r="DI35" s="18">
        <v>0</v>
      </c>
      <c r="DJ35" s="18">
        <v>0</v>
      </c>
      <c r="DK35" s="18">
        <v>0</v>
      </c>
      <c r="DL35" s="18">
        <v>15620.15</v>
      </c>
      <c r="DM35" s="18">
        <v>0</v>
      </c>
      <c r="DN35" s="18">
        <v>824057.82</v>
      </c>
      <c r="DO35" s="18">
        <v>0</v>
      </c>
      <c r="DP35" s="18">
        <v>0</v>
      </c>
      <c r="DQ35" s="18">
        <v>0</v>
      </c>
      <c r="DR35" s="18">
        <v>0</v>
      </c>
      <c r="DS35" s="18">
        <v>0</v>
      </c>
      <c r="DT35" s="18">
        <v>0</v>
      </c>
      <c r="DU35" s="18">
        <v>0</v>
      </c>
      <c r="DV35" s="18">
        <v>1368.9</v>
      </c>
      <c r="DW35" s="18">
        <v>0</v>
      </c>
      <c r="DX35" s="18">
        <v>0</v>
      </c>
      <c r="DY35" s="18">
        <v>0</v>
      </c>
      <c r="DZ35" s="18">
        <v>0</v>
      </c>
      <c r="EA35" s="18">
        <v>0</v>
      </c>
      <c r="EB35" s="18">
        <v>4725291.01</v>
      </c>
      <c r="EC35" s="18">
        <v>0</v>
      </c>
      <c r="ED35" s="18">
        <v>1299547.74</v>
      </c>
      <c r="EE35" s="18">
        <v>0</v>
      </c>
      <c r="EF35" s="18">
        <v>2654895.38</v>
      </c>
      <c r="EG35" s="18">
        <v>0</v>
      </c>
      <c r="EH35" s="18">
        <v>313502267.06999999</v>
      </c>
      <c r="EI35" s="18">
        <v>0</v>
      </c>
      <c r="EJ35" s="18">
        <v>0</v>
      </c>
      <c r="EK35" s="18">
        <v>0</v>
      </c>
      <c r="EL35" s="18">
        <v>0</v>
      </c>
      <c r="EM35" s="18">
        <v>0</v>
      </c>
      <c r="EN35" s="18">
        <v>40617467.619999997</v>
      </c>
      <c r="EO35" s="18">
        <v>0</v>
      </c>
      <c r="EP35" s="18">
        <v>0</v>
      </c>
      <c r="EQ35" s="18">
        <v>0</v>
      </c>
      <c r="ER35" s="18">
        <v>0</v>
      </c>
      <c r="ES35" s="18">
        <v>0</v>
      </c>
      <c r="ET35" s="18">
        <v>0</v>
      </c>
      <c r="EU35" s="18">
        <v>0</v>
      </c>
      <c r="EV35" s="18">
        <v>0</v>
      </c>
      <c r="EW35" s="18">
        <v>0</v>
      </c>
      <c r="EX35" s="18">
        <v>0</v>
      </c>
      <c r="EY35" s="18">
        <v>0</v>
      </c>
      <c r="EZ35" s="18">
        <v>0</v>
      </c>
      <c r="FA35" s="18">
        <v>0</v>
      </c>
      <c r="FB35" s="18">
        <v>0</v>
      </c>
      <c r="FC35" s="18">
        <v>0</v>
      </c>
      <c r="FD35" s="18">
        <v>0</v>
      </c>
      <c r="FE35" s="18">
        <v>0</v>
      </c>
      <c r="FF35" s="18">
        <v>0</v>
      </c>
      <c r="FG35" s="18">
        <v>0</v>
      </c>
      <c r="FH35" s="18">
        <v>0</v>
      </c>
      <c r="FI35" s="18">
        <v>0</v>
      </c>
      <c r="FJ35" s="18">
        <v>0</v>
      </c>
      <c r="FK35" s="18">
        <v>0</v>
      </c>
      <c r="FL35" s="18">
        <v>2391590.84</v>
      </c>
      <c r="FM35" s="18">
        <v>0</v>
      </c>
      <c r="FN35" s="19">
        <v>607259.85</v>
      </c>
      <c r="FO35" s="19">
        <v>0</v>
      </c>
      <c r="FP35" s="18">
        <v>607259.85</v>
      </c>
      <c r="FQ35" s="18">
        <v>0</v>
      </c>
      <c r="FR35" s="18">
        <v>0</v>
      </c>
      <c r="FS35" s="18">
        <v>0</v>
      </c>
      <c r="FT35" s="80">
        <v>0</v>
      </c>
      <c r="FU35" s="80">
        <v>0</v>
      </c>
      <c r="FV35" s="18">
        <v>0</v>
      </c>
      <c r="FW35" s="18">
        <v>0</v>
      </c>
      <c r="FX35" s="18">
        <v>0</v>
      </c>
      <c r="FY35" s="18">
        <v>0</v>
      </c>
      <c r="FZ35" s="80">
        <v>0</v>
      </c>
      <c r="GA35" s="80">
        <v>0</v>
      </c>
      <c r="GB35" s="18">
        <v>0</v>
      </c>
      <c r="GC35" s="18">
        <v>0</v>
      </c>
      <c r="GD35" s="18">
        <v>0</v>
      </c>
      <c r="GE35" s="18">
        <v>0</v>
      </c>
      <c r="GF35" s="18">
        <v>14216469.66</v>
      </c>
      <c r="GG35" s="18">
        <v>0</v>
      </c>
      <c r="GH35" s="18">
        <v>0</v>
      </c>
      <c r="GI35" s="18">
        <v>0</v>
      </c>
      <c r="GJ35" s="18">
        <v>0</v>
      </c>
      <c r="GK35" s="18">
        <v>0</v>
      </c>
      <c r="GL35" s="18">
        <v>0</v>
      </c>
      <c r="GM35" s="18">
        <v>0</v>
      </c>
      <c r="GN35" s="18">
        <v>0</v>
      </c>
      <c r="GO35" s="18">
        <v>0</v>
      </c>
      <c r="GP35" s="18">
        <v>0</v>
      </c>
      <c r="GQ35" s="18">
        <v>0</v>
      </c>
      <c r="GR35" s="18">
        <v>0</v>
      </c>
      <c r="GS35" s="18">
        <v>0</v>
      </c>
      <c r="GT35" s="18">
        <v>0</v>
      </c>
      <c r="GU35" s="18">
        <v>0</v>
      </c>
      <c r="GV35" s="18">
        <v>0</v>
      </c>
      <c r="GW35" s="18">
        <v>0</v>
      </c>
      <c r="GX35" s="18">
        <v>0</v>
      </c>
      <c r="GY35" s="18">
        <v>0</v>
      </c>
      <c r="GZ35" s="80">
        <v>0</v>
      </c>
      <c r="HA35" s="80">
        <v>0</v>
      </c>
      <c r="HB35" s="18">
        <v>0</v>
      </c>
      <c r="HC35" s="18">
        <v>0</v>
      </c>
      <c r="HD35" s="18">
        <v>0</v>
      </c>
      <c r="HE35" s="18">
        <v>0</v>
      </c>
      <c r="HF35" s="80">
        <v>0</v>
      </c>
      <c r="HG35" s="80">
        <v>0</v>
      </c>
      <c r="HH35" s="18">
        <v>0</v>
      </c>
      <c r="HI35" s="18">
        <v>0</v>
      </c>
      <c r="HJ35" s="18">
        <v>0</v>
      </c>
      <c r="HK35" s="18">
        <v>0</v>
      </c>
      <c r="HL35" s="80">
        <v>0</v>
      </c>
      <c r="HM35" s="80">
        <v>0</v>
      </c>
      <c r="HN35" s="18">
        <v>0</v>
      </c>
      <c r="HO35" s="18">
        <v>0</v>
      </c>
      <c r="HP35" s="18">
        <v>0</v>
      </c>
      <c r="HQ35" s="18">
        <v>0</v>
      </c>
      <c r="HR35" s="18">
        <v>0</v>
      </c>
      <c r="HS35" s="18">
        <v>0</v>
      </c>
      <c r="HT35" s="18">
        <v>873597908.42999995</v>
      </c>
      <c r="HU35" s="18">
        <v>0</v>
      </c>
    </row>
    <row r="36" spans="1:229" ht="12.75" customHeight="1">
      <c r="A36" s="57" t="s">
        <v>205</v>
      </c>
      <c r="B36" s="17">
        <v>1039</v>
      </c>
      <c r="C36" s="58" t="s">
        <v>146</v>
      </c>
      <c r="D36" s="19">
        <v>14234943.310000004</v>
      </c>
      <c r="E36" s="19">
        <v>0</v>
      </c>
      <c r="F36" s="18">
        <v>1220106</v>
      </c>
      <c r="G36" s="18">
        <v>0</v>
      </c>
      <c r="H36" s="18">
        <v>4046975</v>
      </c>
      <c r="I36" s="18">
        <v>0</v>
      </c>
      <c r="J36" s="18">
        <v>8967862.3100000042</v>
      </c>
      <c r="K36" s="18">
        <v>0</v>
      </c>
      <c r="L36" s="18">
        <v>0</v>
      </c>
      <c r="M36" s="18">
        <v>0</v>
      </c>
      <c r="N36" s="18">
        <v>11887428.73</v>
      </c>
      <c r="O36" s="18">
        <v>0</v>
      </c>
      <c r="P36" s="18">
        <v>4905103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9764053</v>
      </c>
      <c r="AA36" s="18">
        <v>0</v>
      </c>
      <c r="AB36" s="18">
        <v>0</v>
      </c>
      <c r="AC36" s="18">
        <v>0</v>
      </c>
      <c r="AD36" s="18">
        <v>10133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387604400</v>
      </c>
      <c r="AK36" s="18">
        <v>0</v>
      </c>
      <c r="AL36" s="18">
        <v>1025174</v>
      </c>
      <c r="AM36" s="18">
        <v>0</v>
      </c>
      <c r="AN36" s="18">
        <v>9642999</v>
      </c>
      <c r="AO36" s="18">
        <v>0</v>
      </c>
      <c r="AP36" s="18">
        <v>98027617.299999997</v>
      </c>
      <c r="AQ36" s="18">
        <v>0</v>
      </c>
      <c r="AR36" s="18">
        <v>10288579</v>
      </c>
      <c r="AS36" s="18">
        <v>0</v>
      </c>
      <c r="AT36" s="18">
        <v>13099052</v>
      </c>
      <c r="AU36" s="18">
        <v>0</v>
      </c>
      <c r="AV36" s="18">
        <v>7590985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684160</v>
      </c>
      <c r="BC36" s="18">
        <v>0</v>
      </c>
      <c r="BD36" s="18">
        <v>4765324</v>
      </c>
      <c r="BE36" s="18">
        <v>0</v>
      </c>
      <c r="BF36" s="18">
        <v>0</v>
      </c>
      <c r="BG36" s="18">
        <v>0</v>
      </c>
      <c r="BH36" s="18">
        <v>130323</v>
      </c>
      <c r="BI36" s="18">
        <v>0</v>
      </c>
      <c r="BJ36" s="18">
        <v>0</v>
      </c>
      <c r="BK36" s="18">
        <v>0</v>
      </c>
      <c r="BL36" s="18">
        <v>0</v>
      </c>
      <c r="BM36" s="18">
        <v>0</v>
      </c>
      <c r="BN36" s="18">
        <v>0</v>
      </c>
      <c r="BO36" s="18">
        <v>0</v>
      </c>
      <c r="BP36" s="18">
        <v>954199</v>
      </c>
      <c r="BQ36" s="18">
        <v>0</v>
      </c>
      <c r="BR36" s="18">
        <v>212736</v>
      </c>
      <c r="BS36" s="18">
        <v>0</v>
      </c>
      <c r="BT36" s="18">
        <v>0</v>
      </c>
      <c r="BU36" s="18">
        <v>0</v>
      </c>
      <c r="BV36" s="18">
        <v>5116222</v>
      </c>
      <c r="BW36" s="18">
        <v>0</v>
      </c>
      <c r="BX36" s="18">
        <v>0</v>
      </c>
      <c r="BY36" s="18">
        <v>0</v>
      </c>
      <c r="BZ36" s="18">
        <v>0</v>
      </c>
      <c r="CA36" s="18">
        <v>0</v>
      </c>
      <c r="CB36" s="18">
        <v>104572</v>
      </c>
      <c r="CC36" s="18">
        <v>0</v>
      </c>
      <c r="CD36" s="18">
        <v>0</v>
      </c>
      <c r="CE36" s="18">
        <v>0</v>
      </c>
      <c r="CF36" s="18">
        <v>0</v>
      </c>
      <c r="CG36" s="18">
        <v>0</v>
      </c>
      <c r="CH36" s="18">
        <v>0</v>
      </c>
      <c r="CI36" s="18">
        <v>0</v>
      </c>
      <c r="CJ36" s="18">
        <v>44333712</v>
      </c>
      <c r="CK36" s="18">
        <v>0</v>
      </c>
      <c r="CL36" s="18">
        <v>3202913</v>
      </c>
      <c r="CM36" s="18">
        <v>0</v>
      </c>
      <c r="CN36" s="18">
        <v>0</v>
      </c>
      <c r="CO36" s="18">
        <v>0</v>
      </c>
      <c r="CP36" s="18">
        <v>0</v>
      </c>
      <c r="CQ36" s="18">
        <v>0</v>
      </c>
      <c r="CR36" s="18">
        <v>0</v>
      </c>
      <c r="CS36" s="18">
        <v>0</v>
      </c>
      <c r="CT36" s="18">
        <v>0</v>
      </c>
      <c r="CU36" s="18">
        <v>0</v>
      </c>
      <c r="CV36" s="18">
        <v>0</v>
      </c>
      <c r="CW36" s="18">
        <v>0</v>
      </c>
      <c r="CX36" s="18">
        <v>0</v>
      </c>
      <c r="CY36" s="18">
        <v>0</v>
      </c>
      <c r="CZ36" s="18">
        <v>0</v>
      </c>
      <c r="DA36" s="18">
        <v>0</v>
      </c>
      <c r="DB36" s="18">
        <v>0</v>
      </c>
      <c r="DC36" s="18">
        <v>0</v>
      </c>
      <c r="DD36" s="18">
        <v>11933718.440000001</v>
      </c>
      <c r="DE36" s="18">
        <v>0</v>
      </c>
      <c r="DF36" s="18">
        <v>0</v>
      </c>
      <c r="DG36" s="18">
        <v>0</v>
      </c>
      <c r="DH36" s="18">
        <v>0</v>
      </c>
      <c r="DI36" s="18">
        <v>0</v>
      </c>
      <c r="DJ36" s="18">
        <v>0</v>
      </c>
      <c r="DK36" s="18">
        <v>0</v>
      </c>
      <c r="DL36" s="18">
        <v>0</v>
      </c>
      <c r="DM36" s="18">
        <v>0</v>
      </c>
      <c r="DN36" s="18">
        <v>0</v>
      </c>
      <c r="DO36" s="18">
        <v>0</v>
      </c>
      <c r="DP36" s="18">
        <v>0</v>
      </c>
      <c r="DQ36" s="18">
        <v>0</v>
      </c>
      <c r="DR36" s="18">
        <v>0</v>
      </c>
      <c r="DS36" s="18">
        <v>0</v>
      </c>
      <c r="DT36" s="18">
        <v>0</v>
      </c>
      <c r="DU36" s="18">
        <v>0</v>
      </c>
      <c r="DV36" s="18">
        <v>0</v>
      </c>
      <c r="DW36" s="18">
        <v>0</v>
      </c>
      <c r="DX36" s="18">
        <v>0</v>
      </c>
      <c r="DY36" s="18">
        <v>0</v>
      </c>
      <c r="DZ36" s="18">
        <v>0</v>
      </c>
      <c r="EA36" s="18">
        <v>0</v>
      </c>
      <c r="EB36" s="18">
        <v>8064702</v>
      </c>
      <c r="EC36" s="18">
        <v>0</v>
      </c>
      <c r="ED36" s="18">
        <v>353054</v>
      </c>
      <c r="EE36" s="18">
        <v>0</v>
      </c>
      <c r="EF36" s="18">
        <v>8349142</v>
      </c>
      <c r="EG36" s="18">
        <v>0</v>
      </c>
      <c r="EH36" s="18">
        <v>11333113</v>
      </c>
      <c r="EI36" s="18">
        <v>0</v>
      </c>
      <c r="EJ36" s="18">
        <v>0</v>
      </c>
      <c r="EK36" s="18">
        <v>0</v>
      </c>
      <c r="EL36" s="18">
        <v>0</v>
      </c>
      <c r="EM36" s="18">
        <v>0</v>
      </c>
      <c r="EN36" s="18">
        <v>0</v>
      </c>
      <c r="EO36" s="18">
        <v>0</v>
      </c>
      <c r="EP36" s="18">
        <v>0</v>
      </c>
      <c r="EQ36" s="18">
        <v>0</v>
      </c>
      <c r="ER36" s="18">
        <v>0</v>
      </c>
      <c r="ES36" s="18">
        <v>0</v>
      </c>
      <c r="ET36" s="18">
        <v>0</v>
      </c>
      <c r="EU36" s="18">
        <v>0</v>
      </c>
      <c r="EV36" s="18">
        <v>0</v>
      </c>
      <c r="EW36" s="18">
        <v>0</v>
      </c>
      <c r="EX36" s="18">
        <v>0</v>
      </c>
      <c r="EY36" s="18">
        <v>0</v>
      </c>
      <c r="EZ36" s="18">
        <v>0</v>
      </c>
      <c r="FA36" s="18">
        <v>0</v>
      </c>
      <c r="FB36" s="18">
        <v>0</v>
      </c>
      <c r="FC36" s="18">
        <v>0</v>
      </c>
      <c r="FD36" s="18">
        <v>0</v>
      </c>
      <c r="FE36" s="18">
        <v>0</v>
      </c>
      <c r="FF36" s="18">
        <v>0</v>
      </c>
      <c r="FG36" s="18">
        <v>0</v>
      </c>
      <c r="FH36" s="18">
        <v>0</v>
      </c>
      <c r="FI36" s="18">
        <v>0</v>
      </c>
      <c r="FJ36" s="18">
        <v>0</v>
      </c>
      <c r="FK36" s="18">
        <v>0</v>
      </c>
      <c r="FL36" s="18">
        <v>0</v>
      </c>
      <c r="FM36" s="18">
        <v>0</v>
      </c>
      <c r="FN36" s="19">
        <v>242338403.94</v>
      </c>
      <c r="FO36" s="19">
        <v>0</v>
      </c>
      <c r="FP36" s="18">
        <v>0</v>
      </c>
      <c r="FQ36" s="18">
        <v>0</v>
      </c>
      <c r="FR36" s="18">
        <v>52208433.450000003</v>
      </c>
      <c r="FS36" s="18">
        <v>0</v>
      </c>
      <c r="FT36" s="80">
        <v>45019629.93</v>
      </c>
      <c r="FU36" s="80">
        <v>0</v>
      </c>
      <c r="FV36" s="18">
        <v>0</v>
      </c>
      <c r="FW36" s="18">
        <v>0</v>
      </c>
      <c r="FX36" s="18">
        <v>45019629.93</v>
      </c>
      <c r="FY36" s="18">
        <v>0</v>
      </c>
      <c r="FZ36" s="80">
        <v>145110340.56</v>
      </c>
      <c r="GA36" s="80">
        <v>0</v>
      </c>
      <c r="GB36" s="18">
        <v>0</v>
      </c>
      <c r="GC36" s="18">
        <v>0</v>
      </c>
      <c r="GD36" s="18">
        <v>145110340.56</v>
      </c>
      <c r="GE36" s="18">
        <v>0</v>
      </c>
      <c r="GF36" s="18">
        <v>5395077.0999999996</v>
      </c>
      <c r="GG36" s="18">
        <v>0</v>
      </c>
      <c r="GH36" s="18">
        <v>0</v>
      </c>
      <c r="GI36" s="18">
        <v>0</v>
      </c>
      <c r="GJ36" s="18">
        <v>0</v>
      </c>
      <c r="GK36" s="18">
        <v>0</v>
      </c>
      <c r="GL36" s="18">
        <v>0</v>
      </c>
      <c r="GM36" s="18">
        <v>0</v>
      </c>
      <c r="GN36" s="18">
        <v>0</v>
      </c>
      <c r="GO36" s="18">
        <v>0</v>
      </c>
      <c r="GP36" s="18">
        <v>0</v>
      </c>
      <c r="GQ36" s="18">
        <v>0</v>
      </c>
      <c r="GR36" s="18">
        <v>0</v>
      </c>
      <c r="GS36" s="18">
        <v>0</v>
      </c>
      <c r="GT36" s="18">
        <v>0</v>
      </c>
      <c r="GU36" s="18">
        <v>0</v>
      </c>
      <c r="GV36" s="18">
        <v>0</v>
      </c>
      <c r="GW36" s="18">
        <v>0</v>
      </c>
      <c r="GX36" s="18">
        <v>0</v>
      </c>
      <c r="GY36" s="18">
        <v>0</v>
      </c>
      <c r="GZ36" s="80">
        <v>0</v>
      </c>
      <c r="HA36" s="80">
        <v>0</v>
      </c>
      <c r="HB36" s="18">
        <v>0</v>
      </c>
      <c r="HC36" s="18">
        <v>0</v>
      </c>
      <c r="HD36" s="18">
        <v>0</v>
      </c>
      <c r="HE36" s="18">
        <v>0</v>
      </c>
      <c r="HF36" s="80">
        <v>0</v>
      </c>
      <c r="HG36" s="80">
        <v>0</v>
      </c>
      <c r="HH36" s="18">
        <v>0</v>
      </c>
      <c r="HI36" s="18">
        <v>0</v>
      </c>
      <c r="HJ36" s="18">
        <v>0</v>
      </c>
      <c r="HK36" s="18">
        <v>0</v>
      </c>
      <c r="HL36" s="80">
        <v>0</v>
      </c>
      <c r="HM36" s="80">
        <v>0</v>
      </c>
      <c r="HN36" s="18">
        <v>0</v>
      </c>
      <c r="HO36" s="18">
        <v>0</v>
      </c>
      <c r="HP36" s="18">
        <v>0</v>
      </c>
      <c r="HQ36" s="18">
        <v>0</v>
      </c>
      <c r="HR36" s="18">
        <v>0</v>
      </c>
      <c r="HS36" s="18">
        <v>0</v>
      </c>
      <c r="HT36" s="18">
        <v>915351838.81999969</v>
      </c>
      <c r="HU36" s="18">
        <v>0</v>
      </c>
    </row>
    <row r="37" spans="1:229" ht="12.75" customHeight="1">
      <c r="A37" s="57" t="s">
        <v>207</v>
      </c>
      <c r="B37" s="17">
        <v>1040</v>
      </c>
      <c r="C37" s="58" t="s">
        <v>146</v>
      </c>
      <c r="D37" s="19">
        <v>0</v>
      </c>
      <c r="E37" s="19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79143159.099999994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0</v>
      </c>
      <c r="AK37" s="18">
        <v>0</v>
      </c>
      <c r="AL37" s="18">
        <v>0</v>
      </c>
      <c r="AM37" s="18">
        <v>0</v>
      </c>
      <c r="AN37" s="18">
        <v>0</v>
      </c>
      <c r="AO37" s="18">
        <v>0</v>
      </c>
      <c r="AP37" s="18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0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  <c r="BE37" s="18">
        <v>0</v>
      </c>
      <c r="BF37" s="18">
        <v>0</v>
      </c>
      <c r="BG37" s="18">
        <v>0</v>
      </c>
      <c r="BH37" s="18">
        <v>0</v>
      </c>
      <c r="BI37" s="18">
        <v>0</v>
      </c>
      <c r="BJ37" s="18">
        <v>0</v>
      </c>
      <c r="BK37" s="18">
        <v>0</v>
      </c>
      <c r="BL37" s="18">
        <v>0</v>
      </c>
      <c r="BM37" s="18">
        <v>0</v>
      </c>
      <c r="BN37" s="18">
        <v>0</v>
      </c>
      <c r="BO37" s="18">
        <v>0</v>
      </c>
      <c r="BP37" s="18">
        <v>0</v>
      </c>
      <c r="BQ37" s="18">
        <v>0</v>
      </c>
      <c r="BR37" s="18">
        <v>0</v>
      </c>
      <c r="BS37" s="18">
        <v>0</v>
      </c>
      <c r="BT37" s="18">
        <v>0</v>
      </c>
      <c r="BU37" s="18">
        <v>0</v>
      </c>
      <c r="BV37" s="18">
        <v>0</v>
      </c>
      <c r="BW37" s="18">
        <v>0</v>
      </c>
      <c r="BX37" s="18">
        <v>0</v>
      </c>
      <c r="BY37" s="18">
        <v>0</v>
      </c>
      <c r="BZ37" s="18">
        <v>76718577.139999986</v>
      </c>
      <c r="CA37" s="18">
        <v>0</v>
      </c>
      <c r="CB37" s="18">
        <v>0</v>
      </c>
      <c r="CC37" s="18">
        <v>0</v>
      </c>
      <c r="CD37" s="18">
        <v>0</v>
      </c>
      <c r="CE37" s="18">
        <v>0</v>
      </c>
      <c r="CF37" s="18">
        <v>0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0</v>
      </c>
      <c r="CM37" s="18">
        <v>0</v>
      </c>
      <c r="CN37" s="18">
        <v>0</v>
      </c>
      <c r="CO37" s="18">
        <v>0</v>
      </c>
      <c r="CP37" s="18">
        <v>0</v>
      </c>
      <c r="CQ37" s="18">
        <v>0</v>
      </c>
      <c r="CR37" s="18">
        <v>0</v>
      </c>
      <c r="CS37" s="18">
        <v>0</v>
      </c>
      <c r="CT37" s="18">
        <v>0</v>
      </c>
      <c r="CU37" s="18">
        <v>0</v>
      </c>
      <c r="CV37" s="18">
        <v>0</v>
      </c>
      <c r="CW37" s="18">
        <v>0</v>
      </c>
      <c r="CX37" s="18">
        <v>0</v>
      </c>
      <c r="CY37" s="18">
        <v>0</v>
      </c>
      <c r="CZ37" s="18">
        <v>0</v>
      </c>
      <c r="DA37" s="18">
        <v>0</v>
      </c>
      <c r="DB37" s="18">
        <v>0</v>
      </c>
      <c r="DC37" s="18">
        <v>0</v>
      </c>
      <c r="DD37" s="18">
        <v>0</v>
      </c>
      <c r="DE37" s="18">
        <v>0</v>
      </c>
      <c r="DF37" s="18">
        <v>0</v>
      </c>
      <c r="DG37" s="18">
        <v>0</v>
      </c>
      <c r="DH37" s="18">
        <v>0</v>
      </c>
      <c r="DI37" s="18">
        <v>0</v>
      </c>
      <c r="DJ37" s="18">
        <v>0</v>
      </c>
      <c r="DK37" s="18">
        <v>0</v>
      </c>
      <c r="DL37" s="18">
        <v>0</v>
      </c>
      <c r="DM37" s="18">
        <v>0</v>
      </c>
      <c r="DN37" s="18">
        <v>0</v>
      </c>
      <c r="DO37" s="18">
        <v>0</v>
      </c>
      <c r="DP37" s="18">
        <v>0</v>
      </c>
      <c r="DQ37" s="18">
        <v>0</v>
      </c>
      <c r="DR37" s="18">
        <v>0</v>
      </c>
      <c r="DS37" s="18">
        <v>0</v>
      </c>
      <c r="DT37" s="18">
        <v>0</v>
      </c>
      <c r="DU37" s="18">
        <v>0</v>
      </c>
      <c r="DV37" s="18">
        <v>0</v>
      </c>
      <c r="DW37" s="18">
        <v>0</v>
      </c>
      <c r="DX37" s="18">
        <v>0</v>
      </c>
      <c r="DY37" s="18">
        <v>0</v>
      </c>
      <c r="DZ37" s="18">
        <v>0</v>
      </c>
      <c r="EA37" s="18">
        <v>0</v>
      </c>
      <c r="EB37" s="18">
        <v>0</v>
      </c>
      <c r="EC37" s="18">
        <v>0</v>
      </c>
      <c r="ED37" s="18">
        <v>0</v>
      </c>
      <c r="EE37" s="18">
        <v>0</v>
      </c>
      <c r="EF37" s="18">
        <v>0</v>
      </c>
      <c r="EG37" s="18">
        <v>0</v>
      </c>
      <c r="EH37" s="18">
        <v>0</v>
      </c>
      <c r="EI37" s="18">
        <v>0</v>
      </c>
      <c r="EJ37" s="18">
        <v>0</v>
      </c>
      <c r="EK37" s="18">
        <v>0</v>
      </c>
      <c r="EL37" s="18">
        <v>0</v>
      </c>
      <c r="EM37" s="18">
        <v>0</v>
      </c>
      <c r="EN37" s="18">
        <v>0</v>
      </c>
      <c r="EO37" s="18">
        <v>0</v>
      </c>
      <c r="EP37" s="18">
        <v>0</v>
      </c>
      <c r="EQ37" s="18">
        <v>0</v>
      </c>
      <c r="ER37" s="18">
        <v>0</v>
      </c>
      <c r="ES37" s="18">
        <v>0</v>
      </c>
      <c r="ET37" s="18">
        <v>0</v>
      </c>
      <c r="EU37" s="18">
        <v>0</v>
      </c>
      <c r="EV37" s="18">
        <v>0</v>
      </c>
      <c r="EW37" s="18">
        <v>0</v>
      </c>
      <c r="EX37" s="18">
        <v>0</v>
      </c>
      <c r="EY37" s="18">
        <v>0</v>
      </c>
      <c r="EZ37" s="18">
        <v>0</v>
      </c>
      <c r="FA37" s="18">
        <v>0</v>
      </c>
      <c r="FB37" s="18">
        <v>0</v>
      </c>
      <c r="FC37" s="18">
        <v>0</v>
      </c>
      <c r="FD37" s="18">
        <v>0</v>
      </c>
      <c r="FE37" s="18">
        <v>0</v>
      </c>
      <c r="FF37" s="18">
        <v>0</v>
      </c>
      <c r="FG37" s="18">
        <v>0</v>
      </c>
      <c r="FH37" s="18">
        <v>0</v>
      </c>
      <c r="FI37" s="18">
        <v>0</v>
      </c>
      <c r="FJ37" s="18">
        <v>0</v>
      </c>
      <c r="FK37" s="18">
        <v>0</v>
      </c>
      <c r="FL37" s="18">
        <v>0</v>
      </c>
      <c r="FM37" s="18">
        <v>0</v>
      </c>
      <c r="FN37" s="19">
        <v>0</v>
      </c>
      <c r="FO37" s="19">
        <v>0</v>
      </c>
      <c r="FP37" s="18">
        <v>0</v>
      </c>
      <c r="FQ37" s="18">
        <v>0</v>
      </c>
      <c r="FR37" s="18">
        <v>0</v>
      </c>
      <c r="FS37" s="18">
        <v>0</v>
      </c>
      <c r="FT37" s="80">
        <v>0</v>
      </c>
      <c r="FU37" s="80">
        <v>0</v>
      </c>
      <c r="FV37" s="18">
        <v>0</v>
      </c>
      <c r="FW37" s="18">
        <v>0</v>
      </c>
      <c r="FX37" s="18">
        <v>0</v>
      </c>
      <c r="FY37" s="18">
        <v>0</v>
      </c>
      <c r="FZ37" s="80">
        <v>0</v>
      </c>
      <c r="GA37" s="80">
        <v>0</v>
      </c>
      <c r="GB37" s="18">
        <v>0</v>
      </c>
      <c r="GC37" s="18">
        <v>0</v>
      </c>
      <c r="GD37" s="18">
        <v>0</v>
      </c>
      <c r="GE37" s="18">
        <v>0</v>
      </c>
      <c r="GF37" s="18">
        <v>0</v>
      </c>
      <c r="GG37" s="18">
        <v>0</v>
      </c>
      <c r="GH37" s="18">
        <v>0</v>
      </c>
      <c r="GI37" s="18">
        <v>0</v>
      </c>
      <c r="GJ37" s="18">
        <v>0</v>
      </c>
      <c r="GK37" s="18">
        <v>0</v>
      </c>
      <c r="GL37" s="18">
        <v>0</v>
      </c>
      <c r="GM37" s="18">
        <v>0</v>
      </c>
      <c r="GN37" s="18">
        <v>0</v>
      </c>
      <c r="GO37" s="18">
        <v>0</v>
      </c>
      <c r="GP37" s="18">
        <v>0</v>
      </c>
      <c r="GQ37" s="18">
        <v>0</v>
      </c>
      <c r="GR37" s="18">
        <v>0</v>
      </c>
      <c r="GS37" s="18">
        <v>0</v>
      </c>
      <c r="GT37" s="18">
        <v>0</v>
      </c>
      <c r="GU37" s="18">
        <v>0</v>
      </c>
      <c r="GV37" s="18">
        <v>0</v>
      </c>
      <c r="GW37" s="18">
        <v>0</v>
      </c>
      <c r="GX37" s="18">
        <v>0</v>
      </c>
      <c r="GY37" s="18">
        <v>0</v>
      </c>
      <c r="GZ37" s="80">
        <v>0</v>
      </c>
      <c r="HA37" s="80">
        <v>0</v>
      </c>
      <c r="HB37" s="18">
        <v>0</v>
      </c>
      <c r="HC37" s="18">
        <v>0</v>
      </c>
      <c r="HD37" s="18">
        <v>0</v>
      </c>
      <c r="HE37" s="18">
        <v>0</v>
      </c>
      <c r="HF37" s="80">
        <v>0</v>
      </c>
      <c r="HG37" s="80">
        <v>0</v>
      </c>
      <c r="HH37" s="18">
        <v>0</v>
      </c>
      <c r="HI37" s="18">
        <v>0</v>
      </c>
      <c r="HJ37" s="18">
        <v>0</v>
      </c>
      <c r="HK37" s="18">
        <v>0</v>
      </c>
      <c r="HL37" s="80">
        <v>0</v>
      </c>
      <c r="HM37" s="80">
        <v>0</v>
      </c>
      <c r="HN37" s="18">
        <v>0</v>
      </c>
      <c r="HO37" s="18">
        <v>0</v>
      </c>
      <c r="HP37" s="18">
        <v>0</v>
      </c>
      <c r="HQ37" s="18">
        <v>0</v>
      </c>
      <c r="HR37" s="18">
        <v>0</v>
      </c>
      <c r="HS37" s="18">
        <v>0</v>
      </c>
      <c r="HT37" s="18">
        <v>155861736.23999998</v>
      </c>
      <c r="HU37" s="18">
        <v>0</v>
      </c>
    </row>
    <row r="38" spans="1:229" ht="12.75" customHeight="1">
      <c r="A38" s="57" t="s">
        <v>209</v>
      </c>
      <c r="B38" s="17">
        <v>1043</v>
      </c>
      <c r="C38" s="58" t="s">
        <v>146</v>
      </c>
      <c r="D38" s="19">
        <v>268414469.6300545</v>
      </c>
      <c r="E38" s="19">
        <v>3115660.58</v>
      </c>
      <c r="F38" s="18">
        <v>40219091.8100283</v>
      </c>
      <c r="G38" s="18">
        <v>1587713.97</v>
      </c>
      <c r="H38" s="18">
        <v>179437430.63002601</v>
      </c>
      <c r="I38" s="18">
        <v>1496188.37</v>
      </c>
      <c r="J38" s="18">
        <v>48757947.190000199</v>
      </c>
      <c r="K38" s="18">
        <v>31758.240000000002</v>
      </c>
      <c r="L38" s="18">
        <v>8426368.7300000004</v>
      </c>
      <c r="M38" s="18">
        <v>49.04</v>
      </c>
      <c r="N38" s="18">
        <v>18531265.850000001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55168317.030000001</v>
      </c>
      <c r="AA38" s="18">
        <v>831071.92</v>
      </c>
      <c r="AB38" s="18">
        <v>212625.98</v>
      </c>
      <c r="AC38" s="18">
        <v>0</v>
      </c>
      <c r="AD38" s="18">
        <v>3787216.05</v>
      </c>
      <c r="AE38" s="18">
        <v>17180.669999999998</v>
      </c>
      <c r="AF38" s="18">
        <v>0</v>
      </c>
      <c r="AG38" s="18">
        <v>0</v>
      </c>
      <c r="AH38" s="18">
        <v>0</v>
      </c>
      <c r="AI38" s="18">
        <v>0</v>
      </c>
      <c r="AJ38" s="18">
        <v>86839901.140000001</v>
      </c>
      <c r="AK38" s="18">
        <v>780098.06</v>
      </c>
      <c r="AL38" s="18">
        <v>0</v>
      </c>
      <c r="AM38" s="18">
        <v>0</v>
      </c>
      <c r="AN38" s="18">
        <v>7486114.0999999996</v>
      </c>
      <c r="AO38" s="18">
        <v>0</v>
      </c>
      <c r="AP38" s="18">
        <v>111043716.05</v>
      </c>
      <c r="AQ38" s="18">
        <v>4102526.16</v>
      </c>
      <c r="AR38" s="18">
        <v>15909.259999999998</v>
      </c>
      <c r="AS38" s="18">
        <v>0</v>
      </c>
      <c r="AT38" s="18">
        <v>15905377.720000001</v>
      </c>
      <c r="AU38" s="18">
        <v>165723.4</v>
      </c>
      <c r="AV38" s="18">
        <v>38186702.719999999</v>
      </c>
      <c r="AW38" s="18">
        <v>228691.6</v>
      </c>
      <c r="AX38" s="18">
        <v>0</v>
      </c>
      <c r="AY38" s="18">
        <v>0</v>
      </c>
      <c r="AZ38" s="18">
        <v>0</v>
      </c>
      <c r="BA38" s="18">
        <v>0</v>
      </c>
      <c r="BB38" s="18">
        <v>2764945.63</v>
      </c>
      <c r="BC38" s="18">
        <v>95797.21</v>
      </c>
      <c r="BD38" s="18">
        <v>14298167.26</v>
      </c>
      <c r="BE38" s="18">
        <v>272554.84999999998</v>
      </c>
      <c r="BF38" s="18">
        <v>1658001</v>
      </c>
      <c r="BG38" s="18">
        <v>0</v>
      </c>
      <c r="BH38" s="18">
        <v>4292661.07</v>
      </c>
      <c r="BI38" s="18">
        <v>0</v>
      </c>
      <c r="BJ38" s="18">
        <v>0</v>
      </c>
      <c r="BK38" s="18">
        <v>0</v>
      </c>
      <c r="BL38" s="18">
        <v>0</v>
      </c>
      <c r="BM38" s="18">
        <v>0</v>
      </c>
      <c r="BN38" s="18">
        <v>0</v>
      </c>
      <c r="BO38" s="18">
        <v>0</v>
      </c>
      <c r="BP38" s="18">
        <v>294145.58</v>
      </c>
      <c r="BQ38" s="18">
        <v>0</v>
      </c>
      <c r="BR38" s="18">
        <v>183204.74</v>
      </c>
      <c r="BS38" s="18">
        <v>0</v>
      </c>
      <c r="BT38" s="18">
        <v>0</v>
      </c>
      <c r="BU38" s="18">
        <v>0</v>
      </c>
      <c r="BV38" s="18">
        <v>70684339.680000007</v>
      </c>
      <c r="BW38" s="18">
        <v>97804.81</v>
      </c>
      <c r="BX38" s="18">
        <v>0</v>
      </c>
      <c r="BY38" s="18">
        <v>0</v>
      </c>
      <c r="BZ38" s="18">
        <v>0</v>
      </c>
      <c r="CA38" s="18">
        <v>0</v>
      </c>
      <c r="CB38" s="18">
        <v>2166534.87</v>
      </c>
      <c r="CC38" s="18">
        <v>1130.43</v>
      </c>
      <c r="CD38" s="18">
        <v>0</v>
      </c>
      <c r="CE38" s="18">
        <v>0</v>
      </c>
      <c r="CF38" s="18">
        <v>0</v>
      </c>
      <c r="CG38" s="18">
        <v>0</v>
      </c>
      <c r="CH38" s="18">
        <v>0</v>
      </c>
      <c r="CI38" s="18">
        <v>0</v>
      </c>
      <c r="CJ38" s="18">
        <v>0</v>
      </c>
      <c r="CK38" s="18">
        <v>0</v>
      </c>
      <c r="CL38" s="18">
        <v>0</v>
      </c>
      <c r="CM38" s="18">
        <v>0</v>
      </c>
      <c r="CN38" s="18">
        <v>0</v>
      </c>
      <c r="CO38" s="18">
        <v>0</v>
      </c>
      <c r="CP38" s="18">
        <v>0</v>
      </c>
      <c r="CQ38" s="18">
        <v>0</v>
      </c>
      <c r="CR38" s="18">
        <v>0</v>
      </c>
      <c r="CS38" s="18">
        <v>0</v>
      </c>
      <c r="CT38" s="18">
        <v>0</v>
      </c>
      <c r="CU38" s="18">
        <v>0</v>
      </c>
      <c r="CV38" s="18">
        <v>0</v>
      </c>
      <c r="CW38" s="18">
        <v>0</v>
      </c>
      <c r="CX38" s="18">
        <v>0</v>
      </c>
      <c r="CY38" s="18">
        <v>0</v>
      </c>
      <c r="CZ38" s="18">
        <v>0</v>
      </c>
      <c r="DA38" s="18">
        <v>0</v>
      </c>
      <c r="DB38" s="18">
        <v>0</v>
      </c>
      <c r="DC38" s="18">
        <v>0</v>
      </c>
      <c r="DD38" s="18">
        <v>21688665.710000001</v>
      </c>
      <c r="DE38" s="18">
        <v>1390939.11</v>
      </c>
      <c r="DF38" s="18">
        <v>-7229107.9699999997</v>
      </c>
      <c r="DG38" s="18">
        <v>0</v>
      </c>
      <c r="DH38" s="18">
        <v>0</v>
      </c>
      <c r="DI38" s="18">
        <v>0</v>
      </c>
      <c r="DJ38" s="18">
        <v>0</v>
      </c>
      <c r="DK38" s="18">
        <v>0</v>
      </c>
      <c r="DL38" s="18">
        <v>0</v>
      </c>
      <c r="DM38" s="18">
        <v>0</v>
      </c>
      <c r="DN38" s="18">
        <v>0</v>
      </c>
      <c r="DO38" s="18">
        <v>0</v>
      </c>
      <c r="DP38" s="18">
        <v>0</v>
      </c>
      <c r="DQ38" s="18">
        <v>0</v>
      </c>
      <c r="DR38" s="18">
        <v>0</v>
      </c>
      <c r="DS38" s="18">
        <v>0</v>
      </c>
      <c r="DT38" s="18">
        <v>590176.49</v>
      </c>
      <c r="DU38" s="18">
        <v>0</v>
      </c>
      <c r="DV38" s="18">
        <v>0</v>
      </c>
      <c r="DW38" s="18">
        <v>0</v>
      </c>
      <c r="DX38" s="18">
        <v>1858999.53</v>
      </c>
      <c r="DY38" s="18">
        <v>44761.33</v>
      </c>
      <c r="DZ38" s="18">
        <v>0</v>
      </c>
      <c r="EA38" s="18">
        <v>0</v>
      </c>
      <c r="EB38" s="18">
        <v>21449811.109999999</v>
      </c>
      <c r="EC38" s="18">
        <v>135995.12</v>
      </c>
      <c r="ED38" s="18">
        <v>1931232.87</v>
      </c>
      <c r="EE38" s="18">
        <v>0</v>
      </c>
      <c r="EF38" s="18">
        <v>5123430.07</v>
      </c>
      <c r="EG38" s="18">
        <v>534010.91</v>
      </c>
      <c r="EH38" s="18">
        <v>13462848.75</v>
      </c>
      <c r="EI38" s="18">
        <v>372645.45</v>
      </c>
      <c r="EJ38" s="18">
        <v>0</v>
      </c>
      <c r="EK38" s="18">
        <v>0</v>
      </c>
      <c r="EL38" s="18">
        <v>0</v>
      </c>
      <c r="EM38" s="18">
        <v>0</v>
      </c>
      <c r="EN38" s="18">
        <v>0</v>
      </c>
      <c r="EO38" s="18">
        <v>0</v>
      </c>
      <c r="EP38" s="18">
        <v>0</v>
      </c>
      <c r="EQ38" s="18">
        <v>0</v>
      </c>
      <c r="ER38" s="18">
        <v>0</v>
      </c>
      <c r="ES38" s="18">
        <v>0</v>
      </c>
      <c r="ET38" s="18">
        <v>0</v>
      </c>
      <c r="EU38" s="18">
        <v>0</v>
      </c>
      <c r="EV38" s="18">
        <v>613173.76000000001</v>
      </c>
      <c r="EW38" s="18">
        <v>0</v>
      </c>
      <c r="EX38" s="18">
        <v>8246410.3600000003</v>
      </c>
      <c r="EY38" s="18">
        <v>0</v>
      </c>
      <c r="EZ38" s="18">
        <v>0</v>
      </c>
      <c r="FA38" s="18">
        <v>0</v>
      </c>
      <c r="FB38" s="18">
        <v>92587.199999999997</v>
      </c>
      <c r="FC38" s="18">
        <v>0</v>
      </c>
      <c r="FD38" s="18">
        <v>199405.4</v>
      </c>
      <c r="FE38" s="18">
        <v>0</v>
      </c>
      <c r="FF38" s="18">
        <v>0</v>
      </c>
      <c r="FG38" s="18">
        <v>0</v>
      </c>
      <c r="FH38" s="18">
        <v>0</v>
      </c>
      <c r="FI38" s="18">
        <v>0</v>
      </c>
      <c r="FJ38" s="18">
        <v>20053.73</v>
      </c>
      <c r="FK38" s="18">
        <v>0</v>
      </c>
      <c r="FL38" s="18">
        <v>0</v>
      </c>
      <c r="FM38" s="18">
        <v>0</v>
      </c>
      <c r="FN38" s="19">
        <v>126028133.8600014</v>
      </c>
      <c r="FO38" s="19">
        <v>446691.77</v>
      </c>
      <c r="FP38" s="18">
        <v>6539</v>
      </c>
      <c r="FQ38" s="18">
        <v>0</v>
      </c>
      <c r="FR38" s="18">
        <v>0</v>
      </c>
      <c r="FS38" s="18">
        <v>0</v>
      </c>
      <c r="FT38" s="80">
        <v>62477369.430001698</v>
      </c>
      <c r="FU38" s="80">
        <v>0</v>
      </c>
      <c r="FV38" s="18">
        <v>37733495.870001398</v>
      </c>
      <c r="FW38" s="18">
        <v>0</v>
      </c>
      <c r="FX38" s="18">
        <v>24743873.5600003</v>
      </c>
      <c r="FY38" s="18">
        <v>0</v>
      </c>
      <c r="FZ38" s="80">
        <v>63544225.429999702</v>
      </c>
      <c r="GA38" s="80">
        <v>446691.77</v>
      </c>
      <c r="GB38" s="18">
        <v>0</v>
      </c>
      <c r="GC38" s="18">
        <v>0</v>
      </c>
      <c r="GD38" s="18">
        <v>63544225.429999702</v>
      </c>
      <c r="GE38" s="18">
        <v>446691.77</v>
      </c>
      <c r="GF38" s="18">
        <v>438287.87</v>
      </c>
      <c r="GG38" s="18">
        <v>0</v>
      </c>
      <c r="GH38" s="18">
        <v>0</v>
      </c>
      <c r="GI38" s="18">
        <v>0</v>
      </c>
      <c r="GJ38" s="18">
        <v>0</v>
      </c>
      <c r="GK38" s="18">
        <v>0</v>
      </c>
      <c r="GL38" s="18">
        <v>0</v>
      </c>
      <c r="GM38" s="18">
        <v>0</v>
      </c>
      <c r="GN38" s="18">
        <v>0</v>
      </c>
      <c r="GO38" s="18">
        <v>0</v>
      </c>
      <c r="GP38" s="18">
        <v>0</v>
      </c>
      <c r="GQ38" s="18">
        <v>0</v>
      </c>
      <c r="GR38" s="18">
        <v>0</v>
      </c>
      <c r="GS38" s="18">
        <v>0</v>
      </c>
      <c r="GT38" s="18">
        <v>0</v>
      </c>
      <c r="GU38" s="18">
        <v>0</v>
      </c>
      <c r="GV38" s="18">
        <v>0</v>
      </c>
      <c r="GW38" s="18">
        <v>0</v>
      </c>
      <c r="GX38" s="18">
        <v>0</v>
      </c>
      <c r="GY38" s="18">
        <v>0</v>
      </c>
      <c r="GZ38" s="80">
        <v>0</v>
      </c>
      <c r="HA38" s="80">
        <v>0</v>
      </c>
      <c r="HB38" s="18">
        <v>0</v>
      </c>
      <c r="HC38" s="18">
        <v>0</v>
      </c>
      <c r="HD38" s="18">
        <v>0</v>
      </c>
      <c r="HE38" s="18">
        <v>0</v>
      </c>
      <c r="HF38" s="80">
        <v>0</v>
      </c>
      <c r="HG38" s="80">
        <v>0</v>
      </c>
      <c r="HH38" s="18">
        <v>0</v>
      </c>
      <c r="HI38" s="18">
        <v>0</v>
      </c>
      <c r="HJ38" s="18">
        <v>0</v>
      </c>
      <c r="HK38" s="18">
        <v>0</v>
      </c>
      <c r="HL38" s="80">
        <v>0</v>
      </c>
      <c r="HM38" s="80">
        <v>0</v>
      </c>
      <c r="HN38" s="18">
        <v>0</v>
      </c>
      <c r="HO38" s="18">
        <v>0</v>
      </c>
      <c r="HP38" s="18">
        <v>0</v>
      </c>
      <c r="HQ38" s="18">
        <v>0</v>
      </c>
      <c r="HR38" s="18">
        <v>0</v>
      </c>
      <c r="HS38" s="18">
        <v>0</v>
      </c>
      <c r="HT38" s="18">
        <v>904874092.83005595</v>
      </c>
      <c r="HU38" s="18">
        <v>12633332.419999998</v>
      </c>
    </row>
    <row r="39" spans="1:229" ht="12.75" customHeight="1">
      <c r="A39" s="57" t="s">
        <v>211</v>
      </c>
      <c r="B39" s="17">
        <v>1044</v>
      </c>
      <c r="C39" s="58" t="s">
        <v>146</v>
      </c>
      <c r="D39" s="19">
        <v>40638483.530000001</v>
      </c>
      <c r="E39" s="19">
        <v>0</v>
      </c>
      <c r="F39" s="18">
        <v>34871684.189999998</v>
      </c>
      <c r="G39" s="18">
        <v>0</v>
      </c>
      <c r="H39" s="18">
        <v>5766799.3399999999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32051481.620000001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153.22999999999999</v>
      </c>
      <c r="AA39" s="18">
        <v>0</v>
      </c>
      <c r="AB39" s="18">
        <v>0</v>
      </c>
      <c r="AC39" s="18">
        <v>0</v>
      </c>
      <c r="AD39" s="18">
        <v>53.23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1084532340.3599999</v>
      </c>
      <c r="AK39" s="18">
        <v>0</v>
      </c>
      <c r="AL39" s="18">
        <v>0</v>
      </c>
      <c r="AM39" s="18">
        <v>0</v>
      </c>
      <c r="AN39" s="18">
        <v>43811092.479999997</v>
      </c>
      <c r="AO39" s="18">
        <v>0</v>
      </c>
      <c r="AP39" s="18">
        <v>149333951.47</v>
      </c>
      <c r="AQ39" s="18">
        <v>0</v>
      </c>
      <c r="AR39" s="18">
        <v>0</v>
      </c>
      <c r="AS39" s="18">
        <v>0</v>
      </c>
      <c r="AT39" s="18">
        <v>51783.29</v>
      </c>
      <c r="AU39" s="18">
        <v>0</v>
      </c>
      <c r="AV39" s="18">
        <v>2301484.35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1873589.54</v>
      </c>
      <c r="BC39" s="18">
        <v>0</v>
      </c>
      <c r="BD39" s="18">
        <v>4238690.92</v>
      </c>
      <c r="BE39" s="18">
        <v>0</v>
      </c>
      <c r="BF39" s="18">
        <v>0</v>
      </c>
      <c r="BG39" s="18">
        <v>0</v>
      </c>
      <c r="BH39" s="18">
        <v>153.22999999999999</v>
      </c>
      <c r="BI39" s="18">
        <v>0</v>
      </c>
      <c r="BJ39" s="18">
        <v>0</v>
      </c>
      <c r="BK39" s="18">
        <v>0</v>
      </c>
      <c r="BL39" s="18">
        <v>0</v>
      </c>
      <c r="BM39" s="18">
        <v>0</v>
      </c>
      <c r="BN39" s="18">
        <v>0</v>
      </c>
      <c r="BO39" s="18">
        <v>0</v>
      </c>
      <c r="BP39" s="18">
        <v>0</v>
      </c>
      <c r="BQ39" s="18">
        <v>0</v>
      </c>
      <c r="BR39" s="18">
        <v>0</v>
      </c>
      <c r="BS39" s="18">
        <v>0</v>
      </c>
      <c r="BT39" s="18">
        <v>0</v>
      </c>
      <c r="BU39" s="18">
        <v>0</v>
      </c>
      <c r="BV39" s="18">
        <v>0</v>
      </c>
      <c r="BW39" s="18">
        <v>0</v>
      </c>
      <c r="BX39" s="18">
        <v>0</v>
      </c>
      <c r="BY39" s="18">
        <v>0</v>
      </c>
      <c r="BZ39" s="18">
        <v>100</v>
      </c>
      <c r="CA39" s="18">
        <v>0</v>
      </c>
      <c r="CB39" s="18">
        <v>115527.52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0</v>
      </c>
      <c r="CL39" s="18">
        <v>0</v>
      </c>
      <c r="CM39" s="18">
        <v>0</v>
      </c>
      <c r="CN39" s="18">
        <v>0</v>
      </c>
      <c r="CO39" s="18">
        <v>0</v>
      </c>
      <c r="CP39" s="18">
        <v>0</v>
      </c>
      <c r="CQ39" s="18">
        <v>0</v>
      </c>
      <c r="CR39" s="18">
        <v>0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18">
        <v>0</v>
      </c>
      <c r="CY39" s="18">
        <v>0</v>
      </c>
      <c r="CZ39" s="18">
        <v>0</v>
      </c>
      <c r="DA39" s="18">
        <v>0</v>
      </c>
      <c r="DB39" s="18">
        <v>0</v>
      </c>
      <c r="DC39" s="18">
        <v>0</v>
      </c>
      <c r="DD39" s="18">
        <v>57864610.200000003</v>
      </c>
      <c r="DE39" s="18">
        <v>0</v>
      </c>
      <c r="DF39" s="18">
        <v>0</v>
      </c>
      <c r="DG39" s="18">
        <v>0</v>
      </c>
      <c r="DH39" s="18">
        <v>0</v>
      </c>
      <c r="DI39" s="18">
        <v>0</v>
      </c>
      <c r="DJ39" s="18">
        <v>0</v>
      </c>
      <c r="DK39" s="18">
        <v>0</v>
      </c>
      <c r="DL39" s="18">
        <v>0</v>
      </c>
      <c r="DM39" s="18">
        <v>0</v>
      </c>
      <c r="DN39" s="18">
        <v>0</v>
      </c>
      <c r="DO39" s="18">
        <v>0</v>
      </c>
      <c r="DP39" s="18">
        <v>0</v>
      </c>
      <c r="DQ39" s="18">
        <v>0</v>
      </c>
      <c r="DR39" s="18">
        <v>0</v>
      </c>
      <c r="DS39" s="18">
        <v>0</v>
      </c>
      <c r="DT39" s="18">
        <v>0</v>
      </c>
      <c r="DU39" s="18">
        <v>0</v>
      </c>
      <c r="DV39" s="18">
        <v>0</v>
      </c>
      <c r="DW39" s="18">
        <v>0</v>
      </c>
      <c r="DX39" s="18">
        <v>25565294.66</v>
      </c>
      <c r="DY39" s="18">
        <v>0</v>
      </c>
      <c r="DZ39" s="18">
        <v>0</v>
      </c>
      <c r="EA39" s="18">
        <v>0</v>
      </c>
      <c r="EB39" s="18">
        <v>107929.77</v>
      </c>
      <c r="EC39" s="18">
        <v>0</v>
      </c>
      <c r="ED39" s="18">
        <v>0</v>
      </c>
      <c r="EE39" s="18">
        <v>0</v>
      </c>
      <c r="EF39" s="18">
        <v>0</v>
      </c>
      <c r="EG39" s="18">
        <v>0</v>
      </c>
      <c r="EH39" s="18">
        <v>619146.38</v>
      </c>
      <c r="EI39" s="18">
        <v>0</v>
      </c>
      <c r="EJ39" s="18">
        <v>0</v>
      </c>
      <c r="EK39" s="18">
        <v>0</v>
      </c>
      <c r="EL39" s="18">
        <v>0</v>
      </c>
      <c r="EM39" s="18">
        <v>0</v>
      </c>
      <c r="EN39" s="18">
        <v>0</v>
      </c>
      <c r="EO39" s="18">
        <v>0</v>
      </c>
      <c r="EP39" s="18">
        <v>0</v>
      </c>
      <c r="EQ39" s="18">
        <v>0</v>
      </c>
      <c r="ER39" s="18">
        <v>0</v>
      </c>
      <c r="ES39" s="18">
        <v>0</v>
      </c>
      <c r="ET39" s="18">
        <v>0</v>
      </c>
      <c r="EU39" s="18">
        <v>0</v>
      </c>
      <c r="EV39" s="18">
        <v>0</v>
      </c>
      <c r="EW39" s="18">
        <v>0</v>
      </c>
      <c r="EX39" s="18">
        <v>0</v>
      </c>
      <c r="EY39" s="18">
        <v>0</v>
      </c>
      <c r="EZ39" s="18">
        <v>0</v>
      </c>
      <c r="FA39" s="18">
        <v>0</v>
      </c>
      <c r="FB39" s="18">
        <v>0</v>
      </c>
      <c r="FC39" s="18">
        <v>0</v>
      </c>
      <c r="FD39" s="18">
        <v>0</v>
      </c>
      <c r="FE39" s="18">
        <v>0</v>
      </c>
      <c r="FF39" s="18">
        <v>0</v>
      </c>
      <c r="FG39" s="18">
        <v>0</v>
      </c>
      <c r="FH39" s="18">
        <v>0</v>
      </c>
      <c r="FI39" s="18">
        <v>0</v>
      </c>
      <c r="FJ39" s="18">
        <v>0</v>
      </c>
      <c r="FK39" s="18">
        <v>0</v>
      </c>
      <c r="FL39" s="18">
        <v>0</v>
      </c>
      <c r="FM39" s="18">
        <v>0</v>
      </c>
      <c r="FN39" s="19">
        <v>36821408.5</v>
      </c>
      <c r="FO39" s="19">
        <v>0</v>
      </c>
      <c r="FP39" s="18">
        <v>0</v>
      </c>
      <c r="FQ39" s="18">
        <v>0</v>
      </c>
      <c r="FR39" s="18">
        <v>0</v>
      </c>
      <c r="FS39" s="18">
        <v>0</v>
      </c>
      <c r="FT39" s="80">
        <v>36821408.5</v>
      </c>
      <c r="FU39" s="80">
        <v>0</v>
      </c>
      <c r="FV39" s="18">
        <v>3041393.14</v>
      </c>
      <c r="FW39" s="18">
        <v>0</v>
      </c>
      <c r="FX39" s="18">
        <v>33780015.359999999</v>
      </c>
      <c r="FY39" s="18">
        <v>0</v>
      </c>
      <c r="FZ39" s="80">
        <v>0</v>
      </c>
      <c r="GA39" s="80">
        <v>0</v>
      </c>
      <c r="GB39" s="18">
        <v>0</v>
      </c>
      <c r="GC39" s="18">
        <v>0</v>
      </c>
      <c r="GD39" s="18">
        <v>0</v>
      </c>
      <c r="GE39" s="18">
        <v>0</v>
      </c>
      <c r="GF39" s="18">
        <v>261924.13</v>
      </c>
      <c r="GG39" s="18">
        <v>0</v>
      </c>
      <c r="GH39" s="18">
        <v>0</v>
      </c>
      <c r="GI39" s="18">
        <v>0</v>
      </c>
      <c r="GJ39" s="18">
        <v>0</v>
      </c>
      <c r="GK39" s="18">
        <v>0</v>
      </c>
      <c r="GL39" s="18">
        <v>0</v>
      </c>
      <c r="GM39" s="18">
        <v>0</v>
      </c>
      <c r="GN39" s="18">
        <v>0</v>
      </c>
      <c r="GO39" s="18">
        <v>0</v>
      </c>
      <c r="GP39" s="18">
        <v>0</v>
      </c>
      <c r="GQ39" s="18">
        <v>0</v>
      </c>
      <c r="GR39" s="18">
        <v>0</v>
      </c>
      <c r="GS39" s="18">
        <v>0</v>
      </c>
      <c r="GT39" s="18">
        <v>0</v>
      </c>
      <c r="GU39" s="18">
        <v>0</v>
      </c>
      <c r="GV39" s="18">
        <v>0</v>
      </c>
      <c r="GW39" s="18">
        <v>0</v>
      </c>
      <c r="GX39" s="18">
        <v>0</v>
      </c>
      <c r="GY39" s="18">
        <v>0</v>
      </c>
      <c r="GZ39" s="80">
        <v>0</v>
      </c>
      <c r="HA39" s="80">
        <v>0</v>
      </c>
      <c r="HB39" s="18">
        <v>0</v>
      </c>
      <c r="HC39" s="18">
        <v>0</v>
      </c>
      <c r="HD39" s="18">
        <v>0</v>
      </c>
      <c r="HE39" s="18">
        <v>0</v>
      </c>
      <c r="HF39" s="80">
        <v>0</v>
      </c>
      <c r="HG39" s="80">
        <v>0</v>
      </c>
      <c r="HH39" s="18">
        <v>0</v>
      </c>
      <c r="HI39" s="18">
        <v>0</v>
      </c>
      <c r="HJ39" s="18">
        <v>0</v>
      </c>
      <c r="HK39" s="18">
        <v>0</v>
      </c>
      <c r="HL39" s="80">
        <v>0</v>
      </c>
      <c r="HM39" s="80">
        <v>0</v>
      </c>
      <c r="HN39" s="18">
        <v>0</v>
      </c>
      <c r="HO39" s="18">
        <v>0</v>
      </c>
      <c r="HP39" s="18">
        <v>0</v>
      </c>
      <c r="HQ39" s="18">
        <v>0</v>
      </c>
      <c r="HR39" s="18">
        <v>0</v>
      </c>
      <c r="HS39" s="18">
        <v>0</v>
      </c>
      <c r="HT39" s="18">
        <v>1480189198.4100001</v>
      </c>
      <c r="HU39" s="18">
        <v>0</v>
      </c>
    </row>
    <row r="40" spans="1:229" ht="12.75" customHeight="1">
      <c r="A40" s="57" t="s">
        <v>213</v>
      </c>
      <c r="B40" s="17">
        <v>1045</v>
      </c>
      <c r="C40" s="58" t="s">
        <v>146</v>
      </c>
      <c r="D40" s="19">
        <v>5632949</v>
      </c>
      <c r="E40" s="19">
        <v>0</v>
      </c>
      <c r="F40" s="18">
        <v>2763240.73</v>
      </c>
      <c r="G40" s="18">
        <v>0</v>
      </c>
      <c r="H40" s="18">
        <v>1528045.68</v>
      </c>
      <c r="I40" s="18">
        <v>0</v>
      </c>
      <c r="J40" s="18">
        <v>1341662.5900000001</v>
      </c>
      <c r="K40" s="18">
        <v>0</v>
      </c>
      <c r="L40" s="18">
        <v>551383.43000000005</v>
      </c>
      <c r="M40" s="18">
        <v>0</v>
      </c>
      <c r="N40" s="18">
        <v>12753737.59</v>
      </c>
      <c r="O40" s="18">
        <v>0</v>
      </c>
      <c r="P40" s="18">
        <v>0</v>
      </c>
      <c r="Q40" s="18">
        <v>0</v>
      </c>
      <c r="R40" s="18">
        <v>45530785.840000004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276609.75</v>
      </c>
      <c r="Y40" s="18">
        <v>0</v>
      </c>
      <c r="Z40" s="18">
        <v>31033042.41</v>
      </c>
      <c r="AA40" s="18">
        <v>0</v>
      </c>
      <c r="AB40" s="18">
        <v>0</v>
      </c>
      <c r="AC40" s="18">
        <v>0</v>
      </c>
      <c r="AD40" s="18">
        <v>903626.36070900003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1040714409.8</v>
      </c>
      <c r="AK40" s="18">
        <v>0</v>
      </c>
      <c r="AL40" s="18">
        <v>0</v>
      </c>
      <c r="AM40" s="18">
        <v>0</v>
      </c>
      <c r="AN40" s="18">
        <v>5153476.1090000002</v>
      </c>
      <c r="AO40" s="18">
        <v>0</v>
      </c>
      <c r="AP40" s="18">
        <v>88946910.092999995</v>
      </c>
      <c r="AQ40" s="18">
        <v>0</v>
      </c>
      <c r="AR40" s="18">
        <v>0</v>
      </c>
      <c r="AS40" s="18">
        <v>0</v>
      </c>
      <c r="AT40" s="18">
        <v>5168816.3581389999</v>
      </c>
      <c r="AU40" s="18">
        <v>0</v>
      </c>
      <c r="AV40" s="18">
        <v>5140037.2487249998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391237.299871</v>
      </c>
      <c r="BC40" s="18">
        <v>0</v>
      </c>
      <c r="BD40" s="18">
        <v>1004361.711469</v>
      </c>
      <c r="BE40" s="18">
        <v>0</v>
      </c>
      <c r="BF40" s="18">
        <v>0</v>
      </c>
      <c r="BG40" s="18">
        <v>0</v>
      </c>
      <c r="BH40" s="18">
        <v>297003.23</v>
      </c>
      <c r="BI40" s="18">
        <v>0</v>
      </c>
      <c r="BJ40" s="18">
        <v>2472220.46</v>
      </c>
      <c r="BK40" s="18">
        <v>0</v>
      </c>
      <c r="BL40" s="18">
        <v>2272033.1812379998</v>
      </c>
      <c r="BM40" s="18">
        <v>0</v>
      </c>
      <c r="BN40" s="18">
        <v>0</v>
      </c>
      <c r="BO40" s="18">
        <v>0</v>
      </c>
      <c r="BP40" s="18">
        <v>3773375.82</v>
      </c>
      <c r="BQ40" s="18">
        <v>0</v>
      </c>
      <c r="BR40" s="18">
        <v>19879.41</v>
      </c>
      <c r="BS40" s="18">
        <v>0</v>
      </c>
      <c r="BT40" s="18">
        <v>0</v>
      </c>
      <c r="BU40" s="18">
        <v>0</v>
      </c>
      <c r="BV40" s="18">
        <v>566753.85</v>
      </c>
      <c r="BW40" s="18">
        <v>0</v>
      </c>
      <c r="BX40" s="18">
        <v>47.62</v>
      </c>
      <c r="BY40" s="18">
        <v>0</v>
      </c>
      <c r="BZ40" s="18">
        <v>0</v>
      </c>
      <c r="CA40" s="18">
        <v>0</v>
      </c>
      <c r="CB40" s="18">
        <v>103271.88</v>
      </c>
      <c r="CC40" s="18">
        <v>0</v>
      </c>
      <c r="CD40" s="18">
        <v>0</v>
      </c>
      <c r="CE40" s="18">
        <v>0</v>
      </c>
      <c r="CF40" s="18">
        <v>0</v>
      </c>
      <c r="CG40" s="18">
        <v>0</v>
      </c>
      <c r="CH40" s="18">
        <v>0</v>
      </c>
      <c r="CI40" s="18">
        <v>0</v>
      </c>
      <c r="CJ40" s="18">
        <v>27712529.534449</v>
      </c>
      <c r="CK40" s="18">
        <v>0</v>
      </c>
      <c r="CL40" s="18">
        <v>781667.53315599996</v>
      </c>
      <c r="CM40" s="18">
        <v>0</v>
      </c>
      <c r="CN40" s="18">
        <v>0</v>
      </c>
      <c r="CO40" s="18">
        <v>0</v>
      </c>
      <c r="CP40" s="18">
        <v>0</v>
      </c>
      <c r="CQ40" s="18">
        <v>0</v>
      </c>
      <c r="CR40" s="18">
        <v>509357.79473700002</v>
      </c>
      <c r="CS40" s="18">
        <v>0</v>
      </c>
      <c r="CT40" s="18">
        <v>0</v>
      </c>
      <c r="CU40" s="18">
        <v>0</v>
      </c>
      <c r="CV40" s="18">
        <v>0</v>
      </c>
      <c r="CW40" s="18">
        <v>0</v>
      </c>
      <c r="CX40" s="18">
        <v>0</v>
      </c>
      <c r="CY40" s="18">
        <v>0</v>
      </c>
      <c r="CZ40" s="18">
        <v>0</v>
      </c>
      <c r="DA40" s="18">
        <v>0</v>
      </c>
      <c r="DB40" s="18">
        <v>0</v>
      </c>
      <c r="DC40" s="18">
        <v>0</v>
      </c>
      <c r="DD40" s="18">
        <v>2453725.216368</v>
      </c>
      <c r="DE40" s="18">
        <v>0</v>
      </c>
      <c r="DF40" s="18">
        <v>0</v>
      </c>
      <c r="DG40" s="18">
        <v>0</v>
      </c>
      <c r="DH40" s="18">
        <v>0</v>
      </c>
      <c r="DI40" s="18">
        <v>0</v>
      </c>
      <c r="DJ40" s="18">
        <v>0</v>
      </c>
      <c r="DK40" s="18">
        <v>0</v>
      </c>
      <c r="DL40" s="18">
        <v>0</v>
      </c>
      <c r="DM40" s="18">
        <v>0</v>
      </c>
      <c r="DN40" s="18">
        <v>21000</v>
      </c>
      <c r="DO40" s="18">
        <v>0</v>
      </c>
      <c r="DP40" s="18">
        <v>0</v>
      </c>
      <c r="DQ40" s="18">
        <v>0</v>
      </c>
      <c r="DR40" s="18">
        <v>0</v>
      </c>
      <c r="DS40" s="18">
        <v>0</v>
      </c>
      <c r="DT40" s="18">
        <v>0</v>
      </c>
      <c r="DU40" s="18">
        <v>0</v>
      </c>
      <c r="DV40" s="18">
        <v>0</v>
      </c>
      <c r="DW40" s="18">
        <v>0</v>
      </c>
      <c r="DX40" s="18">
        <v>9560665.6158130001</v>
      </c>
      <c r="DY40" s="18">
        <v>561.33000000000004</v>
      </c>
      <c r="DZ40" s="18">
        <v>0</v>
      </c>
      <c r="EA40" s="18">
        <v>0</v>
      </c>
      <c r="EB40" s="18">
        <v>17548219.365463</v>
      </c>
      <c r="EC40" s="18">
        <v>0</v>
      </c>
      <c r="ED40" s="18">
        <v>13434300.32</v>
      </c>
      <c r="EE40" s="18">
        <v>9919.18</v>
      </c>
      <c r="EF40" s="18">
        <v>13523077.199999999</v>
      </c>
      <c r="EG40" s="18">
        <v>13055.29</v>
      </c>
      <c r="EH40" s="18">
        <v>2302912.6421090001</v>
      </c>
      <c r="EI40" s="18">
        <v>0</v>
      </c>
      <c r="EJ40" s="18">
        <v>0</v>
      </c>
      <c r="EK40" s="18">
        <v>0</v>
      </c>
      <c r="EL40" s="18">
        <v>0</v>
      </c>
      <c r="EM40" s="18">
        <v>0</v>
      </c>
      <c r="EN40" s="18">
        <v>0</v>
      </c>
      <c r="EO40" s="18">
        <v>0</v>
      </c>
      <c r="EP40" s="18">
        <v>0</v>
      </c>
      <c r="EQ40" s="18">
        <v>0</v>
      </c>
      <c r="ER40" s="18">
        <v>0</v>
      </c>
      <c r="ES40" s="18">
        <v>0</v>
      </c>
      <c r="ET40" s="18">
        <v>0</v>
      </c>
      <c r="EU40" s="18">
        <v>0</v>
      </c>
      <c r="EV40" s="18">
        <v>785444.07</v>
      </c>
      <c r="EW40" s="18">
        <v>0</v>
      </c>
      <c r="EX40" s="18">
        <v>3539257.41</v>
      </c>
      <c r="EY40" s="18">
        <v>0</v>
      </c>
      <c r="EZ40" s="18">
        <v>0</v>
      </c>
      <c r="FA40" s="18">
        <v>0</v>
      </c>
      <c r="FB40" s="18">
        <v>133125.44</v>
      </c>
      <c r="FC40" s="18">
        <v>0</v>
      </c>
      <c r="FD40" s="18">
        <v>0</v>
      </c>
      <c r="FE40" s="18">
        <v>0</v>
      </c>
      <c r="FF40" s="18">
        <v>0</v>
      </c>
      <c r="FG40" s="18">
        <v>0</v>
      </c>
      <c r="FH40" s="18">
        <v>0</v>
      </c>
      <c r="FI40" s="18">
        <v>0</v>
      </c>
      <c r="FJ40" s="18">
        <v>56441.2</v>
      </c>
      <c r="FK40" s="18">
        <v>0</v>
      </c>
      <c r="FL40" s="18">
        <v>0</v>
      </c>
      <c r="FM40" s="18">
        <v>0</v>
      </c>
      <c r="FN40" s="19">
        <v>0</v>
      </c>
      <c r="FO40" s="19">
        <v>0</v>
      </c>
      <c r="FP40" s="18">
        <v>0</v>
      </c>
      <c r="FQ40" s="18">
        <v>0</v>
      </c>
      <c r="FR40" s="18">
        <v>0</v>
      </c>
      <c r="FS40" s="18">
        <v>0</v>
      </c>
      <c r="FT40" s="80">
        <v>0</v>
      </c>
      <c r="FU40" s="80">
        <v>0</v>
      </c>
      <c r="FV40" s="18">
        <v>0</v>
      </c>
      <c r="FW40" s="18">
        <v>0</v>
      </c>
      <c r="FX40" s="18">
        <v>0</v>
      </c>
      <c r="FY40" s="18">
        <v>0</v>
      </c>
      <c r="FZ40" s="80">
        <v>0</v>
      </c>
      <c r="GA40" s="80">
        <v>0</v>
      </c>
      <c r="GB40" s="18">
        <v>0</v>
      </c>
      <c r="GC40" s="18">
        <v>0</v>
      </c>
      <c r="GD40" s="18">
        <v>0</v>
      </c>
      <c r="GE40" s="18">
        <v>0</v>
      </c>
      <c r="GF40" s="18">
        <v>2250079.7051929999</v>
      </c>
      <c r="GG40" s="18">
        <v>0</v>
      </c>
      <c r="GH40" s="18">
        <v>5652865.3300000001</v>
      </c>
      <c r="GI40" s="18">
        <v>0</v>
      </c>
      <c r="GJ40" s="18">
        <v>0</v>
      </c>
      <c r="GK40" s="18">
        <v>0</v>
      </c>
      <c r="GL40" s="18">
        <v>0</v>
      </c>
      <c r="GM40" s="18">
        <v>0</v>
      </c>
      <c r="GN40" s="18">
        <v>0</v>
      </c>
      <c r="GO40" s="18">
        <v>0</v>
      </c>
      <c r="GP40" s="18">
        <v>0</v>
      </c>
      <c r="GQ40" s="18">
        <v>0</v>
      </c>
      <c r="GR40" s="18">
        <v>0</v>
      </c>
      <c r="GS40" s="18">
        <v>0</v>
      </c>
      <c r="GT40" s="18">
        <v>0</v>
      </c>
      <c r="GU40" s="18">
        <v>0</v>
      </c>
      <c r="GV40" s="18">
        <v>0</v>
      </c>
      <c r="GW40" s="18">
        <v>0</v>
      </c>
      <c r="GX40" s="18">
        <v>0</v>
      </c>
      <c r="GY40" s="18">
        <v>0</v>
      </c>
      <c r="GZ40" s="80">
        <v>0</v>
      </c>
      <c r="HA40" s="80">
        <v>0</v>
      </c>
      <c r="HB40" s="18">
        <v>0</v>
      </c>
      <c r="HC40" s="18">
        <v>0</v>
      </c>
      <c r="HD40" s="18">
        <v>0</v>
      </c>
      <c r="HE40" s="18">
        <v>0</v>
      </c>
      <c r="HF40" s="80">
        <v>0</v>
      </c>
      <c r="HG40" s="80">
        <v>0</v>
      </c>
      <c r="HH40" s="18">
        <v>0</v>
      </c>
      <c r="HI40" s="18">
        <v>0</v>
      </c>
      <c r="HJ40" s="18">
        <v>0</v>
      </c>
      <c r="HK40" s="18">
        <v>0</v>
      </c>
      <c r="HL40" s="80">
        <v>0</v>
      </c>
      <c r="HM40" s="80">
        <v>0</v>
      </c>
      <c r="HN40" s="18">
        <v>0</v>
      </c>
      <c r="HO40" s="18">
        <v>0</v>
      </c>
      <c r="HP40" s="18">
        <v>0</v>
      </c>
      <c r="HQ40" s="18">
        <v>0</v>
      </c>
      <c r="HR40" s="18">
        <v>0</v>
      </c>
      <c r="HS40" s="18">
        <v>0</v>
      </c>
      <c r="HT40" s="18">
        <v>1352970636.8294387</v>
      </c>
      <c r="HU40" s="18">
        <v>23535.800000000003</v>
      </c>
    </row>
    <row r="41" spans="1:229" ht="12.75" customHeight="1">
      <c r="A41" s="57" t="s">
        <v>215</v>
      </c>
      <c r="B41" s="17">
        <v>1046</v>
      </c>
      <c r="C41" s="58" t="s">
        <v>146</v>
      </c>
      <c r="D41" s="19">
        <v>393764.51999999996</v>
      </c>
      <c r="E41" s="19">
        <v>0</v>
      </c>
      <c r="F41" s="18">
        <v>156894.97</v>
      </c>
      <c r="G41" s="18">
        <v>0</v>
      </c>
      <c r="H41" s="18">
        <v>143529.12</v>
      </c>
      <c r="I41" s="18">
        <v>0</v>
      </c>
      <c r="J41" s="18">
        <v>93340.43</v>
      </c>
      <c r="K41" s="18">
        <v>0</v>
      </c>
      <c r="L41" s="18">
        <v>5490.25</v>
      </c>
      <c r="M41" s="18">
        <v>0</v>
      </c>
      <c r="N41" s="18">
        <v>1058961.79</v>
      </c>
      <c r="O41" s="18">
        <v>0</v>
      </c>
      <c r="P41" s="18">
        <v>0</v>
      </c>
      <c r="Q41" s="18">
        <v>0</v>
      </c>
      <c r="R41" s="18">
        <v>1902412.75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7854327.0800000001</v>
      </c>
      <c r="AA41" s="18">
        <v>0</v>
      </c>
      <c r="AB41" s="18">
        <v>0</v>
      </c>
      <c r="AC41" s="18">
        <v>0</v>
      </c>
      <c r="AD41" s="18">
        <v>329.36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89926002.099999994</v>
      </c>
      <c r="AQ41" s="18">
        <v>0</v>
      </c>
      <c r="AR41" s="18">
        <v>8851407.4900000002</v>
      </c>
      <c r="AS41" s="18">
        <v>0</v>
      </c>
      <c r="AT41" s="18">
        <v>0</v>
      </c>
      <c r="AU41" s="18">
        <v>0</v>
      </c>
      <c r="AV41" s="18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17486.66</v>
      </c>
      <c r="BC41" s="18">
        <v>0</v>
      </c>
      <c r="BD41" s="18">
        <v>37336.19</v>
      </c>
      <c r="BE41" s="18">
        <v>0</v>
      </c>
      <c r="BF41" s="18">
        <v>0</v>
      </c>
      <c r="BG41" s="18">
        <v>0</v>
      </c>
      <c r="BH41" s="18">
        <v>0</v>
      </c>
      <c r="BI41" s="18">
        <v>0</v>
      </c>
      <c r="BJ41" s="18">
        <v>0</v>
      </c>
      <c r="BK41" s="18">
        <v>0</v>
      </c>
      <c r="BL41" s="18">
        <v>0</v>
      </c>
      <c r="BM41" s="18">
        <v>0</v>
      </c>
      <c r="BN41" s="18">
        <v>0</v>
      </c>
      <c r="BO41" s="18">
        <v>0</v>
      </c>
      <c r="BP41" s="18">
        <v>0</v>
      </c>
      <c r="BQ41" s="18">
        <v>0</v>
      </c>
      <c r="BR41" s="18">
        <v>0</v>
      </c>
      <c r="BS41" s="18">
        <v>0</v>
      </c>
      <c r="BT41" s="18">
        <v>0</v>
      </c>
      <c r="BU41" s="18">
        <v>0</v>
      </c>
      <c r="BV41" s="18">
        <v>0</v>
      </c>
      <c r="BW41" s="18">
        <v>0</v>
      </c>
      <c r="BX41" s="18">
        <v>0</v>
      </c>
      <c r="BY41" s="18">
        <v>0</v>
      </c>
      <c r="BZ41" s="18">
        <v>0</v>
      </c>
      <c r="CA41" s="18">
        <v>0</v>
      </c>
      <c r="CB41" s="18">
        <v>0</v>
      </c>
      <c r="CC41" s="18">
        <v>0</v>
      </c>
      <c r="CD41" s="18">
        <v>0</v>
      </c>
      <c r="CE41" s="18">
        <v>0</v>
      </c>
      <c r="CF41" s="18">
        <v>0</v>
      </c>
      <c r="CG41" s="18">
        <v>0</v>
      </c>
      <c r="CH41" s="18">
        <v>0</v>
      </c>
      <c r="CI41" s="18">
        <v>0</v>
      </c>
      <c r="CJ41" s="18">
        <v>3423735.49</v>
      </c>
      <c r="CK41" s="18">
        <v>0</v>
      </c>
      <c r="CL41" s="18">
        <v>16873.78</v>
      </c>
      <c r="CM41" s="18">
        <v>0</v>
      </c>
      <c r="CN41" s="18">
        <v>0</v>
      </c>
      <c r="CO41" s="18">
        <v>0</v>
      </c>
      <c r="CP41" s="18">
        <v>0</v>
      </c>
      <c r="CQ41" s="18">
        <v>0</v>
      </c>
      <c r="CR41" s="18">
        <v>0</v>
      </c>
      <c r="CS41" s="18">
        <v>0</v>
      </c>
      <c r="CT41" s="18">
        <v>0</v>
      </c>
      <c r="CU41" s="18">
        <v>0</v>
      </c>
      <c r="CV41" s="18">
        <v>0</v>
      </c>
      <c r="CW41" s="18">
        <v>0</v>
      </c>
      <c r="CX41" s="18">
        <v>0</v>
      </c>
      <c r="CY41" s="18">
        <v>0</v>
      </c>
      <c r="CZ41" s="18">
        <v>0</v>
      </c>
      <c r="DA41" s="18">
        <v>0</v>
      </c>
      <c r="DB41" s="18">
        <v>0</v>
      </c>
      <c r="DC41" s="18">
        <v>0</v>
      </c>
      <c r="DD41" s="18">
        <v>1810726.5</v>
      </c>
      <c r="DE41" s="18">
        <v>0</v>
      </c>
      <c r="DF41" s="18">
        <v>0</v>
      </c>
      <c r="DG41" s="18">
        <v>0</v>
      </c>
      <c r="DH41" s="18">
        <v>0</v>
      </c>
      <c r="DI41" s="18">
        <v>0</v>
      </c>
      <c r="DJ41" s="18">
        <v>0</v>
      </c>
      <c r="DK41" s="18">
        <v>0</v>
      </c>
      <c r="DL41" s="18">
        <v>0</v>
      </c>
      <c r="DM41" s="18">
        <v>0</v>
      </c>
      <c r="DN41" s="18">
        <v>0</v>
      </c>
      <c r="DO41" s="18">
        <v>0</v>
      </c>
      <c r="DP41" s="18">
        <v>0</v>
      </c>
      <c r="DQ41" s="18">
        <v>0</v>
      </c>
      <c r="DR41" s="18">
        <v>0</v>
      </c>
      <c r="DS41" s="18">
        <v>0</v>
      </c>
      <c r="DT41" s="18">
        <v>0</v>
      </c>
      <c r="DU41" s="18">
        <v>0</v>
      </c>
      <c r="DV41" s="18">
        <v>0</v>
      </c>
      <c r="DW41" s="18">
        <v>0</v>
      </c>
      <c r="DX41" s="18">
        <v>3396986.17</v>
      </c>
      <c r="DY41" s="18">
        <v>0</v>
      </c>
      <c r="DZ41" s="18">
        <v>0</v>
      </c>
      <c r="EA41" s="18">
        <v>0</v>
      </c>
      <c r="EB41" s="18">
        <v>174730.62</v>
      </c>
      <c r="EC41" s="18">
        <v>0</v>
      </c>
      <c r="ED41" s="18">
        <v>0</v>
      </c>
      <c r="EE41" s="18">
        <v>0</v>
      </c>
      <c r="EF41" s="18">
        <v>239902.61</v>
      </c>
      <c r="EG41" s="18">
        <v>0</v>
      </c>
      <c r="EH41" s="18">
        <v>92822.12</v>
      </c>
      <c r="EI41" s="18">
        <v>0</v>
      </c>
      <c r="EJ41" s="18">
        <v>0</v>
      </c>
      <c r="EK41" s="18">
        <v>0</v>
      </c>
      <c r="EL41" s="18">
        <v>0</v>
      </c>
      <c r="EM41" s="18">
        <v>0</v>
      </c>
      <c r="EN41" s="18">
        <v>0</v>
      </c>
      <c r="EO41" s="18">
        <v>0</v>
      </c>
      <c r="EP41" s="18">
        <v>0</v>
      </c>
      <c r="EQ41" s="18">
        <v>0</v>
      </c>
      <c r="ER41" s="18">
        <v>0</v>
      </c>
      <c r="ES41" s="18">
        <v>0</v>
      </c>
      <c r="ET41" s="18">
        <v>0</v>
      </c>
      <c r="EU41" s="18">
        <v>0</v>
      </c>
      <c r="EV41" s="18">
        <v>0</v>
      </c>
      <c r="EW41" s="18">
        <v>0</v>
      </c>
      <c r="EX41" s="18">
        <v>0</v>
      </c>
      <c r="EY41" s="18">
        <v>0</v>
      </c>
      <c r="EZ41" s="18">
        <v>0</v>
      </c>
      <c r="FA41" s="18">
        <v>0</v>
      </c>
      <c r="FB41" s="18">
        <v>0</v>
      </c>
      <c r="FC41" s="18">
        <v>0</v>
      </c>
      <c r="FD41" s="18">
        <v>0</v>
      </c>
      <c r="FE41" s="18">
        <v>0</v>
      </c>
      <c r="FF41" s="18">
        <v>0</v>
      </c>
      <c r="FG41" s="18">
        <v>0</v>
      </c>
      <c r="FH41" s="18">
        <v>0</v>
      </c>
      <c r="FI41" s="18">
        <v>0</v>
      </c>
      <c r="FJ41" s="18">
        <v>0</v>
      </c>
      <c r="FK41" s="18">
        <v>0</v>
      </c>
      <c r="FL41" s="18">
        <v>0</v>
      </c>
      <c r="FM41" s="18">
        <v>0</v>
      </c>
      <c r="FN41" s="19">
        <v>0</v>
      </c>
      <c r="FO41" s="19">
        <v>0</v>
      </c>
      <c r="FP41" s="18">
        <v>0</v>
      </c>
      <c r="FQ41" s="18">
        <v>0</v>
      </c>
      <c r="FR41" s="18">
        <v>0</v>
      </c>
      <c r="FS41" s="18">
        <v>0</v>
      </c>
      <c r="FT41" s="80">
        <v>0</v>
      </c>
      <c r="FU41" s="80">
        <v>0</v>
      </c>
      <c r="FV41" s="18">
        <v>0</v>
      </c>
      <c r="FW41" s="18">
        <v>0</v>
      </c>
      <c r="FX41" s="18">
        <v>0</v>
      </c>
      <c r="FY41" s="18">
        <v>0</v>
      </c>
      <c r="FZ41" s="80">
        <v>0</v>
      </c>
      <c r="GA41" s="80">
        <v>0</v>
      </c>
      <c r="GB41" s="18">
        <v>0</v>
      </c>
      <c r="GC41" s="18">
        <v>0</v>
      </c>
      <c r="GD41" s="18">
        <v>0</v>
      </c>
      <c r="GE41" s="18">
        <v>0</v>
      </c>
      <c r="GF41" s="18">
        <v>82.12</v>
      </c>
      <c r="GG41" s="18">
        <v>0</v>
      </c>
      <c r="GH41" s="18">
        <v>0</v>
      </c>
      <c r="GI41" s="18">
        <v>0</v>
      </c>
      <c r="GJ41" s="18">
        <v>0</v>
      </c>
      <c r="GK41" s="18">
        <v>0</v>
      </c>
      <c r="GL41" s="18">
        <v>0</v>
      </c>
      <c r="GM41" s="18">
        <v>0</v>
      </c>
      <c r="GN41" s="18">
        <v>0</v>
      </c>
      <c r="GO41" s="18">
        <v>0</v>
      </c>
      <c r="GP41" s="18">
        <v>0</v>
      </c>
      <c r="GQ41" s="18">
        <v>0</v>
      </c>
      <c r="GR41" s="18">
        <v>0</v>
      </c>
      <c r="GS41" s="18">
        <v>0</v>
      </c>
      <c r="GT41" s="18">
        <v>0</v>
      </c>
      <c r="GU41" s="18">
        <v>0</v>
      </c>
      <c r="GV41" s="18">
        <v>0</v>
      </c>
      <c r="GW41" s="18">
        <v>0</v>
      </c>
      <c r="GX41" s="18">
        <v>0</v>
      </c>
      <c r="GY41" s="18">
        <v>0</v>
      </c>
      <c r="GZ41" s="80">
        <v>0</v>
      </c>
      <c r="HA41" s="80">
        <v>0</v>
      </c>
      <c r="HB41" s="18">
        <v>0</v>
      </c>
      <c r="HC41" s="18">
        <v>0</v>
      </c>
      <c r="HD41" s="18">
        <v>0</v>
      </c>
      <c r="HE41" s="18">
        <v>0</v>
      </c>
      <c r="HF41" s="80">
        <v>0</v>
      </c>
      <c r="HG41" s="80">
        <v>0</v>
      </c>
      <c r="HH41" s="18">
        <v>0</v>
      </c>
      <c r="HI41" s="18">
        <v>0</v>
      </c>
      <c r="HJ41" s="18">
        <v>0</v>
      </c>
      <c r="HK41" s="18">
        <v>0</v>
      </c>
      <c r="HL41" s="80">
        <v>0</v>
      </c>
      <c r="HM41" s="80">
        <v>0</v>
      </c>
      <c r="HN41" s="18">
        <v>0</v>
      </c>
      <c r="HO41" s="18">
        <v>0</v>
      </c>
      <c r="HP41" s="18">
        <v>0</v>
      </c>
      <c r="HQ41" s="18">
        <v>0</v>
      </c>
      <c r="HR41" s="18">
        <v>0</v>
      </c>
      <c r="HS41" s="18">
        <v>0</v>
      </c>
      <c r="HT41" s="18">
        <v>119203377.59999999</v>
      </c>
      <c r="HU41" s="18">
        <v>0</v>
      </c>
    </row>
    <row r="42" spans="1:229" ht="12.75" customHeight="1">
      <c r="A42" s="57" t="s">
        <v>217</v>
      </c>
      <c r="B42" s="17">
        <v>1047</v>
      </c>
      <c r="C42" s="58" t="s">
        <v>146</v>
      </c>
      <c r="D42" s="19">
        <v>0</v>
      </c>
      <c r="E42" s="19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3228983.57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38418345.299999483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0</v>
      </c>
      <c r="BV42" s="18">
        <v>0</v>
      </c>
      <c r="BW42" s="18">
        <v>0</v>
      </c>
      <c r="BX42" s="18">
        <v>0</v>
      </c>
      <c r="BY42" s="18">
        <v>0</v>
      </c>
      <c r="BZ42" s="18">
        <v>0</v>
      </c>
      <c r="CA42" s="18">
        <v>0</v>
      </c>
      <c r="CB42" s="18">
        <v>0</v>
      </c>
      <c r="CC42" s="18">
        <v>0</v>
      </c>
      <c r="CD42" s="18">
        <v>0</v>
      </c>
      <c r="CE42" s="18">
        <v>0</v>
      </c>
      <c r="CF42" s="18">
        <v>0</v>
      </c>
      <c r="CG42" s="18">
        <v>0</v>
      </c>
      <c r="CH42" s="18">
        <v>0</v>
      </c>
      <c r="CI42" s="18">
        <v>0</v>
      </c>
      <c r="CJ42" s="18">
        <v>0</v>
      </c>
      <c r="CK42" s="18">
        <v>0</v>
      </c>
      <c r="CL42" s="18">
        <v>0</v>
      </c>
      <c r="CM42" s="18">
        <v>0</v>
      </c>
      <c r="CN42" s="18">
        <v>0</v>
      </c>
      <c r="CO42" s="18">
        <v>0</v>
      </c>
      <c r="CP42" s="18">
        <v>0</v>
      </c>
      <c r="CQ42" s="18">
        <v>0</v>
      </c>
      <c r="CR42" s="18">
        <v>0</v>
      </c>
      <c r="CS42" s="18">
        <v>0</v>
      </c>
      <c r="CT42" s="18">
        <v>0</v>
      </c>
      <c r="CU42" s="18">
        <v>0</v>
      </c>
      <c r="CV42" s="18">
        <v>0</v>
      </c>
      <c r="CW42" s="18">
        <v>0</v>
      </c>
      <c r="CX42" s="18">
        <v>0</v>
      </c>
      <c r="CY42" s="18">
        <v>0</v>
      </c>
      <c r="CZ42" s="18">
        <v>0</v>
      </c>
      <c r="DA42" s="18">
        <v>0</v>
      </c>
      <c r="DB42" s="18">
        <v>0</v>
      </c>
      <c r="DC42" s="18">
        <v>0</v>
      </c>
      <c r="DD42" s="18">
        <v>931958.52000000142</v>
      </c>
      <c r="DE42" s="18">
        <v>0</v>
      </c>
      <c r="DF42" s="18">
        <v>0</v>
      </c>
      <c r="DG42" s="18">
        <v>0</v>
      </c>
      <c r="DH42" s="18">
        <v>0</v>
      </c>
      <c r="DI42" s="18">
        <v>0</v>
      </c>
      <c r="DJ42" s="18">
        <v>0</v>
      </c>
      <c r="DK42" s="18">
        <v>0</v>
      </c>
      <c r="DL42" s="18">
        <v>0</v>
      </c>
      <c r="DM42" s="18">
        <v>0</v>
      </c>
      <c r="DN42" s="18">
        <v>0</v>
      </c>
      <c r="DO42" s="18">
        <v>0</v>
      </c>
      <c r="DP42" s="18">
        <v>0</v>
      </c>
      <c r="DQ42" s="18">
        <v>0</v>
      </c>
      <c r="DR42" s="18">
        <v>0</v>
      </c>
      <c r="DS42" s="18">
        <v>0</v>
      </c>
      <c r="DT42" s="18">
        <v>0</v>
      </c>
      <c r="DU42" s="18">
        <v>0</v>
      </c>
      <c r="DV42" s="18">
        <v>0</v>
      </c>
      <c r="DW42" s="18">
        <v>0</v>
      </c>
      <c r="DX42" s="18">
        <v>277020.63000000047</v>
      </c>
      <c r="DY42" s="18">
        <v>0</v>
      </c>
      <c r="DZ42" s="18">
        <v>0</v>
      </c>
      <c r="EA42" s="18">
        <v>0</v>
      </c>
      <c r="EB42" s="18">
        <v>0</v>
      </c>
      <c r="EC42" s="18">
        <v>0</v>
      </c>
      <c r="ED42" s="18">
        <v>0</v>
      </c>
      <c r="EE42" s="18">
        <v>0</v>
      </c>
      <c r="EF42" s="18">
        <v>0</v>
      </c>
      <c r="EG42" s="18">
        <v>0</v>
      </c>
      <c r="EH42" s="18">
        <v>0</v>
      </c>
      <c r="EI42" s="18">
        <v>0</v>
      </c>
      <c r="EJ42" s="18">
        <v>0</v>
      </c>
      <c r="EK42" s="18">
        <v>0</v>
      </c>
      <c r="EL42" s="18">
        <v>0</v>
      </c>
      <c r="EM42" s="18">
        <v>0</v>
      </c>
      <c r="EN42" s="18">
        <v>0</v>
      </c>
      <c r="EO42" s="18">
        <v>0</v>
      </c>
      <c r="EP42" s="18">
        <v>0</v>
      </c>
      <c r="EQ42" s="18">
        <v>0</v>
      </c>
      <c r="ER42" s="18">
        <v>0</v>
      </c>
      <c r="ES42" s="18">
        <v>0</v>
      </c>
      <c r="ET42" s="18">
        <v>0</v>
      </c>
      <c r="EU42" s="18">
        <v>0</v>
      </c>
      <c r="EV42" s="18">
        <v>0</v>
      </c>
      <c r="EW42" s="18">
        <v>0</v>
      </c>
      <c r="EX42" s="18">
        <v>0</v>
      </c>
      <c r="EY42" s="18">
        <v>0</v>
      </c>
      <c r="EZ42" s="18">
        <v>0</v>
      </c>
      <c r="FA42" s="18">
        <v>0</v>
      </c>
      <c r="FB42" s="18">
        <v>0</v>
      </c>
      <c r="FC42" s="18">
        <v>0</v>
      </c>
      <c r="FD42" s="18">
        <v>0</v>
      </c>
      <c r="FE42" s="18">
        <v>0</v>
      </c>
      <c r="FF42" s="18">
        <v>0</v>
      </c>
      <c r="FG42" s="18">
        <v>0</v>
      </c>
      <c r="FH42" s="18">
        <v>0</v>
      </c>
      <c r="FI42" s="18">
        <v>0</v>
      </c>
      <c r="FJ42" s="18">
        <v>0</v>
      </c>
      <c r="FK42" s="18">
        <v>0</v>
      </c>
      <c r="FL42" s="18">
        <v>0</v>
      </c>
      <c r="FM42" s="18">
        <v>0</v>
      </c>
      <c r="FN42" s="19">
        <v>0</v>
      </c>
      <c r="FO42" s="19">
        <v>0</v>
      </c>
      <c r="FP42" s="18">
        <v>0</v>
      </c>
      <c r="FQ42" s="18">
        <v>0</v>
      </c>
      <c r="FR42" s="18">
        <v>0</v>
      </c>
      <c r="FS42" s="18">
        <v>0</v>
      </c>
      <c r="FT42" s="80">
        <v>0</v>
      </c>
      <c r="FU42" s="80">
        <v>0</v>
      </c>
      <c r="FV42" s="18">
        <v>0</v>
      </c>
      <c r="FW42" s="18">
        <v>0</v>
      </c>
      <c r="FX42" s="18">
        <v>0</v>
      </c>
      <c r="FY42" s="18">
        <v>0</v>
      </c>
      <c r="FZ42" s="80">
        <v>0</v>
      </c>
      <c r="GA42" s="80">
        <v>0</v>
      </c>
      <c r="GB42" s="18">
        <v>0</v>
      </c>
      <c r="GC42" s="18">
        <v>0</v>
      </c>
      <c r="GD42" s="18">
        <v>0</v>
      </c>
      <c r="GE42" s="18">
        <v>0</v>
      </c>
      <c r="GF42" s="18">
        <v>0</v>
      </c>
      <c r="GG42" s="18">
        <v>0</v>
      </c>
      <c r="GH42" s="18">
        <v>0</v>
      </c>
      <c r="GI42" s="18">
        <v>0</v>
      </c>
      <c r="GJ42" s="18">
        <v>0</v>
      </c>
      <c r="GK42" s="18">
        <v>0</v>
      </c>
      <c r="GL42" s="18">
        <v>0</v>
      </c>
      <c r="GM42" s="18">
        <v>0</v>
      </c>
      <c r="GN42" s="18">
        <v>0</v>
      </c>
      <c r="GO42" s="18">
        <v>0</v>
      </c>
      <c r="GP42" s="18">
        <v>0</v>
      </c>
      <c r="GQ42" s="18">
        <v>0</v>
      </c>
      <c r="GR42" s="18">
        <v>0</v>
      </c>
      <c r="GS42" s="18">
        <v>0</v>
      </c>
      <c r="GT42" s="18">
        <v>0</v>
      </c>
      <c r="GU42" s="18">
        <v>0</v>
      </c>
      <c r="GV42" s="18">
        <v>0</v>
      </c>
      <c r="GW42" s="18">
        <v>0</v>
      </c>
      <c r="GX42" s="18">
        <v>0</v>
      </c>
      <c r="GY42" s="18">
        <v>0</v>
      </c>
      <c r="GZ42" s="80">
        <v>0</v>
      </c>
      <c r="HA42" s="80">
        <v>0</v>
      </c>
      <c r="HB42" s="18">
        <v>0</v>
      </c>
      <c r="HC42" s="18">
        <v>0</v>
      </c>
      <c r="HD42" s="18">
        <v>0</v>
      </c>
      <c r="HE42" s="18">
        <v>0</v>
      </c>
      <c r="HF42" s="80">
        <v>0</v>
      </c>
      <c r="HG42" s="80">
        <v>0</v>
      </c>
      <c r="HH42" s="18">
        <v>0</v>
      </c>
      <c r="HI42" s="18">
        <v>0</v>
      </c>
      <c r="HJ42" s="18">
        <v>0</v>
      </c>
      <c r="HK42" s="18">
        <v>0</v>
      </c>
      <c r="HL42" s="80">
        <v>0</v>
      </c>
      <c r="HM42" s="80">
        <v>0</v>
      </c>
      <c r="HN42" s="18">
        <v>0</v>
      </c>
      <c r="HO42" s="18">
        <v>0</v>
      </c>
      <c r="HP42" s="18">
        <v>0</v>
      </c>
      <c r="HQ42" s="18">
        <v>0</v>
      </c>
      <c r="HR42" s="18">
        <v>0</v>
      </c>
      <c r="HS42" s="18">
        <v>0</v>
      </c>
      <c r="HT42" s="18">
        <v>42856308.019999489</v>
      </c>
      <c r="HU42" s="18">
        <v>0</v>
      </c>
    </row>
    <row r="43" spans="1:229" ht="12.75" customHeight="1">
      <c r="A43" s="57" t="s">
        <v>219</v>
      </c>
      <c r="B43" s="17">
        <v>1048</v>
      </c>
      <c r="C43" s="58" t="s">
        <v>146</v>
      </c>
      <c r="D43" s="19">
        <v>11103018.970000092</v>
      </c>
      <c r="E43" s="19">
        <v>0</v>
      </c>
      <c r="F43" s="18">
        <v>8250909.2600000901</v>
      </c>
      <c r="G43" s="18">
        <v>0</v>
      </c>
      <c r="H43" s="18">
        <v>2852109.7100000009</v>
      </c>
      <c r="I43" s="18">
        <v>0</v>
      </c>
      <c r="J43" s="18">
        <v>0</v>
      </c>
      <c r="K43" s="18">
        <v>0</v>
      </c>
      <c r="L43" s="18">
        <v>72440.510000000009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1109643.27</v>
      </c>
      <c r="AA43" s="18">
        <v>0</v>
      </c>
      <c r="AB43" s="18">
        <v>0</v>
      </c>
      <c r="AC43" s="18">
        <v>0</v>
      </c>
      <c r="AD43" s="18">
        <v>10046.030000000001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438330.42000000115</v>
      </c>
      <c r="AO43" s="18">
        <v>0</v>
      </c>
      <c r="AP43" s="18">
        <v>33618370.300000004</v>
      </c>
      <c r="AQ43" s="18">
        <v>0</v>
      </c>
      <c r="AR43" s="18">
        <v>0</v>
      </c>
      <c r="AS43" s="18">
        <v>0</v>
      </c>
      <c r="AT43" s="18">
        <v>303369.54000000004</v>
      </c>
      <c r="AU43" s="18">
        <v>0</v>
      </c>
      <c r="AV43" s="18">
        <v>508477.03999987192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363301.10000002617</v>
      </c>
      <c r="BC43" s="18">
        <v>0</v>
      </c>
      <c r="BD43" s="18">
        <v>391519.44999999506</v>
      </c>
      <c r="BE43" s="18">
        <v>0</v>
      </c>
      <c r="BF43" s="18">
        <v>0</v>
      </c>
      <c r="BG43" s="18">
        <v>0</v>
      </c>
      <c r="BH43" s="18">
        <v>0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0</v>
      </c>
      <c r="BU43" s="18">
        <v>0</v>
      </c>
      <c r="BV43" s="18">
        <v>0</v>
      </c>
      <c r="BW43" s="18">
        <v>0</v>
      </c>
      <c r="BX43" s="18">
        <v>0</v>
      </c>
      <c r="BY43" s="18">
        <v>0</v>
      </c>
      <c r="BZ43" s="18">
        <v>0</v>
      </c>
      <c r="CA43" s="18">
        <v>0</v>
      </c>
      <c r="CB43" s="18">
        <v>9578.7799999999988</v>
      </c>
      <c r="CC43" s="18">
        <v>0</v>
      </c>
      <c r="CD43" s="18">
        <v>0</v>
      </c>
      <c r="CE43" s="18">
        <v>0</v>
      </c>
      <c r="CF43" s="18">
        <v>0</v>
      </c>
      <c r="CG43" s="18">
        <v>0</v>
      </c>
      <c r="CH43" s="18">
        <v>0</v>
      </c>
      <c r="CI43" s="18">
        <v>0</v>
      </c>
      <c r="CJ43" s="18">
        <v>10405548.719999971</v>
      </c>
      <c r="CK43" s="18">
        <v>0</v>
      </c>
      <c r="CL43" s="18">
        <v>250040.68</v>
      </c>
      <c r="CM43" s="18">
        <v>0</v>
      </c>
      <c r="CN43" s="18">
        <v>195786.16000000003</v>
      </c>
      <c r="CO43" s="18">
        <v>0</v>
      </c>
      <c r="CP43" s="18">
        <v>0</v>
      </c>
      <c r="CQ43" s="18">
        <v>0</v>
      </c>
      <c r="CR43" s="18">
        <v>0</v>
      </c>
      <c r="CS43" s="18">
        <v>0</v>
      </c>
      <c r="CT43" s="18">
        <v>0</v>
      </c>
      <c r="CU43" s="18">
        <v>0</v>
      </c>
      <c r="CV43" s="18">
        <v>0</v>
      </c>
      <c r="CW43" s="18">
        <v>0</v>
      </c>
      <c r="CX43" s="18">
        <v>0</v>
      </c>
      <c r="CY43" s="18">
        <v>0</v>
      </c>
      <c r="CZ43" s="18">
        <v>0</v>
      </c>
      <c r="DA43" s="18">
        <v>0</v>
      </c>
      <c r="DB43" s="18">
        <v>0</v>
      </c>
      <c r="DC43" s="18">
        <v>0</v>
      </c>
      <c r="DD43" s="18">
        <v>919065.47000003944</v>
      </c>
      <c r="DE43" s="18">
        <v>0</v>
      </c>
      <c r="DF43" s="18">
        <v>0</v>
      </c>
      <c r="DG43" s="18">
        <v>0</v>
      </c>
      <c r="DH43" s="18">
        <v>0</v>
      </c>
      <c r="DI43" s="18">
        <v>0</v>
      </c>
      <c r="DJ43" s="18">
        <v>0</v>
      </c>
      <c r="DK43" s="18">
        <v>0</v>
      </c>
      <c r="DL43" s="18">
        <v>0</v>
      </c>
      <c r="DM43" s="18">
        <v>0</v>
      </c>
      <c r="DN43" s="18">
        <v>0</v>
      </c>
      <c r="DO43" s="18">
        <v>0</v>
      </c>
      <c r="DP43" s="18">
        <v>0</v>
      </c>
      <c r="DQ43" s="18">
        <v>0</v>
      </c>
      <c r="DR43" s="18">
        <v>0</v>
      </c>
      <c r="DS43" s="18">
        <v>0</v>
      </c>
      <c r="DT43" s="18">
        <v>0</v>
      </c>
      <c r="DU43" s="18">
        <v>0</v>
      </c>
      <c r="DV43" s="18">
        <v>0</v>
      </c>
      <c r="DW43" s="18">
        <v>0</v>
      </c>
      <c r="DX43" s="18">
        <v>260517.10000001863</v>
      </c>
      <c r="DY43" s="18">
        <v>0</v>
      </c>
      <c r="DZ43" s="18">
        <v>0</v>
      </c>
      <c r="EA43" s="18">
        <v>0</v>
      </c>
      <c r="EB43" s="18">
        <v>6014460.1699999999</v>
      </c>
      <c r="EC43" s="18">
        <v>0</v>
      </c>
      <c r="ED43" s="18">
        <v>0</v>
      </c>
      <c r="EE43" s="18">
        <v>0</v>
      </c>
      <c r="EF43" s="18">
        <v>2094186.57</v>
      </c>
      <c r="EG43" s="18">
        <v>0</v>
      </c>
      <c r="EH43" s="18">
        <v>980734.80000002205</v>
      </c>
      <c r="EI43" s="18">
        <v>0</v>
      </c>
      <c r="EJ43" s="18">
        <v>0</v>
      </c>
      <c r="EK43" s="18">
        <v>0</v>
      </c>
      <c r="EL43" s="18">
        <v>0</v>
      </c>
      <c r="EM43" s="18">
        <v>0</v>
      </c>
      <c r="EN43" s="18">
        <v>0</v>
      </c>
      <c r="EO43" s="18">
        <v>0</v>
      </c>
      <c r="EP43" s="18">
        <v>0</v>
      </c>
      <c r="EQ43" s="18">
        <v>0</v>
      </c>
      <c r="ER43" s="18">
        <v>0</v>
      </c>
      <c r="ES43" s="18">
        <v>0</v>
      </c>
      <c r="ET43" s="18">
        <v>0</v>
      </c>
      <c r="EU43" s="18">
        <v>0</v>
      </c>
      <c r="EV43" s="18">
        <v>0</v>
      </c>
      <c r="EW43" s="18">
        <v>0</v>
      </c>
      <c r="EX43" s="18">
        <v>0</v>
      </c>
      <c r="EY43" s="18">
        <v>0</v>
      </c>
      <c r="EZ43" s="18">
        <v>0</v>
      </c>
      <c r="FA43" s="18">
        <v>0</v>
      </c>
      <c r="FB43" s="18">
        <v>0</v>
      </c>
      <c r="FC43" s="18">
        <v>0</v>
      </c>
      <c r="FD43" s="18">
        <v>0</v>
      </c>
      <c r="FE43" s="18">
        <v>0</v>
      </c>
      <c r="FF43" s="18">
        <v>0</v>
      </c>
      <c r="FG43" s="18">
        <v>0</v>
      </c>
      <c r="FH43" s="18">
        <v>0</v>
      </c>
      <c r="FI43" s="18">
        <v>0</v>
      </c>
      <c r="FJ43" s="18">
        <v>0</v>
      </c>
      <c r="FK43" s="18">
        <v>0</v>
      </c>
      <c r="FL43" s="18">
        <v>0</v>
      </c>
      <c r="FM43" s="18">
        <v>0</v>
      </c>
      <c r="FN43" s="19">
        <v>0</v>
      </c>
      <c r="FO43" s="19">
        <v>0</v>
      </c>
      <c r="FP43" s="18">
        <v>0</v>
      </c>
      <c r="FQ43" s="18">
        <v>0</v>
      </c>
      <c r="FR43" s="18">
        <v>0</v>
      </c>
      <c r="FS43" s="18">
        <v>0</v>
      </c>
      <c r="FT43" s="80">
        <v>0</v>
      </c>
      <c r="FU43" s="80">
        <v>0</v>
      </c>
      <c r="FV43" s="18">
        <v>0</v>
      </c>
      <c r="FW43" s="18">
        <v>0</v>
      </c>
      <c r="FX43" s="18">
        <v>0</v>
      </c>
      <c r="FY43" s="18">
        <v>0</v>
      </c>
      <c r="FZ43" s="80">
        <v>0</v>
      </c>
      <c r="GA43" s="80">
        <v>0</v>
      </c>
      <c r="GB43" s="18">
        <v>0</v>
      </c>
      <c r="GC43" s="18">
        <v>0</v>
      </c>
      <c r="GD43" s="18">
        <v>0</v>
      </c>
      <c r="GE43" s="18">
        <v>0</v>
      </c>
      <c r="GF43" s="18">
        <v>0</v>
      </c>
      <c r="GG43" s="18">
        <v>0</v>
      </c>
      <c r="GH43" s="18">
        <v>0</v>
      </c>
      <c r="GI43" s="18">
        <v>0</v>
      </c>
      <c r="GJ43" s="18">
        <v>0</v>
      </c>
      <c r="GK43" s="18">
        <v>0</v>
      </c>
      <c r="GL43" s="18">
        <v>0</v>
      </c>
      <c r="GM43" s="18">
        <v>0</v>
      </c>
      <c r="GN43" s="18">
        <v>0</v>
      </c>
      <c r="GO43" s="18">
        <v>0</v>
      </c>
      <c r="GP43" s="18">
        <v>0</v>
      </c>
      <c r="GQ43" s="18">
        <v>0</v>
      </c>
      <c r="GR43" s="18">
        <v>0</v>
      </c>
      <c r="GS43" s="18">
        <v>0</v>
      </c>
      <c r="GT43" s="18">
        <v>0</v>
      </c>
      <c r="GU43" s="18">
        <v>0</v>
      </c>
      <c r="GV43" s="18">
        <v>0</v>
      </c>
      <c r="GW43" s="18">
        <v>0</v>
      </c>
      <c r="GX43" s="18">
        <v>0</v>
      </c>
      <c r="GY43" s="18">
        <v>0</v>
      </c>
      <c r="GZ43" s="80">
        <v>0</v>
      </c>
      <c r="HA43" s="80">
        <v>0</v>
      </c>
      <c r="HB43" s="18">
        <v>0</v>
      </c>
      <c r="HC43" s="18">
        <v>0</v>
      </c>
      <c r="HD43" s="18">
        <v>0</v>
      </c>
      <c r="HE43" s="18">
        <v>0</v>
      </c>
      <c r="HF43" s="80">
        <v>0</v>
      </c>
      <c r="HG43" s="80">
        <v>0</v>
      </c>
      <c r="HH43" s="18">
        <v>0</v>
      </c>
      <c r="HI43" s="18">
        <v>0</v>
      </c>
      <c r="HJ43" s="18">
        <v>0</v>
      </c>
      <c r="HK43" s="18">
        <v>0</v>
      </c>
      <c r="HL43" s="80">
        <v>0</v>
      </c>
      <c r="HM43" s="80">
        <v>0</v>
      </c>
      <c r="HN43" s="18">
        <v>0</v>
      </c>
      <c r="HO43" s="18">
        <v>0</v>
      </c>
      <c r="HP43" s="18">
        <v>0</v>
      </c>
      <c r="HQ43" s="18">
        <v>0</v>
      </c>
      <c r="HR43" s="18">
        <v>0</v>
      </c>
      <c r="HS43" s="18">
        <v>0</v>
      </c>
      <c r="HT43" s="18">
        <v>69048435.080000028</v>
      </c>
      <c r="HU43" s="18">
        <v>0</v>
      </c>
    </row>
    <row r="44" spans="1:229" ht="12.75" customHeight="1">
      <c r="A44" s="57" t="s">
        <v>221</v>
      </c>
      <c r="B44" s="17">
        <v>1049</v>
      </c>
      <c r="C44" s="58" t="s">
        <v>146</v>
      </c>
      <c r="D44" s="19">
        <v>1143619.070000038</v>
      </c>
      <c r="E44" s="19">
        <v>0</v>
      </c>
      <c r="F44" s="18">
        <v>1133379.3800000381</v>
      </c>
      <c r="G44" s="18">
        <v>0</v>
      </c>
      <c r="H44" s="18">
        <v>0</v>
      </c>
      <c r="I44" s="18">
        <v>0</v>
      </c>
      <c r="J44" s="18">
        <v>10239.690000000002</v>
      </c>
      <c r="K44" s="18">
        <v>0</v>
      </c>
      <c r="L44" s="18">
        <v>0</v>
      </c>
      <c r="M44" s="18">
        <v>0</v>
      </c>
      <c r="N44" s="18">
        <v>5422550.5100000147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119791923.72999567</v>
      </c>
      <c r="AK44" s="18">
        <v>0</v>
      </c>
      <c r="AL44" s="18">
        <v>0</v>
      </c>
      <c r="AM44" s="18">
        <v>0</v>
      </c>
      <c r="AN44" s="18">
        <v>2027603.3000000005</v>
      </c>
      <c r="AO44" s="18">
        <v>0</v>
      </c>
      <c r="AP44" s="18">
        <v>22189975.309999898</v>
      </c>
      <c r="AQ44" s="18">
        <v>0</v>
      </c>
      <c r="AR44" s="18">
        <v>0</v>
      </c>
      <c r="AS44" s="18">
        <v>0</v>
      </c>
      <c r="AT44" s="18">
        <v>1030.49</v>
      </c>
      <c r="AU44" s="18">
        <v>0</v>
      </c>
      <c r="AV44" s="18">
        <v>37695.849999999984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68992.499999999869</v>
      </c>
      <c r="BC44" s="18">
        <v>0</v>
      </c>
      <c r="BD44" s="18">
        <v>111003.50999999973</v>
      </c>
      <c r="BE44" s="18">
        <v>0</v>
      </c>
      <c r="BF44" s="18">
        <v>0</v>
      </c>
      <c r="BG44" s="18">
        <v>0</v>
      </c>
      <c r="BH44" s="18">
        <v>0</v>
      </c>
      <c r="BI44" s="18">
        <v>0</v>
      </c>
      <c r="BJ44" s="18">
        <v>0</v>
      </c>
      <c r="BK44" s="18">
        <v>0</v>
      </c>
      <c r="BL44" s="18">
        <v>0</v>
      </c>
      <c r="BM44" s="18">
        <v>0</v>
      </c>
      <c r="BN44" s="18">
        <v>0</v>
      </c>
      <c r="BO44" s="18">
        <v>0</v>
      </c>
      <c r="BP44" s="18">
        <v>0</v>
      </c>
      <c r="BQ44" s="18">
        <v>0</v>
      </c>
      <c r="BR44" s="18">
        <v>0</v>
      </c>
      <c r="BS44" s="18">
        <v>0</v>
      </c>
      <c r="BT44" s="18">
        <v>0</v>
      </c>
      <c r="BU44" s="18">
        <v>0</v>
      </c>
      <c r="BV44" s="18">
        <v>0</v>
      </c>
      <c r="BW44" s="18">
        <v>0</v>
      </c>
      <c r="BX44" s="18">
        <v>0</v>
      </c>
      <c r="BY44" s="18">
        <v>0</v>
      </c>
      <c r="BZ44" s="18">
        <v>0</v>
      </c>
      <c r="CA44" s="18">
        <v>0</v>
      </c>
      <c r="CB44" s="18">
        <v>697</v>
      </c>
      <c r="CC44" s="18">
        <v>0</v>
      </c>
      <c r="CD44" s="18">
        <v>0</v>
      </c>
      <c r="CE44" s="18">
        <v>0</v>
      </c>
      <c r="CF44" s="18">
        <v>0</v>
      </c>
      <c r="CG44" s="18">
        <v>0</v>
      </c>
      <c r="CH44" s="18">
        <v>0</v>
      </c>
      <c r="CI44" s="18">
        <v>0</v>
      </c>
      <c r="CJ44" s="18">
        <v>957499.14999999909</v>
      </c>
      <c r="CK44" s="18">
        <v>0</v>
      </c>
      <c r="CL44" s="18">
        <v>162298.72999999966</v>
      </c>
      <c r="CM44" s="18">
        <v>0</v>
      </c>
      <c r="CN44" s="18">
        <v>32636.959999999959</v>
      </c>
      <c r="CO44" s="18">
        <v>0</v>
      </c>
      <c r="CP44" s="18">
        <v>0</v>
      </c>
      <c r="CQ44" s="18">
        <v>0</v>
      </c>
      <c r="CR44" s="18">
        <v>29020.029999999912</v>
      </c>
      <c r="CS44" s="18">
        <v>0</v>
      </c>
      <c r="CT44" s="18">
        <v>0</v>
      </c>
      <c r="CU44" s="18">
        <v>0</v>
      </c>
      <c r="CV44" s="18">
        <v>0</v>
      </c>
      <c r="CW44" s="18">
        <v>0</v>
      </c>
      <c r="CX44" s="18">
        <v>0</v>
      </c>
      <c r="CY44" s="18">
        <v>0</v>
      </c>
      <c r="CZ44" s="18">
        <v>0</v>
      </c>
      <c r="DA44" s="18">
        <v>0</v>
      </c>
      <c r="DB44" s="18">
        <v>0</v>
      </c>
      <c r="DC44" s="18">
        <v>0</v>
      </c>
      <c r="DD44" s="18">
        <v>8059507.4400080526</v>
      </c>
      <c r="DE44" s="18">
        <v>0</v>
      </c>
      <c r="DF44" s="18">
        <v>0</v>
      </c>
      <c r="DG44" s="18">
        <v>0</v>
      </c>
      <c r="DH44" s="18">
        <v>0</v>
      </c>
      <c r="DI44" s="18">
        <v>0</v>
      </c>
      <c r="DJ44" s="18">
        <v>0</v>
      </c>
      <c r="DK44" s="18">
        <v>0</v>
      </c>
      <c r="DL44" s="18">
        <v>0</v>
      </c>
      <c r="DM44" s="18">
        <v>0</v>
      </c>
      <c r="DN44" s="18">
        <v>0</v>
      </c>
      <c r="DO44" s="18">
        <v>0</v>
      </c>
      <c r="DP44" s="18">
        <v>0</v>
      </c>
      <c r="DQ44" s="18">
        <v>0</v>
      </c>
      <c r="DR44" s="18">
        <v>0</v>
      </c>
      <c r="DS44" s="18">
        <v>0</v>
      </c>
      <c r="DT44" s="18">
        <v>0</v>
      </c>
      <c r="DU44" s="18">
        <v>0</v>
      </c>
      <c r="DV44" s="18">
        <v>0</v>
      </c>
      <c r="DW44" s="18">
        <v>0</v>
      </c>
      <c r="DX44" s="18">
        <v>284.5</v>
      </c>
      <c r="DY44" s="18">
        <v>0</v>
      </c>
      <c r="DZ44" s="18">
        <v>0</v>
      </c>
      <c r="EA44" s="18">
        <v>0</v>
      </c>
      <c r="EB44" s="18">
        <v>15757.139999999998</v>
      </c>
      <c r="EC44" s="18">
        <v>0</v>
      </c>
      <c r="ED44" s="18">
        <v>8.0299999999999994</v>
      </c>
      <c r="EE44" s="18">
        <v>0</v>
      </c>
      <c r="EF44" s="18">
        <v>19.57</v>
      </c>
      <c r="EG44" s="18">
        <v>0</v>
      </c>
      <c r="EH44" s="18">
        <v>116330.24000000006</v>
      </c>
      <c r="EI44" s="18">
        <v>0</v>
      </c>
      <c r="EJ44" s="18">
        <v>0</v>
      </c>
      <c r="EK44" s="18">
        <v>0</v>
      </c>
      <c r="EL44" s="18">
        <v>0</v>
      </c>
      <c r="EM44" s="18">
        <v>0</v>
      </c>
      <c r="EN44" s="18">
        <v>0</v>
      </c>
      <c r="EO44" s="18">
        <v>0</v>
      </c>
      <c r="EP44" s="18">
        <v>0</v>
      </c>
      <c r="EQ44" s="18">
        <v>0</v>
      </c>
      <c r="ER44" s="18">
        <v>0</v>
      </c>
      <c r="ES44" s="18">
        <v>0</v>
      </c>
      <c r="ET44" s="18">
        <v>0</v>
      </c>
      <c r="EU44" s="18">
        <v>0</v>
      </c>
      <c r="EV44" s="18">
        <v>0</v>
      </c>
      <c r="EW44" s="18">
        <v>0</v>
      </c>
      <c r="EX44" s="18">
        <v>0</v>
      </c>
      <c r="EY44" s="18">
        <v>0</v>
      </c>
      <c r="EZ44" s="18">
        <v>0</v>
      </c>
      <c r="FA44" s="18">
        <v>0</v>
      </c>
      <c r="FB44" s="18">
        <v>0</v>
      </c>
      <c r="FC44" s="18">
        <v>0</v>
      </c>
      <c r="FD44" s="18">
        <v>0</v>
      </c>
      <c r="FE44" s="18">
        <v>0</v>
      </c>
      <c r="FF44" s="18">
        <v>0</v>
      </c>
      <c r="FG44" s="18">
        <v>0</v>
      </c>
      <c r="FH44" s="18">
        <v>0</v>
      </c>
      <c r="FI44" s="18">
        <v>0</v>
      </c>
      <c r="FJ44" s="18">
        <v>0</v>
      </c>
      <c r="FK44" s="18">
        <v>0</v>
      </c>
      <c r="FL44" s="18">
        <v>0</v>
      </c>
      <c r="FM44" s="18">
        <v>0</v>
      </c>
      <c r="FN44" s="19">
        <v>947337.74000000011</v>
      </c>
      <c r="FO44" s="19">
        <v>0</v>
      </c>
      <c r="FP44" s="18">
        <v>0</v>
      </c>
      <c r="FQ44" s="18">
        <v>0</v>
      </c>
      <c r="FR44" s="18">
        <v>0</v>
      </c>
      <c r="FS44" s="18">
        <v>0</v>
      </c>
      <c r="FT44" s="80">
        <v>947337.74000000011</v>
      </c>
      <c r="FU44" s="80">
        <v>0</v>
      </c>
      <c r="FV44" s="18">
        <v>65882.64999999998</v>
      </c>
      <c r="FW44" s="18">
        <v>0</v>
      </c>
      <c r="FX44" s="18">
        <v>881455.09000000008</v>
      </c>
      <c r="FY44" s="18">
        <v>0</v>
      </c>
      <c r="FZ44" s="80">
        <v>0</v>
      </c>
      <c r="GA44" s="80">
        <v>0</v>
      </c>
      <c r="GB44" s="18">
        <v>0</v>
      </c>
      <c r="GC44" s="18">
        <v>0</v>
      </c>
      <c r="GD44" s="18">
        <v>0</v>
      </c>
      <c r="GE44" s="18">
        <v>0</v>
      </c>
      <c r="GF44" s="18">
        <v>26.930000000000007</v>
      </c>
      <c r="GG44" s="18">
        <v>0</v>
      </c>
      <c r="GH44" s="18">
        <v>0</v>
      </c>
      <c r="GI44" s="18">
        <v>0</v>
      </c>
      <c r="GJ44" s="18">
        <v>0</v>
      </c>
      <c r="GK44" s="18">
        <v>0</v>
      </c>
      <c r="GL44" s="18">
        <v>0</v>
      </c>
      <c r="GM44" s="18">
        <v>0</v>
      </c>
      <c r="GN44" s="18">
        <v>0</v>
      </c>
      <c r="GO44" s="18">
        <v>0</v>
      </c>
      <c r="GP44" s="18">
        <v>0</v>
      </c>
      <c r="GQ44" s="18">
        <v>0</v>
      </c>
      <c r="GR44" s="18">
        <v>0</v>
      </c>
      <c r="GS44" s="18">
        <v>0</v>
      </c>
      <c r="GT44" s="18">
        <v>0</v>
      </c>
      <c r="GU44" s="18">
        <v>0</v>
      </c>
      <c r="GV44" s="18">
        <v>0</v>
      </c>
      <c r="GW44" s="18">
        <v>0</v>
      </c>
      <c r="GX44" s="18">
        <v>0</v>
      </c>
      <c r="GY44" s="18">
        <v>0</v>
      </c>
      <c r="GZ44" s="80">
        <v>0</v>
      </c>
      <c r="HA44" s="80">
        <v>0</v>
      </c>
      <c r="HB44" s="18">
        <v>0</v>
      </c>
      <c r="HC44" s="18">
        <v>0</v>
      </c>
      <c r="HD44" s="18">
        <v>0</v>
      </c>
      <c r="HE44" s="18">
        <v>0</v>
      </c>
      <c r="HF44" s="80">
        <v>0</v>
      </c>
      <c r="HG44" s="80">
        <v>0</v>
      </c>
      <c r="HH44" s="18">
        <v>0</v>
      </c>
      <c r="HI44" s="18">
        <v>0</v>
      </c>
      <c r="HJ44" s="18">
        <v>0</v>
      </c>
      <c r="HK44" s="18">
        <v>0</v>
      </c>
      <c r="HL44" s="80">
        <v>0</v>
      </c>
      <c r="HM44" s="80">
        <v>0</v>
      </c>
      <c r="HN44" s="18">
        <v>0</v>
      </c>
      <c r="HO44" s="18">
        <v>0</v>
      </c>
      <c r="HP44" s="18">
        <v>0</v>
      </c>
      <c r="HQ44" s="18">
        <v>0</v>
      </c>
      <c r="HR44" s="18">
        <v>0</v>
      </c>
      <c r="HS44" s="18">
        <v>0</v>
      </c>
      <c r="HT44" s="18">
        <v>161115817.73000365</v>
      </c>
      <c r="HU44" s="18">
        <v>0</v>
      </c>
    </row>
    <row r="45" spans="1:229" ht="12.75" customHeight="1">
      <c r="A45" s="57" t="s">
        <v>223</v>
      </c>
      <c r="B45" s="17">
        <v>1050</v>
      </c>
      <c r="C45" s="58" t="s">
        <v>146</v>
      </c>
      <c r="D45" s="19">
        <v>1305445.2700000082</v>
      </c>
      <c r="E45" s="19">
        <v>0</v>
      </c>
      <c r="F45" s="18">
        <v>655959.0900000073</v>
      </c>
      <c r="G45" s="18">
        <v>0</v>
      </c>
      <c r="H45" s="18">
        <v>110884.37999999998</v>
      </c>
      <c r="I45" s="18">
        <v>0</v>
      </c>
      <c r="J45" s="18">
        <v>538601.80000000086</v>
      </c>
      <c r="K45" s="18">
        <v>0</v>
      </c>
      <c r="L45" s="18">
        <v>0</v>
      </c>
      <c r="M45" s="18">
        <v>0</v>
      </c>
      <c r="N45" s="18">
        <v>4464003.4600000335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8">
        <v>0</v>
      </c>
      <c r="AO45" s="18">
        <v>0</v>
      </c>
      <c r="AP45" s="18">
        <v>218735821.80021408</v>
      </c>
      <c r="AQ45" s="18">
        <v>0</v>
      </c>
      <c r="AR45" s="18">
        <v>5061879.7100003855</v>
      </c>
      <c r="AS45" s="18">
        <v>0</v>
      </c>
      <c r="AT45" s="18">
        <v>53716.72</v>
      </c>
      <c r="AU45" s="18">
        <v>0</v>
      </c>
      <c r="AV45" s="18">
        <v>1279696.3000000196</v>
      </c>
      <c r="AW45" s="18">
        <v>0</v>
      </c>
      <c r="AX45" s="18">
        <v>550</v>
      </c>
      <c r="AY45" s="18">
        <v>0</v>
      </c>
      <c r="AZ45" s="18">
        <v>0</v>
      </c>
      <c r="BA45" s="18">
        <v>0</v>
      </c>
      <c r="BB45" s="18">
        <v>86918.730000000331</v>
      </c>
      <c r="BC45" s="18">
        <v>0</v>
      </c>
      <c r="BD45" s="18">
        <v>159684.100000001</v>
      </c>
      <c r="BE45" s="18">
        <v>0</v>
      </c>
      <c r="BF45" s="18">
        <v>0</v>
      </c>
      <c r="BG45" s="18">
        <v>0</v>
      </c>
      <c r="BH45" s="18">
        <v>0</v>
      </c>
      <c r="BI45" s="18">
        <v>0</v>
      </c>
      <c r="BJ45" s="18">
        <v>0</v>
      </c>
      <c r="BK45" s="18">
        <v>0</v>
      </c>
      <c r="BL45" s="18">
        <v>0</v>
      </c>
      <c r="BM45" s="18">
        <v>0</v>
      </c>
      <c r="BN45" s="18">
        <v>0</v>
      </c>
      <c r="BO45" s="18">
        <v>0</v>
      </c>
      <c r="BP45" s="18">
        <v>0</v>
      </c>
      <c r="BQ45" s="18">
        <v>0</v>
      </c>
      <c r="BR45" s="18">
        <v>172791.31999999957</v>
      </c>
      <c r="BS45" s="18">
        <v>0</v>
      </c>
      <c r="BT45" s="18">
        <v>0</v>
      </c>
      <c r="BU45" s="18">
        <v>0</v>
      </c>
      <c r="BV45" s="18">
        <v>0</v>
      </c>
      <c r="BW45" s="18">
        <v>0</v>
      </c>
      <c r="BX45" s="18">
        <v>0</v>
      </c>
      <c r="BY45" s="18">
        <v>0</v>
      </c>
      <c r="BZ45" s="18">
        <v>0</v>
      </c>
      <c r="CA45" s="18">
        <v>0</v>
      </c>
      <c r="CB45" s="18">
        <v>0</v>
      </c>
      <c r="CC45" s="18">
        <v>0</v>
      </c>
      <c r="CD45" s="18">
        <v>0</v>
      </c>
      <c r="CE45" s="18">
        <v>0</v>
      </c>
      <c r="CF45" s="18">
        <v>0</v>
      </c>
      <c r="CG45" s="18">
        <v>0</v>
      </c>
      <c r="CH45" s="18">
        <v>0</v>
      </c>
      <c r="CI45" s="18">
        <v>0</v>
      </c>
      <c r="CJ45" s="18">
        <v>10858246.049999973</v>
      </c>
      <c r="CK45" s="18">
        <v>0</v>
      </c>
      <c r="CL45" s="18">
        <v>130999.86000000079</v>
      </c>
      <c r="CM45" s="18">
        <v>0</v>
      </c>
      <c r="CN45" s="18">
        <v>30651.789999999903</v>
      </c>
      <c r="CO45" s="18">
        <v>0</v>
      </c>
      <c r="CP45" s="18">
        <v>0</v>
      </c>
      <c r="CQ45" s="18">
        <v>0</v>
      </c>
      <c r="CR45" s="18">
        <v>23965.189999999915</v>
      </c>
      <c r="CS45" s="18">
        <v>0</v>
      </c>
      <c r="CT45" s="18">
        <v>0</v>
      </c>
      <c r="CU45" s="18">
        <v>0</v>
      </c>
      <c r="CV45" s="18">
        <v>0</v>
      </c>
      <c r="CW45" s="18">
        <v>0</v>
      </c>
      <c r="CX45" s="18">
        <v>0</v>
      </c>
      <c r="CY45" s="18">
        <v>0</v>
      </c>
      <c r="CZ45" s="18">
        <v>0</v>
      </c>
      <c r="DA45" s="18">
        <v>0</v>
      </c>
      <c r="DB45" s="18">
        <v>0</v>
      </c>
      <c r="DC45" s="18">
        <v>0</v>
      </c>
      <c r="DD45" s="18">
        <v>4141244.6200047098</v>
      </c>
      <c r="DE45" s="18">
        <v>0</v>
      </c>
      <c r="DF45" s="18">
        <v>0</v>
      </c>
      <c r="DG45" s="18">
        <v>0</v>
      </c>
      <c r="DH45" s="18">
        <v>0</v>
      </c>
      <c r="DI45" s="18">
        <v>0</v>
      </c>
      <c r="DJ45" s="18">
        <v>0</v>
      </c>
      <c r="DK45" s="18">
        <v>0</v>
      </c>
      <c r="DL45" s="18">
        <v>0</v>
      </c>
      <c r="DM45" s="18">
        <v>0</v>
      </c>
      <c r="DN45" s="18">
        <v>0</v>
      </c>
      <c r="DO45" s="18">
        <v>0</v>
      </c>
      <c r="DP45" s="18">
        <v>0</v>
      </c>
      <c r="DQ45" s="18">
        <v>0</v>
      </c>
      <c r="DR45" s="18">
        <v>0</v>
      </c>
      <c r="DS45" s="18">
        <v>0</v>
      </c>
      <c r="DT45" s="18">
        <v>0</v>
      </c>
      <c r="DU45" s="18">
        <v>0</v>
      </c>
      <c r="DV45" s="18">
        <v>0</v>
      </c>
      <c r="DW45" s="18">
        <v>0</v>
      </c>
      <c r="DX45" s="18">
        <v>0</v>
      </c>
      <c r="DY45" s="18">
        <v>0</v>
      </c>
      <c r="DZ45" s="18">
        <v>0</v>
      </c>
      <c r="EA45" s="18">
        <v>0</v>
      </c>
      <c r="EB45" s="18">
        <v>304207.00000000041</v>
      </c>
      <c r="EC45" s="18">
        <v>0</v>
      </c>
      <c r="ED45" s="18">
        <v>0</v>
      </c>
      <c r="EE45" s="18">
        <v>0</v>
      </c>
      <c r="EF45" s="18">
        <v>0</v>
      </c>
      <c r="EG45" s="18">
        <v>0</v>
      </c>
      <c r="EH45" s="18">
        <v>116818.85000000003</v>
      </c>
      <c r="EI45" s="18">
        <v>0</v>
      </c>
      <c r="EJ45" s="18">
        <v>0</v>
      </c>
      <c r="EK45" s="18">
        <v>0</v>
      </c>
      <c r="EL45" s="18">
        <v>0</v>
      </c>
      <c r="EM45" s="18">
        <v>0</v>
      </c>
      <c r="EN45" s="18">
        <v>0</v>
      </c>
      <c r="EO45" s="18">
        <v>0</v>
      </c>
      <c r="EP45" s="18">
        <v>11407.75</v>
      </c>
      <c r="EQ45" s="18">
        <v>0</v>
      </c>
      <c r="ER45" s="18">
        <v>0</v>
      </c>
      <c r="ES45" s="18">
        <v>0</v>
      </c>
      <c r="ET45" s="18">
        <v>249295.51000000018</v>
      </c>
      <c r="EU45" s="18">
        <v>0</v>
      </c>
      <c r="EV45" s="18">
        <v>1038443.4900000001</v>
      </c>
      <c r="EW45" s="18">
        <v>0</v>
      </c>
      <c r="EX45" s="18">
        <v>29863613.530000109</v>
      </c>
      <c r="EY45" s="18">
        <v>0</v>
      </c>
      <c r="EZ45" s="18">
        <v>0</v>
      </c>
      <c r="FA45" s="18">
        <v>0</v>
      </c>
      <c r="FB45" s="18">
        <v>2775586.4700000039</v>
      </c>
      <c r="FC45" s="18">
        <v>0</v>
      </c>
      <c r="FD45" s="18">
        <v>0</v>
      </c>
      <c r="FE45" s="18">
        <v>0</v>
      </c>
      <c r="FF45" s="18">
        <v>0</v>
      </c>
      <c r="FG45" s="18">
        <v>0</v>
      </c>
      <c r="FH45" s="18">
        <v>40781.380000000005</v>
      </c>
      <c r="FI45" s="18">
        <v>0</v>
      </c>
      <c r="FJ45" s="18">
        <v>386216.57</v>
      </c>
      <c r="FK45" s="18">
        <v>0</v>
      </c>
      <c r="FL45" s="18">
        <v>0</v>
      </c>
      <c r="FM45" s="18">
        <v>0</v>
      </c>
      <c r="FN45" s="19">
        <v>0</v>
      </c>
      <c r="FO45" s="19">
        <v>0</v>
      </c>
      <c r="FP45" s="18">
        <v>0</v>
      </c>
      <c r="FQ45" s="18">
        <v>0</v>
      </c>
      <c r="FR45" s="18">
        <v>0</v>
      </c>
      <c r="FS45" s="18">
        <v>0</v>
      </c>
      <c r="FT45" s="80">
        <v>0</v>
      </c>
      <c r="FU45" s="80">
        <v>0</v>
      </c>
      <c r="FV45" s="18">
        <v>0</v>
      </c>
      <c r="FW45" s="18">
        <v>0</v>
      </c>
      <c r="FX45" s="18">
        <v>0</v>
      </c>
      <c r="FY45" s="18">
        <v>0</v>
      </c>
      <c r="FZ45" s="80">
        <v>0</v>
      </c>
      <c r="GA45" s="80">
        <v>0</v>
      </c>
      <c r="GB45" s="18">
        <v>0</v>
      </c>
      <c r="GC45" s="18">
        <v>0</v>
      </c>
      <c r="GD45" s="18">
        <v>0</v>
      </c>
      <c r="GE45" s="18">
        <v>0</v>
      </c>
      <c r="GF45" s="18">
        <v>0</v>
      </c>
      <c r="GG45" s="18">
        <v>0</v>
      </c>
      <c r="GH45" s="18">
        <v>0</v>
      </c>
      <c r="GI45" s="18">
        <v>0</v>
      </c>
      <c r="GJ45" s="18">
        <v>0</v>
      </c>
      <c r="GK45" s="18">
        <v>0</v>
      </c>
      <c r="GL45" s="18">
        <v>0</v>
      </c>
      <c r="GM45" s="18">
        <v>0</v>
      </c>
      <c r="GN45" s="18">
        <v>0</v>
      </c>
      <c r="GO45" s="18">
        <v>0</v>
      </c>
      <c r="GP45" s="18">
        <v>0</v>
      </c>
      <c r="GQ45" s="18">
        <v>0</v>
      </c>
      <c r="GR45" s="18">
        <v>0</v>
      </c>
      <c r="GS45" s="18">
        <v>0</v>
      </c>
      <c r="GT45" s="18">
        <v>0</v>
      </c>
      <c r="GU45" s="18">
        <v>0</v>
      </c>
      <c r="GV45" s="18">
        <v>0</v>
      </c>
      <c r="GW45" s="18">
        <v>0</v>
      </c>
      <c r="GX45" s="18">
        <v>0</v>
      </c>
      <c r="GY45" s="18">
        <v>0</v>
      </c>
      <c r="GZ45" s="80">
        <v>0</v>
      </c>
      <c r="HA45" s="80">
        <v>0</v>
      </c>
      <c r="HB45" s="18">
        <v>0</v>
      </c>
      <c r="HC45" s="18">
        <v>0</v>
      </c>
      <c r="HD45" s="18">
        <v>0</v>
      </c>
      <c r="HE45" s="18">
        <v>0</v>
      </c>
      <c r="HF45" s="80">
        <v>0</v>
      </c>
      <c r="HG45" s="80">
        <v>0</v>
      </c>
      <c r="HH45" s="18">
        <v>0</v>
      </c>
      <c r="HI45" s="18">
        <v>0</v>
      </c>
      <c r="HJ45" s="18">
        <v>0</v>
      </c>
      <c r="HK45" s="18">
        <v>0</v>
      </c>
      <c r="HL45" s="80">
        <v>0</v>
      </c>
      <c r="HM45" s="80">
        <v>0</v>
      </c>
      <c r="HN45" s="18">
        <v>0</v>
      </c>
      <c r="HO45" s="18">
        <v>0</v>
      </c>
      <c r="HP45" s="18">
        <v>0</v>
      </c>
      <c r="HQ45" s="18">
        <v>0</v>
      </c>
      <c r="HR45" s="18">
        <v>0</v>
      </c>
      <c r="HS45" s="18">
        <v>0</v>
      </c>
      <c r="HT45" s="18">
        <v>281291985.47021931</v>
      </c>
      <c r="HU45" s="18">
        <v>0</v>
      </c>
    </row>
    <row r="46" spans="1:229" ht="12.75" customHeight="1">
      <c r="A46" s="57" t="s">
        <v>316</v>
      </c>
      <c r="B46" s="17">
        <v>1051</v>
      </c>
      <c r="C46" s="58" t="s">
        <v>146</v>
      </c>
      <c r="D46" s="19">
        <v>653032.11</v>
      </c>
      <c r="E46" s="19">
        <v>0</v>
      </c>
      <c r="F46" s="18">
        <v>16011.98</v>
      </c>
      <c r="G46" s="18">
        <v>0</v>
      </c>
      <c r="H46" s="18">
        <v>329263.75</v>
      </c>
      <c r="I46" s="18">
        <v>0</v>
      </c>
      <c r="J46" s="18">
        <v>307756.38</v>
      </c>
      <c r="K46" s="18">
        <v>0</v>
      </c>
      <c r="L46" s="18">
        <v>63399.72</v>
      </c>
      <c r="M46" s="18">
        <v>0</v>
      </c>
      <c r="N46" s="18">
        <v>142918.79</v>
      </c>
      <c r="O46" s="18">
        <v>0</v>
      </c>
      <c r="P46" s="18">
        <v>0</v>
      </c>
      <c r="Q46" s="18">
        <v>0</v>
      </c>
      <c r="R46" s="18">
        <v>8308775.1600000001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257480.4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4510054.0199999996</v>
      </c>
      <c r="AQ46" s="18">
        <v>0</v>
      </c>
      <c r="AR46" s="18">
        <v>0</v>
      </c>
      <c r="AS46" s="18">
        <v>0</v>
      </c>
      <c r="AT46" s="18">
        <v>264646.46000000002</v>
      </c>
      <c r="AU46" s="18">
        <v>0</v>
      </c>
      <c r="AV46" s="18">
        <v>162433.56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4369.72</v>
      </c>
      <c r="BC46" s="18">
        <v>0</v>
      </c>
      <c r="BD46" s="18">
        <v>313398.28000000003</v>
      </c>
      <c r="BE46" s="18">
        <v>0</v>
      </c>
      <c r="BF46" s="18">
        <v>0</v>
      </c>
      <c r="BG46" s="18">
        <v>0</v>
      </c>
      <c r="BH46" s="18">
        <v>0</v>
      </c>
      <c r="BI46" s="18">
        <v>0</v>
      </c>
      <c r="BJ46" s="18">
        <v>0</v>
      </c>
      <c r="BK46" s="18">
        <v>0</v>
      </c>
      <c r="BL46" s="18">
        <v>0</v>
      </c>
      <c r="BM46" s="18">
        <v>0</v>
      </c>
      <c r="BN46" s="18">
        <v>0</v>
      </c>
      <c r="BO46" s="18">
        <v>0</v>
      </c>
      <c r="BP46" s="18">
        <v>0</v>
      </c>
      <c r="BQ46" s="18">
        <v>0</v>
      </c>
      <c r="BR46" s="18">
        <v>0</v>
      </c>
      <c r="BS46" s="18">
        <v>0</v>
      </c>
      <c r="BT46" s="18">
        <v>0</v>
      </c>
      <c r="BU46" s="18">
        <v>0</v>
      </c>
      <c r="BV46" s="18">
        <v>10</v>
      </c>
      <c r="BW46" s="18">
        <v>0</v>
      </c>
      <c r="BX46" s="18">
        <v>0</v>
      </c>
      <c r="BY46" s="18">
        <v>0</v>
      </c>
      <c r="BZ46" s="18">
        <v>0</v>
      </c>
      <c r="CA46" s="18">
        <v>0</v>
      </c>
      <c r="CB46" s="18">
        <v>1447.95</v>
      </c>
      <c r="CC46" s="18">
        <v>0</v>
      </c>
      <c r="CD46" s="18">
        <v>0</v>
      </c>
      <c r="CE46" s="18">
        <v>0</v>
      </c>
      <c r="CF46" s="18">
        <v>0</v>
      </c>
      <c r="CG46" s="18">
        <v>0</v>
      </c>
      <c r="CH46" s="18">
        <v>0</v>
      </c>
      <c r="CI46" s="18">
        <v>0</v>
      </c>
      <c r="CJ46" s="18">
        <v>2599581.1</v>
      </c>
      <c r="CK46" s="18">
        <v>0</v>
      </c>
      <c r="CL46" s="18">
        <v>349021.87</v>
      </c>
      <c r="CM46" s="18">
        <v>0</v>
      </c>
      <c r="CN46" s="18">
        <v>216907.3</v>
      </c>
      <c r="CO46" s="18">
        <v>0</v>
      </c>
      <c r="CP46" s="18">
        <v>0</v>
      </c>
      <c r="CQ46" s="18">
        <v>0</v>
      </c>
      <c r="CR46" s="18">
        <v>44157.3</v>
      </c>
      <c r="CS46" s="18">
        <v>0</v>
      </c>
      <c r="CT46" s="18">
        <v>0</v>
      </c>
      <c r="CU46" s="18">
        <v>0</v>
      </c>
      <c r="CV46" s="18">
        <v>0</v>
      </c>
      <c r="CW46" s="18">
        <v>0</v>
      </c>
      <c r="CX46" s="18">
        <v>0</v>
      </c>
      <c r="CY46" s="18">
        <v>0</v>
      </c>
      <c r="CZ46" s="18">
        <v>0</v>
      </c>
      <c r="DA46" s="18">
        <v>0</v>
      </c>
      <c r="DB46" s="18">
        <v>0</v>
      </c>
      <c r="DC46" s="18">
        <v>0</v>
      </c>
      <c r="DD46" s="18">
        <v>138220.39000000001</v>
      </c>
      <c r="DE46" s="18">
        <v>0</v>
      </c>
      <c r="DF46" s="18">
        <v>0</v>
      </c>
      <c r="DG46" s="18">
        <v>0</v>
      </c>
      <c r="DH46" s="18">
        <v>0</v>
      </c>
      <c r="DI46" s="18">
        <v>0</v>
      </c>
      <c r="DJ46" s="18">
        <v>0</v>
      </c>
      <c r="DK46" s="18">
        <v>0</v>
      </c>
      <c r="DL46" s="18">
        <v>0</v>
      </c>
      <c r="DM46" s="18">
        <v>0</v>
      </c>
      <c r="DN46" s="18">
        <v>0</v>
      </c>
      <c r="DO46" s="18">
        <v>0</v>
      </c>
      <c r="DP46" s="18">
        <v>0</v>
      </c>
      <c r="DQ46" s="18">
        <v>0</v>
      </c>
      <c r="DR46" s="18">
        <v>0</v>
      </c>
      <c r="DS46" s="18">
        <v>0</v>
      </c>
      <c r="DT46" s="18">
        <v>921.74</v>
      </c>
      <c r="DU46" s="18">
        <v>0</v>
      </c>
      <c r="DV46" s="18">
        <v>0</v>
      </c>
      <c r="DW46" s="18">
        <v>0</v>
      </c>
      <c r="DX46" s="18">
        <v>1727738.94</v>
      </c>
      <c r="DY46" s="18">
        <v>0</v>
      </c>
      <c r="DZ46" s="18">
        <v>0</v>
      </c>
      <c r="EA46" s="18">
        <v>0</v>
      </c>
      <c r="EB46" s="18">
        <v>1046004.19</v>
      </c>
      <c r="EC46" s="18">
        <v>0</v>
      </c>
      <c r="ED46" s="18">
        <v>7368.62</v>
      </c>
      <c r="EE46" s="18">
        <v>0</v>
      </c>
      <c r="EF46" s="18">
        <v>365433.56</v>
      </c>
      <c r="EG46" s="18">
        <v>0</v>
      </c>
      <c r="EH46" s="18">
        <v>123630.79</v>
      </c>
      <c r="EI46" s="18">
        <v>0</v>
      </c>
      <c r="EJ46" s="18">
        <v>0</v>
      </c>
      <c r="EK46" s="18">
        <v>0</v>
      </c>
      <c r="EL46" s="18">
        <v>0</v>
      </c>
      <c r="EM46" s="18">
        <v>0</v>
      </c>
      <c r="EN46" s="18">
        <v>0</v>
      </c>
      <c r="EO46" s="18">
        <v>0</v>
      </c>
      <c r="EP46" s="18">
        <v>0</v>
      </c>
      <c r="EQ46" s="18">
        <v>0</v>
      </c>
      <c r="ER46" s="18">
        <v>0</v>
      </c>
      <c r="ES46" s="18">
        <v>0</v>
      </c>
      <c r="ET46" s="18">
        <v>0</v>
      </c>
      <c r="EU46" s="18">
        <v>0</v>
      </c>
      <c r="EV46" s="18">
        <v>0</v>
      </c>
      <c r="EW46" s="18">
        <v>0</v>
      </c>
      <c r="EX46" s="18">
        <v>0</v>
      </c>
      <c r="EY46" s="18">
        <v>0</v>
      </c>
      <c r="EZ46" s="18">
        <v>0</v>
      </c>
      <c r="FA46" s="18">
        <v>0</v>
      </c>
      <c r="FB46" s="18">
        <v>0</v>
      </c>
      <c r="FC46" s="18">
        <v>0</v>
      </c>
      <c r="FD46" s="18">
        <v>0</v>
      </c>
      <c r="FE46" s="18">
        <v>0</v>
      </c>
      <c r="FF46" s="18">
        <v>0</v>
      </c>
      <c r="FG46" s="18">
        <v>0</v>
      </c>
      <c r="FH46" s="18">
        <v>0</v>
      </c>
      <c r="FI46" s="18">
        <v>0</v>
      </c>
      <c r="FJ46" s="18">
        <v>0</v>
      </c>
      <c r="FK46" s="18">
        <v>0</v>
      </c>
      <c r="FL46" s="18">
        <v>0</v>
      </c>
      <c r="FM46" s="18">
        <v>0</v>
      </c>
      <c r="FN46" s="19">
        <v>0</v>
      </c>
      <c r="FO46" s="19">
        <v>0</v>
      </c>
      <c r="FP46" s="18">
        <v>0</v>
      </c>
      <c r="FQ46" s="18">
        <v>0</v>
      </c>
      <c r="FR46" s="18">
        <v>0</v>
      </c>
      <c r="FS46" s="18">
        <v>0</v>
      </c>
      <c r="FT46" s="80">
        <v>0</v>
      </c>
      <c r="FU46" s="80">
        <v>0</v>
      </c>
      <c r="FV46" s="18">
        <v>0</v>
      </c>
      <c r="FW46" s="18">
        <v>0</v>
      </c>
      <c r="FX46" s="18">
        <v>0</v>
      </c>
      <c r="FY46" s="18">
        <v>0</v>
      </c>
      <c r="FZ46" s="80">
        <v>0</v>
      </c>
      <c r="GA46" s="80">
        <v>0</v>
      </c>
      <c r="GB46" s="18">
        <v>0</v>
      </c>
      <c r="GC46" s="18">
        <v>0</v>
      </c>
      <c r="GD46" s="18">
        <v>0</v>
      </c>
      <c r="GE46" s="18">
        <v>0</v>
      </c>
      <c r="GF46" s="18">
        <v>6691.58</v>
      </c>
      <c r="GG46" s="18">
        <v>0</v>
      </c>
      <c r="GH46" s="18">
        <v>0</v>
      </c>
      <c r="GI46" s="18">
        <v>0</v>
      </c>
      <c r="GJ46" s="18">
        <v>0</v>
      </c>
      <c r="GK46" s="18">
        <v>0</v>
      </c>
      <c r="GL46" s="18">
        <v>0</v>
      </c>
      <c r="GM46" s="18">
        <v>0</v>
      </c>
      <c r="GN46" s="18">
        <v>0</v>
      </c>
      <c r="GO46" s="18">
        <v>0</v>
      </c>
      <c r="GP46" s="18">
        <v>0</v>
      </c>
      <c r="GQ46" s="18">
        <v>0</v>
      </c>
      <c r="GR46" s="18">
        <v>0</v>
      </c>
      <c r="GS46" s="18">
        <v>0</v>
      </c>
      <c r="GT46" s="18">
        <v>0</v>
      </c>
      <c r="GU46" s="18">
        <v>0</v>
      </c>
      <c r="GV46" s="18">
        <v>0</v>
      </c>
      <c r="GW46" s="18">
        <v>0</v>
      </c>
      <c r="GX46" s="18">
        <v>0</v>
      </c>
      <c r="GY46" s="18">
        <v>0</v>
      </c>
      <c r="GZ46" s="80">
        <v>0</v>
      </c>
      <c r="HA46" s="80">
        <v>0</v>
      </c>
      <c r="HB46" s="18">
        <v>0</v>
      </c>
      <c r="HC46" s="18">
        <v>0</v>
      </c>
      <c r="HD46" s="18">
        <v>0</v>
      </c>
      <c r="HE46" s="18">
        <v>0</v>
      </c>
      <c r="HF46" s="80">
        <v>0</v>
      </c>
      <c r="HG46" s="80">
        <v>0</v>
      </c>
      <c r="HH46" s="18">
        <v>0</v>
      </c>
      <c r="HI46" s="18">
        <v>0</v>
      </c>
      <c r="HJ46" s="18">
        <v>0</v>
      </c>
      <c r="HK46" s="18">
        <v>0</v>
      </c>
      <c r="HL46" s="80">
        <v>0</v>
      </c>
      <c r="HM46" s="80">
        <v>0</v>
      </c>
      <c r="HN46" s="18">
        <v>0</v>
      </c>
      <c r="HO46" s="18">
        <v>0</v>
      </c>
      <c r="HP46" s="18">
        <v>0</v>
      </c>
      <c r="HQ46" s="18">
        <v>0</v>
      </c>
      <c r="HR46" s="18">
        <v>0</v>
      </c>
      <c r="HS46" s="18">
        <v>0</v>
      </c>
      <c r="HT46" s="18">
        <v>21307643.550000001</v>
      </c>
      <c r="HU46" s="18">
        <v>0</v>
      </c>
    </row>
    <row r="47" spans="1:229" ht="12.75" customHeight="1">
      <c r="A47" s="57" t="s">
        <v>225</v>
      </c>
      <c r="B47" s="17">
        <v>2001</v>
      </c>
      <c r="C47" s="58" t="s">
        <v>226</v>
      </c>
      <c r="D47" s="19">
        <v>0</v>
      </c>
      <c r="E47" s="19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18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  <c r="AS47" s="18">
        <v>0</v>
      </c>
      <c r="AT47" s="18">
        <v>0</v>
      </c>
      <c r="AU47" s="18">
        <v>0</v>
      </c>
      <c r="AV47" s="18">
        <v>0</v>
      </c>
      <c r="AW47" s="18">
        <v>0</v>
      </c>
      <c r="AX47" s="18">
        <v>0</v>
      </c>
      <c r="AY47" s="18">
        <v>0</v>
      </c>
      <c r="AZ47" s="18">
        <v>0</v>
      </c>
      <c r="BA47" s="18">
        <v>0</v>
      </c>
      <c r="BB47" s="18">
        <v>0</v>
      </c>
      <c r="BC47" s="18">
        <v>0</v>
      </c>
      <c r="BD47" s="18">
        <v>0</v>
      </c>
      <c r="BE47" s="18">
        <v>0</v>
      </c>
      <c r="BF47" s="18">
        <v>0</v>
      </c>
      <c r="BG47" s="18">
        <v>0</v>
      </c>
      <c r="BH47" s="18">
        <v>0</v>
      </c>
      <c r="BI47" s="18">
        <v>0</v>
      </c>
      <c r="BJ47" s="18">
        <v>0</v>
      </c>
      <c r="BK47" s="18">
        <v>0</v>
      </c>
      <c r="BL47" s="18">
        <v>0</v>
      </c>
      <c r="BM47" s="18">
        <v>0</v>
      </c>
      <c r="BN47" s="18">
        <v>0</v>
      </c>
      <c r="BO47" s="18">
        <v>0</v>
      </c>
      <c r="BP47" s="18">
        <v>0</v>
      </c>
      <c r="BQ47" s="18">
        <v>0</v>
      </c>
      <c r="BR47" s="18">
        <v>0</v>
      </c>
      <c r="BS47" s="18">
        <v>0</v>
      </c>
      <c r="BT47" s="18">
        <v>0</v>
      </c>
      <c r="BU47" s="18">
        <v>0</v>
      </c>
      <c r="BV47" s="18">
        <v>0</v>
      </c>
      <c r="BW47" s="18">
        <v>0</v>
      </c>
      <c r="BX47" s="18">
        <v>0</v>
      </c>
      <c r="BY47" s="18">
        <v>0</v>
      </c>
      <c r="BZ47" s="18">
        <v>0</v>
      </c>
      <c r="CA47" s="18">
        <v>0</v>
      </c>
      <c r="CB47" s="18">
        <v>0</v>
      </c>
      <c r="CC47" s="18">
        <v>0</v>
      </c>
      <c r="CD47" s="18">
        <v>0</v>
      </c>
      <c r="CE47" s="18">
        <v>0</v>
      </c>
      <c r="CF47" s="18">
        <v>0</v>
      </c>
      <c r="CG47" s="18">
        <v>0</v>
      </c>
      <c r="CH47" s="18">
        <v>0</v>
      </c>
      <c r="CI47" s="18">
        <v>0</v>
      </c>
      <c r="CJ47" s="18">
        <v>0</v>
      </c>
      <c r="CK47" s="18">
        <v>0</v>
      </c>
      <c r="CL47" s="18">
        <v>0</v>
      </c>
      <c r="CM47" s="18">
        <v>0</v>
      </c>
      <c r="CN47" s="18">
        <v>0</v>
      </c>
      <c r="CO47" s="18">
        <v>0</v>
      </c>
      <c r="CP47" s="18">
        <v>0</v>
      </c>
      <c r="CQ47" s="18">
        <v>0</v>
      </c>
      <c r="CR47" s="18">
        <v>0</v>
      </c>
      <c r="CS47" s="18">
        <v>0</v>
      </c>
      <c r="CT47" s="18">
        <v>0</v>
      </c>
      <c r="CU47" s="18">
        <v>0</v>
      </c>
      <c r="CV47" s="18">
        <v>0</v>
      </c>
      <c r="CW47" s="18">
        <v>0</v>
      </c>
      <c r="CX47" s="18">
        <v>0</v>
      </c>
      <c r="CY47" s="18">
        <v>0</v>
      </c>
      <c r="CZ47" s="18">
        <v>0</v>
      </c>
      <c r="DA47" s="18">
        <v>0</v>
      </c>
      <c r="DB47" s="18">
        <v>0</v>
      </c>
      <c r="DC47" s="18">
        <v>0</v>
      </c>
      <c r="DD47" s="18">
        <v>301760.24</v>
      </c>
      <c r="DE47" s="18">
        <v>0</v>
      </c>
      <c r="DF47" s="18">
        <v>0</v>
      </c>
      <c r="DG47" s="18">
        <v>0</v>
      </c>
      <c r="DH47" s="18">
        <v>0</v>
      </c>
      <c r="DI47" s="18">
        <v>0</v>
      </c>
      <c r="DJ47" s="18">
        <v>0</v>
      </c>
      <c r="DK47" s="18">
        <v>0</v>
      </c>
      <c r="DL47" s="18">
        <v>0</v>
      </c>
      <c r="DM47" s="18">
        <v>0</v>
      </c>
      <c r="DN47" s="18">
        <v>0</v>
      </c>
      <c r="DO47" s="18">
        <v>0</v>
      </c>
      <c r="DP47" s="18">
        <v>0</v>
      </c>
      <c r="DQ47" s="18">
        <v>0</v>
      </c>
      <c r="DR47" s="18">
        <v>0</v>
      </c>
      <c r="DS47" s="18">
        <v>0</v>
      </c>
      <c r="DT47" s="18">
        <v>0</v>
      </c>
      <c r="DU47" s="18">
        <v>0</v>
      </c>
      <c r="DV47" s="18">
        <v>0</v>
      </c>
      <c r="DW47" s="18">
        <v>0</v>
      </c>
      <c r="DX47" s="18">
        <v>0</v>
      </c>
      <c r="DY47" s="18">
        <v>0</v>
      </c>
      <c r="DZ47" s="18">
        <v>0</v>
      </c>
      <c r="EA47" s="18">
        <v>0</v>
      </c>
      <c r="EB47" s="18">
        <v>0</v>
      </c>
      <c r="EC47" s="18">
        <v>0</v>
      </c>
      <c r="ED47" s="18">
        <v>0</v>
      </c>
      <c r="EE47" s="18">
        <v>0</v>
      </c>
      <c r="EF47" s="18">
        <v>0</v>
      </c>
      <c r="EG47" s="18">
        <v>0</v>
      </c>
      <c r="EH47" s="18">
        <v>0</v>
      </c>
      <c r="EI47" s="18">
        <v>0</v>
      </c>
      <c r="EJ47" s="18">
        <v>0</v>
      </c>
      <c r="EK47" s="18">
        <v>0</v>
      </c>
      <c r="EL47" s="18">
        <v>0</v>
      </c>
      <c r="EM47" s="18">
        <v>0</v>
      </c>
      <c r="EN47" s="18">
        <v>0</v>
      </c>
      <c r="EO47" s="18">
        <v>0</v>
      </c>
      <c r="EP47" s="18">
        <v>0</v>
      </c>
      <c r="EQ47" s="18">
        <v>0</v>
      </c>
      <c r="ER47" s="18">
        <v>0</v>
      </c>
      <c r="ES47" s="18">
        <v>0</v>
      </c>
      <c r="ET47" s="18">
        <v>0</v>
      </c>
      <c r="EU47" s="18">
        <v>0</v>
      </c>
      <c r="EV47" s="18">
        <v>0</v>
      </c>
      <c r="EW47" s="18">
        <v>0</v>
      </c>
      <c r="EX47" s="18">
        <v>0</v>
      </c>
      <c r="EY47" s="18">
        <v>0</v>
      </c>
      <c r="EZ47" s="18">
        <v>0</v>
      </c>
      <c r="FA47" s="18">
        <v>0</v>
      </c>
      <c r="FB47" s="18">
        <v>0</v>
      </c>
      <c r="FC47" s="18">
        <v>0</v>
      </c>
      <c r="FD47" s="18">
        <v>0</v>
      </c>
      <c r="FE47" s="18">
        <v>0</v>
      </c>
      <c r="FF47" s="18">
        <v>0</v>
      </c>
      <c r="FG47" s="18">
        <v>0</v>
      </c>
      <c r="FH47" s="18">
        <v>0</v>
      </c>
      <c r="FI47" s="18">
        <v>0</v>
      </c>
      <c r="FJ47" s="18">
        <v>0</v>
      </c>
      <c r="FK47" s="18">
        <v>0</v>
      </c>
      <c r="FL47" s="18">
        <v>-30504.459999999995</v>
      </c>
      <c r="FM47" s="18">
        <v>0</v>
      </c>
      <c r="FN47" s="19">
        <v>1641546580.752852</v>
      </c>
      <c r="FO47" s="19">
        <v>0</v>
      </c>
      <c r="FP47" s="18">
        <v>1472853.4135000003</v>
      </c>
      <c r="FQ47" s="18">
        <v>0</v>
      </c>
      <c r="FR47" s="18">
        <v>195014.6692000055</v>
      </c>
      <c r="FS47" s="18">
        <v>0</v>
      </c>
      <c r="FT47" s="80">
        <v>186577095.14508134</v>
      </c>
      <c r="FU47" s="80">
        <v>0</v>
      </c>
      <c r="FV47" s="18">
        <v>1434905.7049122166</v>
      </c>
      <c r="FW47" s="18">
        <v>0</v>
      </c>
      <c r="FX47" s="18">
        <v>185142189.44016913</v>
      </c>
      <c r="FY47" s="18">
        <v>0</v>
      </c>
      <c r="FZ47" s="80">
        <v>1453301617.5250707</v>
      </c>
      <c r="GA47" s="80">
        <v>0</v>
      </c>
      <c r="GB47" s="18">
        <v>94225437.900326476</v>
      </c>
      <c r="GC47" s="18">
        <v>0</v>
      </c>
      <c r="GD47" s="18">
        <v>1359076179.6247442</v>
      </c>
      <c r="GE47" s="18">
        <v>0</v>
      </c>
      <c r="GF47" s="18">
        <v>103488.78999999996</v>
      </c>
      <c r="GG47" s="18">
        <v>0</v>
      </c>
      <c r="GH47" s="18">
        <v>0</v>
      </c>
      <c r="GI47" s="18">
        <v>0</v>
      </c>
      <c r="GJ47" s="18">
        <v>0</v>
      </c>
      <c r="GK47" s="18">
        <v>0</v>
      </c>
      <c r="GL47" s="18">
        <v>0</v>
      </c>
      <c r="GM47" s="18">
        <v>0</v>
      </c>
      <c r="GN47" s="18">
        <v>1265590.6100000001</v>
      </c>
      <c r="GO47" s="18">
        <v>0</v>
      </c>
      <c r="GP47" s="18">
        <v>0</v>
      </c>
      <c r="GQ47" s="18">
        <v>0</v>
      </c>
      <c r="GR47" s="18">
        <v>0</v>
      </c>
      <c r="GS47" s="18">
        <v>0</v>
      </c>
      <c r="GT47" s="18">
        <v>0</v>
      </c>
      <c r="GU47" s="18">
        <v>0</v>
      </c>
      <c r="GV47" s="18">
        <v>0</v>
      </c>
      <c r="GW47" s="18">
        <v>0</v>
      </c>
      <c r="GX47" s="18">
        <v>0</v>
      </c>
      <c r="GY47" s="18">
        <v>0</v>
      </c>
      <c r="GZ47" s="80">
        <v>0</v>
      </c>
      <c r="HA47" s="80">
        <v>0</v>
      </c>
      <c r="HB47" s="18">
        <v>0</v>
      </c>
      <c r="HC47" s="18">
        <v>0</v>
      </c>
      <c r="HD47" s="18">
        <v>0</v>
      </c>
      <c r="HE47" s="18">
        <v>0</v>
      </c>
      <c r="HF47" s="80">
        <v>0</v>
      </c>
      <c r="HG47" s="80">
        <v>0</v>
      </c>
      <c r="HH47" s="18">
        <v>0</v>
      </c>
      <c r="HI47" s="18">
        <v>0</v>
      </c>
      <c r="HJ47" s="18">
        <v>0</v>
      </c>
      <c r="HK47" s="18">
        <v>0</v>
      </c>
      <c r="HL47" s="80">
        <v>0</v>
      </c>
      <c r="HM47" s="80">
        <v>0</v>
      </c>
      <c r="HN47" s="18">
        <v>0</v>
      </c>
      <c r="HO47" s="18">
        <v>0</v>
      </c>
      <c r="HP47" s="18">
        <v>0</v>
      </c>
      <c r="HQ47" s="18">
        <v>0</v>
      </c>
      <c r="HR47" s="18">
        <v>0</v>
      </c>
      <c r="HS47" s="18">
        <v>0</v>
      </c>
      <c r="HT47" s="18">
        <v>1643186915.9328511</v>
      </c>
      <c r="HU47" s="18">
        <v>0</v>
      </c>
    </row>
    <row r="48" spans="1:229" ht="12.75" customHeight="1">
      <c r="A48" s="57" t="s">
        <v>228</v>
      </c>
      <c r="B48" s="17">
        <v>2002</v>
      </c>
      <c r="C48" s="58" t="s">
        <v>226</v>
      </c>
      <c r="D48" s="19">
        <v>0</v>
      </c>
      <c r="E48" s="19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0</v>
      </c>
      <c r="BV48" s="18">
        <v>0</v>
      </c>
      <c r="BW48" s="18">
        <v>0</v>
      </c>
      <c r="BX48" s="18">
        <v>0</v>
      </c>
      <c r="BY48" s="18">
        <v>0</v>
      </c>
      <c r="BZ48" s="18">
        <v>0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0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0</v>
      </c>
      <c r="CM48" s="18">
        <v>0</v>
      </c>
      <c r="CN48" s="18">
        <v>0</v>
      </c>
      <c r="CO48" s="18">
        <v>0</v>
      </c>
      <c r="CP48" s="18">
        <v>0</v>
      </c>
      <c r="CQ48" s="18">
        <v>0</v>
      </c>
      <c r="CR48" s="18">
        <v>0</v>
      </c>
      <c r="CS48" s="18">
        <v>0</v>
      </c>
      <c r="CT48" s="18">
        <v>0</v>
      </c>
      <c r="CU48" s="18">
        <v>0</v>
      </c>
      <c r="CV48" s="18">
        <v>0</v>
      </c>
      <c r="CW48" s="18">
        <v>0</v>
      </c>
      <c r="CX48" s="18">
        <v>0</v>
      </c>
      <c r="CY48" s="18">
        <v>0</v>
      </c>
      <c r="CZ48" s="18">
        <v>0</v>
      </c>
      <c r="DA48" s="18">
        <v>0</v>
      </c>
      <c r="DB48" s="18">
        <v>0</v>
      </c>
      <c r="DC48" s="18">
        <v>0</v>
      </c>
      <c r="DD48" s="18">
        <v>0</v>
      </c>
      <c r="DE48" s="18">
        <v>0</v>
      </c>
      <c r="DF48" s="18">
        <v>0</v>
      </c>
      <c r="DG48" s="18">
        <v>0</v>
      </c>
      <c r="DH48" s="18">
        <v>0</v>
      </c>
      <c r="DI48" s="18">
        <v>0</v>
      </c>
      <c r="DJ48" s="18">
        <v>0</v>
      </c>
      <c r="DK48" s="18">
        <v>0</v>
      </c>
      <c r="DL48" s="18">
        <v>0</v>
      </c>
      <c r="DM48" s="18">
        <v>0</v>
      </c>
      <c r="DN48" s="18">
        <v>0</v>
      </c>
      <c r="DO48" s="18">
        <v>0</v>
      </c>
      <c r="DP48" s="18">
        <v>0</v>
      </c>
      <c r="DQ48" s="18">
        <v>0</v>
      </c>
      <c r="DR48" s="18">
        <v>0</v>
      </c>
      <c r="DS48" s="18">
        <v>0</v>
      </c>
      <c r="DT48" s="18">
        <v>0</v>
      </c>
      <c r="DU48" s="18">
        <v>0</v>
      </c>
      <c r="DV48" s="18">
        <v>0</v>
      </c>
      <c r="DW48" s="18">
        <v>0</v>
      </c>
      <c r="DX48" s="18">
        <v>0</v>
      </c>
      <c r="DY48" s="18">
        <v>0</v>
      </c>
      <c r="DZ48" s="18">
        <v>0</v>
      </c>
      <c r="EA48" s="18">
        <v>0</v>
      </c>
      <c r="EB48" s="18">
        <v>0</v>
      </c>
      <c r="EC48" s="18">
        <v>0</v>
      </c>
      <c r="ED48" s="18">
        <v>0</v>
      </c>
      <c r="EE48" s="18">
        <v>0</v>
      </c>
      <c r="EF48" s="18">
        <v>0</v>
      </c>
      <c r="EG48" s="18">
        <v>0</v>
      </c>
      <c r="EH48" s="18">
        <v>0</v>
      </c>
      <c r="EI48" s="18">
        <v>0</v>
      </c>
      <c r="EJ48" s="18">
        <v>0</v>
      </c>
      <c r="EK48" s="18">
        <v>0</v>
      </c>
      <c r="EL48" s="18">
        <v>0</v>
      </c>
      <c r="EM48" s="18">
        <v>0</v>
      </c>
      <c r="EN48" s="18">
        <v>0</v>
      </c>
      <c r="EO48" s="18">
        <v>0</v>
      </c>
      <c r="EP48" s="18">
        <v>0</v>
      </c>
      <c r="EQ48" s="18">
        <v>0</v>
      </c>
      <c r="ER48" s="18">
        <v>0</v>
      </c>
      <c r="ES48" s="18">
        <v>0</v>
      </c>
      <c r="ET48" s="18">
        <v>0</v>
      </c>
      <c r="EU48" s="18">
        <v>0</v>
      </c>
      <c r="EV48" s="18">
        <v>0</v>
      </c>
      <c r="EW48" s="18">
        <v>0</v>
      </c>
      <c r="EX48" s="18">
        <v>0</v>
      </c>
      <c r="EY48" s="18">
        <v>0</v>
      </c>
      <c r="EZ48" s="18">
        <v>0</v>
      </c>
      <c r="FA48" s="18">
        <v>0</v>
      </c>
      <c r="FB48" s="18">
        <v>0</v>
      </c>
      <c r="FC48" s="18">
        <v>0</v>
      </c>
      <c r="FD48" s="18">
        <v>0</v>
      </c>
      <c r="FE48" s="18">
        <v>0</v>
      </c>
      <c r="FF48" s="18">
        <v>0</v>
      </c>
      <c r="FG48" s="18">
        <v>0</v>
      </c>
      <c r="FH48" s="18">
        <v>0</v>
      </c>
      <c r="FI48" s="18">
        <v>0</v>
      </c>
      <c r="FJ48" s="18">
        <v>0</v>
      </c>
      <c r="FK48" s="18">
        <v>0</v>
      </c>
      <c r="FL48" s="18">
        <v>0</v>
      </c>
      <c r="FM48" s="18">
        <v>0</v>
      </c>
      <c r="FN48" s="19">
        <v>0</v>
      </c>
      <c r="FO48" s="19">
        <v>0</v>
      </c>
      <c r="FP48" s="18">
        <v>0</v>
      </c>
      <c r="FQ48" s="18">
        <v>0</v>
      </c>
      <c r="FR48" s="18">
        <v>0</v>
      </c>
      <c r="FS48" s="18">
        <v>0</v>
      </c>
      <c r="FT48" s="80">
        <v>0</v>
      </c>
      <c r="FU48" s="80">
        <v>0</v>
      </c>
      <c r="FV48" s="18">
        <v>0</v>
      </c>
      <c r="FW48" s="18">
        <v>0</v>
      </c>
      <c r="FX48" s="18">
        <v>0</v>
      </c>
      <c r="FY48" s="18">
        <v>0</v>
      </c>
      <c r="FZ48" s="80">
        <v>0</v>
      </c>
      <c r="GA48" s="80">
        <v>0</v>
      </c>
      <c r="GB48" s="18">
        <v>0</v>
      </c>
      <c r="GC48" s="18">
        <v>0</v>
      </c>
      <c r="GD48" s="18">
        <v>0</v>
      </c>
      <c r="GE48" s="18">
        <v>0</v>
      </c>
      <c r="GF48" s="18">
        <v>0</v>
      </c>
      <c r="GG48" s="18">
        <v>0</v>
      </c>
      <c r="GH48" s="18">
        <v>0</v>
      </c>
      <c r="GI48" s="18">
        <v>0</v>
      </c>
      <c r="GJ48" s="18">
        <v>0</v>
      </c>
      <c r="GK48" s="18">
        <v>0</v>
      </c>
      <c r="GL48" s="18">
        <v>0</v>
      </c>
      <c r="GM48" s="18">
        <v>0</v>
      </c>
      <c r="GN48" s="18">
        <v>83146677.000000015</v>
      </c>
      <c r="GO48" s="18">
        <v>0</v>
      </c>
      <c r="GP48" s="18">
        <v>0</v>
      </c>
      <c r="GQ48" s="18">
        <v>0</v>
      </c>
      <c r="GR48" s="18">
        <v>0</v>
      </c>
      <c r="GS48" s="18">
        <v>0</v>
      </c>
      <c r="GT48" s="18">
        <v>0</v>
      </c>
      <c r="GU48" s="18">
        <v>0</v>
      </c>
      <c r="GV48" s="18">
        <v>0</v>
      </c>
      <c r="GW48" s="18">
        <v>0</v>
      </c>
      <c r="GX48" s="18">
        <v>0</v>
      </c>
      <c r="GY48" s="18">
        <v>0</v>
      </c>
      <c r="GZ48" s="80">
        <v>0</v>
      </c>
      <c r="HA48" s="80">
        <v>0</v>
      </c>
      <c r="HB48" s="18">
        <v>0</v>
      </c>
      <c r="HC48" s="18">
        <v>0</v>
      </c>
      <c r="HD48" s="18">
        <v>0</v>
      </c>
      <c r="HE48" s="18">
        <v>0</v>
      </c>
      <c r="HF48" s="80">
        <v>0</v>
      </c>
      <c r="HG48" s="80">
        <v>0</v>
      </c>
      <c r="HH48" s="18">
        <v>0</v>
      </c>
      <c r="HI48" s="18">
        <v>0</v>
      </c>
      <c r="HJ48" s="18">
        <v>0</v>
      </c>
      <c r="HK48" s="18">
        <v>0</v>
      </c>
      <c r="HL48" s="80">
        <v>0</v>
      </c>
      <c r="HM48" s="80">
        <v>0</v>
      </c>
      <c r="HN48" s="18">
        <v>0</v>
      </c>
      <c r="HO48" s="18">
        <v>0</v>
      </c>
      <c r="HP48" s="18">
        <v>0</v>
      </c>
      <c r="HQ48" s="18">
        <v>0</v>
      </c>
      <c r="HR48" s="18">
        <v>0</v>
      </c>
      <c r="HS48" s="18">
        <v>0</v>
      </c>
      <c r="HT48" s="18">
        <v>83146677.000000015</v>
      </c>
      <c r="HU48" s="18">
        <v>0</v>
      </c>
    </row>
    <row r="49" spans="1:229" ht="12.75" customHeight="1">
      <c r="A49" s="57" t="s">
        <v>230</v>
      </c>
      <c r="B49" s="17">
        <v>2005</v>
      </c>
      <c r="C49" s="58" t="s">
        <v>226</v>
      </c>
      <c r="D49" s="19">
        <v>0</v>
      </c>
      <c r="E49" s="19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0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  <c r="BE49" s="18">
        <v>0</v>
      </c>
      <c r="BF49" s="18">
        <v>0</v>
      </c>
      <c r="BG49" s="18">
        <v>0</v>
      </c>
      <c r="BH49" s="18">
        <v>0</v>
      </c>
      <c r="BI49" s="18">
        <v>0</v>
      </c>
      <c r="BJ49" s="18">
        <v>0</v>
      </c>
      <c r="BK49" s="18">
        <v>0</v>
      </c>
      <c r="BL49" s="18">
        <v>0</v>
      </c>
      <c r="BM49" s="18">
        <v>0</v>
      </c>
      <c r="BN49" s="18">
        <v>0</v>
      </c>
      <c r="BO49" s="18">
        <v>0</v>
      </c>
      <c r="BP49" s="18">
        <v>0</v>
      </c>
      <c r="BQ49" s="18">
        <v>0</v>
      </c>
      <c r="BR49" s="18">
        <v>0</v>
      </c>
      <c r="BS49" s="18">
        <v>0</v>
      </c>
      <c r="BT49" s="18">
        <v>0</v>
      </c>
      <c r="BU49" s="18">
        <v>0</v>
      </c>
      <c r="BV49" s="18">
        <v>0</v>
      </c>
      <c r="BW49" s="18">
        <v>0</v>
      </c>
      <c r="BX49" s="18">
        <v>0</v>
      </c>
      <c r="BY49" s="18">
        <v>0</v>
      </c>
      <c r="BZ49" s="18">
        <v>0</v>
      </c>
      <c r="CA49" s="18">
        <v>0</v>
      </c>
      <c r="CB49" s="18">
        <v>0</v>
      </c>
      <c r="CC49" s="18">
        <v>0</v>
      </c>
      <c r="CD49" s="18">
        <v>0</v>
      </c>
      <c r="CE49" s="18">
        <v>0</v>
      </c>
      <c r="CF49" s="18">
        <v>0</v>
      </c>
      <c r="CG49" s="18">
        <v>0</v>
      </c>
      <c r="CH49" s="18">
        <v>0</v>
      </c>
      <c r="CI49" s="18">
        <v>0</v>
      </c>
      <c r="CJ49" s="18">
        <v>0</v>
      </c>
      <c r="CK49" s="18">
        <v>0</v>
      </c>
      <c r="CL49" s="18">
        <v>0</v>
      </c>
      <c r="CM49" s="18">
        <v>0</v>
      </c>
      <c r="CN49" s="18">
        <v>0</v>
      </c>
      <c r="CO49" s="18">
        <v>0</v>
      </c>
      <c r="CP49" s="18">
        <v>0</v>
      </c>
      <c r="CQ49" s="18">
        <v>0</v>
      </c>
      <c r="CR49" s="18">
        <v>0</v>
      </c>
      <c r="CS49" s="18">
        <v>0</v>
      </c>
      <c r="CT49" s="18">
        <v>0</v>
      </c>
      <c r="CU49" s="18">
        <v>0</v>
      </c>
      <c r="CV49" s="18">
        <v>0</v>
      </c>
      <c r="CW49" s="18">
        <v>0</v>
      </c>
      <c r="CX49" s="18">
        <v>0</v>
      </c>
      <c r="CY49" s="18">
        <v>0</v>
      </c>
      <c r="CZ49" s="18">
        <v>0</v>
      </c>
      <c r="DA49" s="18">
        <v>0</v>
      </c>
      <c r="DB49" s="18">
        <v>0</v>
      </c>
      <c r="DC49" s="18">
        <v>0</v>
      </c>
      <c r="DD49" s="18">
        <v>517772.94000009599</v>
      </c>
      <c r="DE49" s="18">
        <v>0</v>
      </c>
      <c r="DF49" s="18">
        <v>0</v>
      </c>
      <c r="DG49" s="18">
        <v>0</v>
      </c>
      <c r="DH49" s="18">
        <v>0</v>
      </c>
      <c r="DI49" s="18">
        <v>0</v>
      </c>
      <c r="DJ49" s="18">
        <v>0</v>
      </c>
      <c r="DK49" s="18">
        <v>0</v>
      </c>
      <c r="DL49" s="18">
        <v>0</v>
      </c>
      <c r="DM49" s="18">
        <v>0</v>
      </c>
      <c r="DN49" s="18">
        <v>0</v>
      </c>
      <c r="DO49" s="18">
        <v>0</v>
      </c>
      <c r="DP49" s="18">
        <v>0</v>
      </c>
      <c r="DQ49" s="18">
        <v>0</v>
      </c>
      <c r="DR49" s="18">
        <v>0</v>
      </c>
      <c r="DS49" s="18">
        <v>0</v>
      </c>
      <c r="DT49" s="18">
        <v>0</v>
      </c>
      <c r="DU49" s="18">
        <v>0</v>
      </c>
      <c r="DV49" s="18">
        <v>0</v>
      </c>
      <c r="DW49" s="18">
        <v>0</v>
      </c>
      <c r="DX49" s="18">
        <v>0</v>
      </c>
      <c r="DY49" s="18">
        <v>0</v>
      </c>
      <c r="DZ49" s="18">
        <v>0</v>
      </c>
      <c r="EA49" s="18">
        <v>0</v>
      </c>
      <c r="EB49" s="18">
        <v>0</v>
      </c>
      <c r="EC49" s="18">
        <v>0</v>
      </c>
      <c r="ED49" s="18">
        <v>0</v>
      </c>
      <c r="EE49" s="18">
        <v>0</v>
      </c>
      <c r="EF49" s="18">
        <v>0</v>
      </c>
      <c r="EG49" s="18">
        <v>0</v>
      </c>
      <c r="EH49" s="18">
        <v>0</v>
      </c>
      <c r="EI49" s="18">
        <v>0</v>
      </c>
      <c r="EJ49" s="18">
        <v>0</v>
      </c>
      <c r="EK49" s="18">
        <v>0</v>
      </c>
      <c r="EL49" s="18">
        <v>0</v>
      </c>
      <c r="EM49" s="18">
        <v>0</v>
      </c>
      <c r="EN49" s="18">
        <v>0</v>
      </c>
      <c r="EO49" s="18">
        <v>0</v>
      </c>
      <c r="EP49" s="18">
        <v>0</v>
      </c>
      <c r="EQ49" s="18">
        <v>0</v>
      </c>
      <c r="ER49" s="18">
        <v>0</v>
      </c>
      <c r="ES49" s="18">
        <v>0</v>
      </c>
      <c r="ET49" s="18">
        <v>0</v>
      </c>
      <c r="EU49" s="18">
        <v>0</v>
      </c>
      <c r="EV49" s="18">
        <v>0</v>
      </c>
      <c r="EW49" s="18">
        <v>0</v>
      </c>
      <c r="EX49" s="18">
        <v>0</v>
      </c>
      <c r="EY49" s="18">
        <v>0</v>
      </c>
      <c r="EZ49" s="18">
        <v>0</v>
      </c>
      <c r="FA49" s="18">
        <v>0</v>
      </c>
      <c r="FB49" s="18">
        <v>0</v>
      </c>
      <c r="FC49" s="18">
        <v>0</v>
      </c>
      <c r="FD49" s="18">
        <v>0</v>
      </c>
      <c r="FE49" s="18">
        <v>0</v>
      </c>
      <c r="FF49" s="18">
        <v>0</v>
      </c>
      <c r="FG49" s="18">
        <v>0</v>
      </c>
      <c r="FH49" s="18">
        <v>0</v>
      </c>
      <c r="FI49" s="18">
        <v>0</v>
      </c>
      <c r="FJ49" s="18">
        <v>0</v>
      </c>
      <c r="FK49" s="18">
        <v>0</v>
      </c>
      <c r="FL49" s="18">
        <v>0</v>
      </c>
      <c r="FM49" s="18">
        <v>0</v>
      </c>
      <c r="FN49" s="19">
        <v>139059019.83999845</v>
      </c>
      <c r="FO49" s="19">
        <v>0</v>
      </c>
      <c r="FP49" s="18">
        <v>143403.58000000013</v>
      </c>
      <c r="FQ49" s="18">
        <v>0</v>
      </c>
      <c r="FR49" s="18">
        <v>36830740.720000684</v>
      </c>
      <c r="FS49" s="18">
        <v>0</v>
      </c>
      <c r="FT49" s="80">
        <v>40903002.209997818</v>
      </c>
      <c r="FU49" s="80">
        <v>0</v>
      </c>
      <c r="FV49" s="18">
        <v>874590.91000000073</v>
      </c>
      <c r="FW49" s="18">
        <v>0</v>
      </c>
      <c r="FX49" s="18">
        <v>40028411.299997814</v>
      </c>
      <c r="FY49" s="18">
        <v>0</v>
      </c>
      <c r="FZ49" s="80">
        <v>61181873.329999961</v>
      </c>
      <c r="GA49" s="80">
        <v>0</v>
      </c>
      <c r="GB49" s="18">
        <v>8315094.3200000087</v>
      </c>
      <c r="GC49" s="18">
        <v>0</v>
      </c>
      <c r="GD49" s="18">
        <v>52866779.009999953</v>
      </c>
      <c r="GE49" s="18">
        <v>0</v>
      </c>
      <c r="GF49" s="18">
        <v>13883511.189999623</v>
      </c>
      <c r="GG49" s="18">
        <v>0</v>
      </c>
      <c r="GH49" s="18">
        <v>0</v>
      </c>
      <c r="GI49" s="18">
        <v>0</v>
      </c>
      <c r="GJ49" s="18">
        <v>0</v>
      </c>
      <c r="GK49" s="18">
        <v>0</v>
      </c>
      <c r="GL49" s="18">
        <v>0</v>
      </c>
      <c r="GM49" s="18">
        <v>0</v>
      </c>
      <c r="GN49" s="18">
        <v>531840.87</v>
      </c>
      <c r="GO49" s="18">
        <v>0</v>
      </c>
      <c r="GP49" s="18">
        <v>0</v>
      </c>
      <c r="GQ49" s="18">
        <v>0</v>
      </c>
      <c r="GR49" s="18">
        <v>0</v>
      </c>
      <c r="GS49" s="18">
        <v>0</v>
      </c>
      <c r="GT49" s="18">
        <v>0</v>
      </c>
      <c r="GU49" s="18">
        <v>0</v>
      </c>
      <c r="GV49" s="18">
        <v>0</v>
      </c>
      <c r="GW49" s="18">
        <v>0</v>
      </c>
      <c r="GX49" s="18">
        <v>0</v>
      </c>
      <c r="GY49" s="18">
        <v>0</v>
      </c>
      <c r="GZ49" s="80">
        <v>0</v>
      </c>
      <c r="HA49" s="80">
        <v>0</v>
      </c>
      <c r="HB49" s="18">
        <v>0</v>
      </c>
      <c r="HC49" s="18">
        <v>0</v>
      </c>
      <c r="HD49" s="18">
        <v>0</v>
      </c>
      <c r="HE49" s="18">
        <v>0</v>
      </c>
      <c r="HF49" s="80">
        <v>0</v>
      </c>
      <c r="HG49" s="80">
        <v>0</v>
      </c>
      <c r="HH49" s="18">
        <v>0</v>
      </c>
      <c r="HI49" s="18">
        <v>0</v>
      </c>
      <c r="HJ49" s="18">
        <v>0</v>
      </c>
      <c r="HK49" s="18">
        <v>0</v>
      </c>
      <c r="HL49" s="80">
        <v>0</v>
      </c>
      <c r="HM49" s="80">
        <v>0</v>
      </c>
      <c r="HN49" s="18">
        <v>0</v>
      </c>
      <c r="HO49" s="18">
        <v>0</v>
      </c>
      <c r="HP49" s="18">
        <v>0</v>
      </c>
      <c r="HQ49" s="18">
        <v>0</v>
      </c>
      <c r="HR49" s="18">
        <v>0</v>
      </c>
      <c r="HS49" s="18">
        <v>0</v>
      </c>
      <c r="HT49" s="18">
        <v>153992144.8399981</v>
      </c>
      <c r="HU49" s="18">
        <v>0</v>
      </c>
    </row>
    <row r="50" spans="1:229" ht="12.75" customHeight="1">
      <c r="A50" s="57" t="s">
        <v>232</v>
      </c>
      <c r="B50" s="17">
        <v>2006</v>
      </c>
      <c r="C50" s="58" t="s">
        <v>226</v>
      </c>
      <c r="D50" s="19">
        <v>0</v>
      </c>
      <c r="E50" s="19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0</v>
      </c>
      <c r="AT50" s="18">
        <v>0</v>
      </c>
      <c r="AU50" s="18">
        <v>0</v>
      </c>
      <c r="AV50" s="18">
        <v>0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v>0</v>
      </c>
      <c r="BL50" s="18">
        <v>0</v>
      </c>
      <c r="BM50" s="18">
        <v>0</v>
      </c>
      <c r="BN50" s="18">
        <v>0</v>
      </c>
      <c r="BO50" s="18">
        <v>0</v>
      </c>
      <c r="BP50" s="18">
        <v>0</v>
      </c>
      <c r="BQ50" s="18">
        <v>0</v>
      </c>
      <c r="BR50" s="18">
        <v>0</v>
      </c>
      <c r="BS50" s="18">
        <v>0</v>
      </c>
      <c r="BT50" s="18">
        <v>0</v>
      </c>
      <c r="BU50" s="18">
        <v>0</v>
      </c>
      <c r="BV50" s="18">
        <v>0</v>
      </c>
      <c r="BW50" s="18">
        <v>0</v>
      </c>
      <c r="BX50" s="18">
        <v>0</v>
      </c>
      <c r="BY50" s="18">
        <v>0</v>
      </c>
      <c r="BZ50" s="18">
        <v>0</v>
      </c>
      <c r="CA50" s="18">
        <v>0</v>
      </c>
      <c r="CB50" s="18">
        <v>0</v>
      </c>
      <c r="CC50" s="18">
        <v>0</v>
      </c>
      <c r="CD50" s="18">
        <v>0</v>
      </c>
      <c r="CE50" s="18">
        <v>0</v>
      </c>
      <c r="CF50" s="18">
        <v>0</v>
      </c>
      <c r="CG50" s="18">
        <v>0</v>
      </c>
      <c r="CH50" s="18">
        <v>0</v>
      </c>
      <c r="CI50" s="18">
        <v>0</v>
      </c>
      <c r="CJ50" s="18">
        <v>0</v>
      </c>
      <c r="CK50" s="18">
        <v>0</v>
      </c>
      <c r="CL50" s="18">
        <v>0</v>
      </c>
      <c r="CM50" s="18">
        <v>0</v>
      </c>
      <c r="CN50" s="18">
        <v>0</v>
      </c>
      <c r="CO50" s="18">
        <v>0</v>
      </c>
      <c r="CP50" s="18">
        <v>0</v>
      </c>
      <c r="CQ50" s="18">
        <v>0</v>
      </c>
      <c r="CR50" s="18">
        <v>0</v>
      </c>
      <c r="CS50" s="18">
        <v>0</v>
      </c>
      <c r="CT50" s="18">
        <v>0</v>
      </c>
      <c r="CU50" s="18">
        <v>0</v>
      </c>
      <c r="CV50" s="18">
        <v>0</v>
      </c>
      <c r="CW50" s="18">
        <v>0</v>
      </c>
      <c r="CX50" s="18">
        <v>0</v>
      </c>
      <c r="CY50" s="18">
        <v>0</v>
      </c>
      <c r="CZ50" s="18">
        <v>0</v>
      </c>
      <c r="DA50" s="18">
        <v>0</v>
      </c>
      <c r="DB50" s="18">
        <v>0</v>
      </c>
      <c r="DC50" s="18">
        <v>0</v>
      </c>
      <c r="DD50" s="18">
        <v>271456.71000000002</v>
      </c>
      <c r="DE50" s="18">
        <v>0</v>
      </c>
      <c r="DF50" s="18">
        <v>0</v>
      </c>
      <c r="DG50" s="18">
        <v>0</v>
      </c>
      <c r="DH50" s="18">
        <v>0</v>
      </c>
      <c r="DI50" s="18">
        <v>0</v>
      </c>
      <c r="DJ50" s="18">
        <v>0</v>
      </c>
      <c r="DK50" s="18">
        <v>0</v>
      </c>
      <c r="DL50" s="18">
        <v>0</v>
      </c>
      <c r="DM50" s="18">
        <v>0</v>
      </c>
      <c r="DN50" s="18">
        <v>0</v>
      </c>
      <c r="DO50" s="18">
        <v>0</v>
      </c>
      <c r="DP50" s="18">
        <v>0</v>
      </c>
      <c r="DQ50" s="18">
        <v>0</v>
      </c>
      <c r="DR50" s="18">
        <v>0</v>
      </c>
      <c r="DS50" s="18">
        <v>0</v>
      </c>
      <c r="DT50" s="18">
        <v>0</v>
      </c>
      <c r="DU50" s="18">
        <v>0</v>
      </c>
      <c r="DV50" s="18">
        <v>0</v>
      </c>
      <c r="DW50" s="18">
        <v>0</v>
      </c>
      <c r="DX50" s="18">
        <v>0</v>
      </c>
      <c r="DY50" s="18">
        <v>0</v>
      </c>
      <c r="DZ50" s="18">
        <v>0</v>
      </c>
      <c r="EA50" s="18">
        <v>0</v>
      </c>
      <c r="EB50" s="18">
        <v>0</v>
      </c>
      <c r="EC50" s="18">
        <v>0</v>
      </c>
      <c r="ED50" s="18">
        <v>0</v>
      </c>
      <c r="EE50" s="18">
        <v>0</v>
      </c>
      <c r="EF50" s="18">
        <v>0</v>
      </c>
      <c r="EG50" s="18">
        <v>0</v>
      </c>
      <c r="EH50" s="18">
        <v>0</v>
      </c>
      <c r="EI50" s="18">
        <v>0</v>
      </c>
      <c r="EJ50" s="18">
        <v>0</v>
      </c>
      <c r="EK50" s="18">
        <v>0</v>
      </c>
      <c r="EL50" s="18">
        <v>0</v>
      </c>
      <c r="EM50" s="18">
        <v>0</v>
      </c>
      <c r="EN50" s="18">
        <v>0</v>
      </c>
      <c r="EO50" s="18">
        <v>0</v>
      </c>
      <c r="EP50" s="18">
        <v>0</v>
      </c>
      <c r="EQ50" s="18">
        <v>0</v>
      </c>
      <c r="ER50" s="18">
        <v>0</v>
      </c>
      <c r="ES50" s="18">
        <v>0</v>
      </c>
      <c r="ET50" s="18">
        <v>0</v>
      </c>
      <c r="EU50" s="18">
        <v>0</v>
      </c>
      <c r="EV50" s="18">
        <v>0</v>
      </c>
      <c r="EW50" s="18">
        <v>0</v>
      </c>
      <c r="EX50" s="18">
        <v>0</v>
      </c>
      <c r="EY50" s="18">
        <v>0</v>
      </c>
      <c r="EZ50" s="18">
        <v>0</v>
      </c>
      <c r="FA50" s="18">
        <v>0</v>
      </c>
      <c r="FB50" s="18">
        <v>0</v>
      </c>
      <c r="FC50" s="18">
        <v>0</v>
      </c>
      <c r="FD50" s="18">
        <v>0</v>
      </c>
      <c r="FE50" s="18">
        <v>0</v>
      </c>
      <c r="FF50" s="18">
        <v>0</v>
      </c>
      <c r="FG50" s="18">
        <v>0</v>
      </c>
      <c r="FH50" s="18">
        <v>0</v>
      </c>
      <c r="FI50" s="18">
        <v>0</v>
      </c>
      <c r="FJ50" s="18">
        <v>0</v>
      </c>
      <c r="FK50" s="18">
        <v>0</v>
      </c>
      <c r="FL50" s="18">
        <v>0</v>
      </c>
      <c r="FM50" s="18">
        <v>0</v>
      </c>
      <c r="FN50" s="19">
        <v>5672.18</v>
      </c>
      <c r="FO50" s="19">
        <v>0</v>
      </c>
      <c r="FP50" s="18">
        <v>0</v>
      </c>
      <c r="FQ50" s="18">
        <v>0</v>
      </c>
      <c r="FR50" s="18">
        <v>0</v>
      </c>
      <c r="FS50" s="18">
        <v>0</v>
      </c>
      <c r="FT50" s="80">
        <v>0</v>
      </c>
      <c r="FU50" s="80">
        <v>0</v>
      </c>
      <c r="FV50" s="18">
        <v>0</v>
      </c>
      <c r="FW50" s="18">
        <v>0</v>
      </c>
      <c r="FX50" s="18">
        <v>0</v>
      </c>
      <c r="FY50" s="18">
        <v>0</v>
      </c>
      <c r="FZ50" s="80">
        <v>5672.18</v>
      </c>
      <c r="GA50" s="80">
        <v>0</v>
      </c>
      <c r="GB50" s="18">
        <v>0</v>
      </c>
      <c r="GC50" s="18">
        <v>0</v>
      </c>
      <c r="GD50" s="18">
        <v>5672.18</v>
      </c>
      <c r="GE50" s="18">
        <v>0</v>
      </c>
      <c r="GF50" s="18">
        <v>3675.71</v>
      </c>
      <c r="GG50" s="18">
        <v>0</v>
      </c>
      <c r="GH50" s="18">
        <v>0</v>
      </c>
      <c r="GI50" s="18">
        <v>0</v>
      </c>
      <c r="GJ50" s="18">
        <v>0</v>
      </c>
      <c r="GK50" s="18">
        <v>0</v>
      </c>
      <c r="GL50" s="18">
        <v>0</v>
      </c>
      <c r="GM50" s="18">
        <v>0</v>
      </c>
      <c r="GN50" s="18">
        <v>80177004.709999993</v>
      </c>
      <c r="GO50" s="18">
        <v>0</v>
      </c>
      <c r="GP50" s="18">
        <v>0</v>
      </c>
      <c r="GQ50" s="18">
        <v>0</v>
      </c>
      <c r="GR50" s="18">
        <v>0</v>
      </c>
      <c r="GS50" s="18">
        <v>0</v>
      </c>
      <c r="GT50" s="18">
        <v>0</v>
      </c>
      <c r="GU50" s="18">
        <v>0</v>
      </c>
      <c r="GV50" s="18">
        <v>0</v>
      </c>
      <c r="GW50" s="18">
        <v>0</v>
      </c>
      <c r="GX50" s="18">
        <v>0</v>
      </c>
      <c r="GY50" s="18">
        <v>0</v>
      </c>
      <c r="GZ50" s="80">
        <v>0</v>
      </c>
      <c r="HA50" s="80">
        <v>0</v>
      </c>
      <c r="HB50" s="18">
        <v>0</v>
      </c>
      <c r="HC50" s="18">
        <v>0</v>
      </c>
      <c r="HD50" s="18">
        <v>0</v>
      </c>
      <c r="HE50" s="18">
        <v>0</v>
      </c>
      <c r="HF50" s="80">
        <v>0</v>
      </c>
      <c r="HG50" s="80">
        <v>0</v>
      </c>
      <c r="HH50" s="18">
        <v>0</v>
      </c>
      <c r="HI50" s="18">
        <v>0</v>
      </c>
      <c r="HJ50" s="18">
        <v>0</v>
      </c>
      <c r="HK50" s="18">
        <v>0</v>
      </c>
      <c r="HL50" s="80">
        <v>0</v>
      </c>
      <c r="HM50" s="80">
        <v>0</v>
      </c>
      <c r="HN50" s="18">
        <v>0</v>
      </c>
      <c r="HO50" s="18">
        <v>0</v>
      </c>
      <c r="HP50" s="18">
        <v>0</v>
      </c>
      <c r="HQ50" s="18">
        <v>0</v>
      </c>
      <c r="HR50" s="18">
        <v>0</v>
      </c>
      <c r="HS50" s="18">
        <v>0</v>
      </c>
      <c r="HT50" s="18">
        <v>80457809.309999973</v>
      </c>
      <c r="HU50" s="18">
        <v>0</v>
      </c>
    </row>
    <row r="51" spans="1:229" ht="12.75" customHeight="1">
      <c r="A51" s="57" t="s">
        <v>234</v>
      </c>
      <c r="B51" s="17">
        <v>2007</v>
      </c>
      <c r="C51" s="58" t="s">
        <v>226</v>
      </c>
      <c r="D51" s="19">
        <v>0</v>
      </c>
      <c r="E51" s="19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0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v>0</v>
      </c>
      <c r="BL51" s="18">
        <v>0</v>
      </c>
      <c r="BM51" s="18">
        <v>0</v>
      </c>
      <c r="BN51" s="18">
        <v>0</v>
      </c>
      <c r="BO51" s="18">
        <v>0</v>
      </c>
      <c r="BP51" s="18">
        <v>0</v>
      </c>
      <c r="BQ51" s="18">
        <v>0</v>
      </c>
      <c r="BR51" s="18">
        <v>0</v>
      </c>
      <c r="BS51" s="18">
        <v>0</v>
      </c>
      <c r="BT51" s="18">
        <v>0</v>
      </c>
      <c r="BU51" s="18">
        <v>0</v>
      </c>
      <c r="BV51" s="18">
        <v>0</v>
      </c>
      <c r="BW51" s="18">
        <v>0</v>
      </c>
      <c r="BX51" s="18">
        <v>0</v>
      </c>
      <c r="BY51" s="18">
        <v>0</v>
      </c>
      <c r="BZ51" s="18">
        <v>0</v>
      </c>
      <c r="CA51" s="18">
        <v>0</v>
      </c>
      <c r="CB51" s="18">
        <v>0</v>
      </c>
      <c r="CC51" s="18">
        <v>0</v>
      </c>
      <c r="CD51" s="18">
        <v>0</v>
      </c>
      <c r="CE51" s="18">
        <v>0</v>
      </c>
      <c r="CF51" s="18">
        <v>0</v>
      </c>
      <c r="CG51" s="18">
        <v>0</v>
      </c>
      <c r="CH51" s="18">
        <v>0</v>
      </c>
      <c r="CI51" s="18">
        <v>0</v>
      </c>
      <c r="CJ51" s="18">
        <v>0</v>
      </c>
      <c r="CK51" s="18">
        <v>0</v>
      </c>
      <c r="CL51" s="18">
        <v>0</v>
      </c>
      <c r="CM51" s="18">
        <v>0</v>
      </c>
      <c r="CN51" s="18">
        <v>0</v>
      </c>
      <c r="CO51" s="18">
        <v>0</v>
      </c>
      <c r="CP51" s="18">
        <v>0</v>
      </c>
      <c r="CQ51" s="18">
        <v>0</v>
      </c>
      <c r="CR51" s="18">
        <v>0</v>
      </c>
      <c r="CS51" s="18">
        <v>0</v>
      </c>
      <c r="CT51" s="18">
        <v>0</v>
      </c>
      <c r="CU51" s="18">
        <v>0</v>
      </c>
      <c r="CV51" s="18">
        <v>0</v>
      </c>
      <c r="CW51" s="18">
        <v>0</v>
      </c>
      <c r="CX51" s="18">
        <v>0</v>
      </c>
      <c r="CY51" s="18">
        <v>0</v>
      </c>
      <c r="CZ51" s="18">
        <v>0</v>
      </c>
      <c r="DA51" s="18">
        <v>0</v>
      </c>
      <c r="DB51" s="18">
        <v>0</v>
      </c>
      <c r="DC51" s="18">
        <v>0</v>
      </c>
      <c r="DD51" s="18">
        <v>39.19</v>
      </c>
      <c r="DE51" s="18">
        <v>0</v>
      </c>
      <c r="DF51" s="18">
        <v>0</v>
      </c>
      <c r="DG51" s="18">
        <v>0</v>
      </c>
      <c r="DH51" s="18">
        <v>0</v>
      </c>
      <c r="DI51" s="18">
        <v>0</v>
      </c>
      <c r="DJ51" s="18">
        <v>0</v>
      </c>
      <c r="DK51" s="18">
        <v>0</v>
      </c>
      <c r="DL51" s="18">
        <v>0</v>
      </c>
      <c r="DM51" s="18">
        <v>0</v>
      </c>
      <c r="DN51" s="18">
        <v>0</v>
      </c>
      <c r="DO51" s="18">
        <v>0</v>
      </c>
      <c r="DP51" s="18">
        <v>0</v>
      </c>
      <c r="DQ51" s="18">
        <v>0</v>
      </c>
      <c r="DR51" s="18">
        <v>0</v>
      </c>
      <c r="DS51" s="18">
        <v>0</v>
      </c>
      <c r="DT51" s="18">
        <v>0</v>
      </c>
      <c r="DU51" s="18">
        <v>0</v>
      </c>
      <c r="DV51" s="18">
        <v>0</v>
      </c>
      <c r="DW51" s="18">
        <v>0</v>
      </c>
      <c r="DX51" s="18">
        <v>0</v>
      </c>
      <c r="DY51" s="18">
        <v>0</v>
      </c>
      <c r="DZ51" s="18">
        <v>0</v>
      </c>
      <c r="EA51" s="18">
        <v>0</v>
      </c>
      <c r="EB51" s="18">
        <v>0</v>
      </c>
      <c r="EC51" s="18">
        <v>0</v>
      </c>
      <c r="ED51" s="18">
        <v>0</v>
      </c>
      <c r="EE51" s="18">
        <v>0</v>
      </c>
      <c r="EF51" s="18">
        <v>0</v>
      </c>
      <c r="EG51" s="18">
        <v>0</v>
      </c>
      <c r="EH51" s="18">
        <v>0</v>
      </c>
      <c r="EI51" s="18">
        <v>0</v>
      </c>
      <c r="EJ51" s="18">
        <v>0</v>
      </c>
      <c r="EK51" s="18">
        <v>0</v>
      </c>
      <c r="EL51" s="18">
        <v>0</v>
      </c>
      <c r="EM51" s="18">
        <v>0</v>
      </c>
      <c r="EN51" s="18">
        <v>0</v>
      </c>
      <c r="EO51" s="18">
        <v>0</v>
      </c>
      <c r="EP51" s="18">
        <v>0</v>
      </c>
      <c r="EQ51" s="18">
        <v>0</v>
      </c>
      <c r="ER51" s="18">
        <v>0</v>
      </c>
      <c r="ES51" s="18">
        <v>0</v>
      </c>
      <c r="ET51" s="18">
        <v>0</v>
      </c>
      <c r="EU51" s="18">
        <v>0</v>
      </c>
      <c r="EV51" s="18">
        <v>0</v>
      </c>
      <c r="EW51" s="18">
        <v>0</v>
      </c>
      <c r="EX51" s="18">
        <v>0</v>
      </c>
      <c r="EY51" s="18">
        <v>0</v>
      </c>
      <c r="EZ51" s="18">
        <v>0</v>
      </c>
      <c r="FA51" s="18">
        <v>0</v>
      </c>
      <c r="FB51" s="18">
        <v>0</v>
      </c>
      <c r="FC51" s="18">
        <v>0</v>
      </c>
      <c r="FD51" s="18">
        <v>0</v>
      </c>
      <c r="FE51" s="18">
        <v>0</v>
      </c>
      <c r="FF51" s="18">
        <v>0</v>
      </c>
      <c r="FG51" s="18">
        <v>0</v>
      </c>
      <c r="FH51" s="18">
        <v>0</v>
      </c>
      <c r="FI51" s="18">
        <v>0</v>
      </c>
      <c r="FJ51" s="18">
        <v>0</v>
      </c>
      <c r="FK51" s="18">
        <v>0</v>
      </c>
      <c r="FL51" s="18">
        <v>0</v>
      </c>
      <c r="FM51" s="18">
        <v>0</v>
      </c>
      <c r="FN51" s="19">
        <v>467.35</v>
      </c>
      <c r="FO51" s="19">
        <v>0</v>
      </c>
      <c r="FP51" s="18">
        <v>0</v>
      </c>
      <c r="FQ51" s="18">
        <v>0</v>
      </c>
      <c r="FR51" s="18">
        <v>0</v>
      </c>
      <c r="FS51" s="18">
        <v>0</v>
      </c>
      <c r="FT51" s="80">
        <v>467.35</v>
      </c>
      <c r="FU51" s="80">
        <v>0</v>
      </c>
      <c r="FV51" s="18">
        <v>467.35</v>
      </c>
      <c r="FW51" s="18">
        <v>0</v>
      </c>
      <c r="FX51" s="18">
        <v>0</v>
      </c>
      <c r="FY51" s="18">
        <v>0</v>
      </c>
      <c r="FZ51" s="80">
        <v>0</v>
      </c>
      <c r="GA51" s="80">
        <v>0</v>
      </c>
      <c r="GB51" s="18">
        <v>0</v>
      </c>
      <c r="GC51" s="18">
        <v>0</v>
      </c>
      <c r="GD51" s="18">
        <v>0</v>
      </c>
      <c r="GE51" s="18">
        <v>0</v>
      </c>
      <c r="GF51" s="18">
        <v>0</v>
      </c>
      <c r="GG51" s="18">
        <v>0</v>
      </c>
      <c r="GH51" s="18">
        <v>0</v>
      </c>
      <c r="GI51" s="18">
        <v>0</v>
      </c>
      <c r="GJ51" s="18">
        <v>0</v>
      </c>
      <c r="GK51" s="18">
        <v>0</v>
      </c>
      <c r="GL51" s="18">
        <v>0</v>
      </c>
      <c r="GM51" s="18">
        <v>0</v>
      </c>
      <c r="GN51" s="18">
        <v>38062765.190000422</v>
      </c>
      <c r="GO51" s="18">
        <v>0</v>
      </c>
      <c r="GP51" s="18">
        <v>0</v>
      </c>
      <c r="GQ51" s="18">
        <v>0</v>
      </c>
      <c r="GR51" s="18">
        <v>0</v>
      </c>
      <c r="GS51" s="18">
        <v>0</v>
      </c>
      <c r="GT51" s="18">
        <v>0</v>
      </c>
      <c r="GU51" s="18">
        <v>0</v>
      </c>
      <c r="GV51" s="18">
        <v>0</v>
      </c>
      <c r="GW51" s="18">
        <v>0</v>
      </c>
      <c r="GX51" s="18">
        <v>0</v>
      </c>
      <c r="GY51" s="18">
        <v>0</v>
      </c>
      <c r="GZ51" s="80">
        <v>0</v>
      </c>
      <c r="HA51" s="80">
        <v>0</v>
      </c>
      <c r="HB51" s="18">
        <v>0</v>
      </c>
      <c r="HC51" s="18">
        <v>0</v>
      </c>
      <c r="HD51" s="18">
        <v>0</v>
      </c>
      <c r="HE51" s="18">
        <v>0</v>
      </c>
      <c r="HF51" s="80">
        <v>0</v>
      </c>
      <c r="HG51" s="80">
        <v>0</v>
      </c>
      <c r="HH51" s="18">
        <v>0</v>
      </c>
      <c r="HI51" s="18">
        <v>0</v>
      </c>
      <c r="HJ51" s="18">
        <v>0</v>
      </c>
      <c r="HK51" s="18">
        <v>0</v>
      </c>
      <c r="HL51" s="80">
        <v>0</v>
      </c>
      <c r="HM51" s="80">
        <v>0</v>
      </c>
      <c r="HN51" s="18">
        <v>0</v>
      </c>
      <c r="HO51" s="18">
        <v>0</v>
      </c>
      <c r="HP51" s="18">
        <v>0</v>
      </c>
      <c r="HQ51" s="18">
        <v>0</v>
      </c>
      <c r="HR51" s="18">
        <v>0</v>
      </c>
      <c r="HS51" s="18">
        <v>0</v>
      </c>
      <c r="HT51" s="18">
        <v>38063271.730000421</v>
      </c>
      <c r="HU51" s="18">
        <v>0</v>
      </c>
    </row>
    <row r="52" spans="1:229" ht="12.75" customHeight="1">
      <c r="A52" s="57" t="s">
        <v>236</v>
      </c>
      <c r="B52" s="17">
        <v>3001</v>
      </c>
      <c r="C52" s="58" t="s">
        <v>237</v>
      </c>
      <c r="D52" s="19">
        <v>0</v>
      </c>
      <c r="E52" s="19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0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v>0</v>
      </c>
      <c r="BQ52" s="18">
        <v>0</v>
      </c>
      <c r="BR52" s="18">
        <v>0</v>
      </c>
      <c r="BS52" s="18">
        <v>0</v>
      </c>
      <c r="BT52" s="18">
        <v>0</v>
      </c>
      <c r="BU52" s="18">
        <v>0</v>
      </c>
      <c r="BV52" s="18">
        <v>0</v>
      </c>
      <c r="BW52" s="18">
        <v>0</v>
      </c>
      <c r="BX52" s="18">
        <v>0</v>
      </c>
      <c r="BY52" s="18">
        <v>0</v>
      </c>
      <c r="BZ52" s="18">
        <v>0</v>
      </c>
      <c r="CA52" s="18">
        <v>0</v>
      </c>
      <c r="CB52" s="18">
        <v>0</v>
      </c>
      <c r="CC52" s="18">
        <v>0</v>
      </c>
      <c r="CD52" s="18">
        <v>0</v>
      </c>
      <c r="CE52" s="18">
        <v>0</v>
      </c>
      <c r="CF52" s="18">
        <v>0</v>
      </c>
      <c r="CG52" s="18">
        <v>0</v>
      </c>
      <c r="CH52" s="18">
        <v>0</v>
      </c>
      <c r="CI52" s="18">
        <v>0</v>
      </c>
      <c r="CJ52" s="18">
        <v>0</v>
      </c>
      <c r="CK52" s="18">
        <v>0</v>
      </c>
      <c r="CL52" s="18">
        <v>0</v>
      </c>
      <c r="CM52" s="18">
        <v>0</v>
      </c>
      <c r="CN52" s="18">
        <v>0</v>
      </c>
      <c r="CO52" s="18">
        <v>0</v>
      </c>
      <c r="CP52" s="18">
        <v>0</v>
      </c>
      <c r="CQ52" s="18">
        <v>0</v>
      </c>
      <c r="CR52" s="18">
        <v>0</v>
      </c>
      <c r="CS52" s="18">
        <v>0</v>
      </c>
      <c r="CT52" s="18">
        <v>0</v>
      </c>
      <c r="CU52" s="18">
        <v>0</v>
      </c>
      <c r="CV52" s="18">
        <v>0</v>
      </c>
      <c r="CW52" s="18">
        <v>0</v>
      </c>
      <c r="CX52" s="18">
        <v>0</v>
      </c>
      <c r="CY52" s="18">
        <v>0</v>
      </c>
      <c r="CZ52" s="18">
        <v>0</v>
      </c>
      <c r="DA52" s="18">
        <v>0</v>
      </c>
      <c r="DB52" s="18">
        <v>0</v>
      </c>
      <c r="DC52" s="18">
        <v>0</v>
      </c>
      <c r="DD52" s="18">
        <v>167829.45</v>
      </c>
      <c r="DE52" s="18">
        <v>0</v>
      </c>
      <c r="DF52" s="18">
        <v>0</v>
      </c>
      <c r="DG52" s="18">
        <v>0</v>
      </c>
      <c r="DH52" s="18">
        <v>0</v>
      </c>
      <c r="DI52" s="18">
        <v>0</v>
      </c>
      <c r="DJ52" s="18">
        <v>0</v>
      </c>
      <c r="DK52" s="18">
        <v>0</v>
      </c>
      <c r="DL52" s="18">
        <v>0</v>
      </c>
      <c r="DM52" s="18">
        <v>0</v>
      </c>
      <c r="DN52" s="18">
        <v>0</v>
      </c>
      <c r="DO52" s="18">
        <v>0</v>
      </c>
      <c r="DP52" s="18">
        <v>0</v>
      </c>
      <c r="DQ52" s="18">
        <v>0</v>
      </c>
      <c r="DR52" s="18">
        <v>0</v>
      </c>
      <c r="DS52" s="18">
        <v>0</v>
      </c>
      <c r="DT52" s="18">
        <v>0</v>
      </c>
      <c r="DU52" s="18">
        <v>0</v>
      </c>
      <c r="DV52" s="18">
        <v>0</v>
      </c>
      <c r="DW52" s="18">
        <v>0</v>
      </c>
      <c r="DX52" s="18">
        <v>0</v>
      </c>
      <c r="DY52" s="18">
        <v>0</v>
      </c>
      <c r="DZ52" s="18">
        <v>0</v>
      </c>
      <c r="EA52" s="18">
        <v>0</v>
      </c>
      <c r="EB52" s="18">
        <v>0</v>
      </c>
      <c r="EC52" s="18">
        <v>0</v>
      </c>
      <c r="ED52" s="18">
        <v>0</v>
      </c>
      <c r="EE52" s="18">
        <v>0</v>
      </c>
      <c r="EF52" s="18">
        <v>0</v>
      </c>
      <c r="EG52" s="18">
        <v>0</v>
      </c>
      <c r="EH52" s="18">
        <v>0</v>
      </c>
      <c r="EI52" s="18">
        <v>0</v>
      </c>
      <c r="EJ52" s="18">
        <v>0</v>
      </c>
      <c r="EK52" s="18">
        <v>0</v>
      </c>
      <c r="EL52" s="18">
        <v>0</v>
      </c>
      <c r="EM52" s="18">
        <v>0</v>
      </c>
      <c r="EN52" s="18">
        <v>0</v>
      </c>
      <c r="EO52" s="18">
        <v>0</v>
      </c>
      <c r="EP52" s="18">
        <v>0</v>
      </c>
      <c r="EQ52" s="18">
        <v>0</v>
      </c>
      <c r="ER52" s="18">
        <v>0</v>
      </c>
      <c r="ES52" s="18">
        <v>0</v>
      </c>
      <c r="ET52" s="18">
        <v>0</v>
      </c>
      <c r="EU52" s="18">
        <v>0</v>
      </c>
      <c r="EV52" s="18">
        <v>0</v>
      </c>
      <c r="EW52" s="18">
        <v>0</v>
      </c>
      <c r="EX52" s="18">
        <v>0</v>
      </c>
      <c r="EY52" s="18">
        <v>0</v>
      </c>
      <c r="EZ52" s="18">
        <v>0</v>
      </c>
      <c r="FA52" s="18">
        <v>0</v>
      </c>
      <c r="FB52" s="18">
        <v>0</v>
      </c>
      <c r="FC52" s="18">
        <v>0</v>
      </c>
      <c r="FD52" s="18">
        <v>0</v>
      </c>
      <c r="FE52" s="18">
        <v>0</v>
      </c>
      <c r="FF52" s="18">
        <v>0</v>
      </c>
      <c r="FG52" s="18">
        <v>0</v>
      </c>
      <c r="FH52" s="18">
        <v>0</v>
      </c>
      <c r="FI52" s="18">
        <v>0</v>
      </c>
      <c r="FJ52" s="18">
        <v>0</v>
      </c>
      <c r="FK52" s="18">
        <v>0</v>
      </c>
      <c r="FL52" s="18">
        <v>0</v>
      </c>
      <c r="FM52" s="18">
        <v>0</v>
      </c>
      <c r="FN52" s="19">
        <v>3427524.4465100006</v>
      </c>
      <c r="FO52" s="19">
        <v>0</v>
      </c>
      <c r="FP52" s="18">
        <v>0</v>
      </c>
      <c r="FQ52" s="18">
        <v>0</v>
      </c>
      <c r="FR52" s="18">
        <v>0</v>
      </c>
      <c r="FS52" s="18">
        <v>0</v>
      </c>
      <c r="FT52" s="80">
        <v>1.0000000000000001E-5</v>
      </c>
      <c r="FU52" s="80">
        <v>0</v>
      </c>
      <c r="FV52" s="18">
        <v>0</v>
      </c>
      <c r="FW52" s="18">
        <v>0</v>
      </c>
      <c r="FX52" s="18">
        <v>1.0000000000000001E-5</v>
      </c>
      <c r="FY52" s="18">
        <v>0</v>
      </c>
      <c r="FZ52" s="80">
        <v>3427524.4465000005</v>
      </c>
      <c r="GA52" s="80">
        <v>0</v>
      </c>
      <c r="GB52" s="18">
        <v>130615.14850000001</v>
      </c>
      <c r="GC52" s="18">
        <v>0</v>
      </c>
      <c r="GD52" s="18">
        <v>3296909.2980000004</v>
      </c>
      <c r="GE52" s="18">
        <v>0</v>
      </c>
      <c r="GF52" s="18">
        <v>0</v>
      </c>
      <c r="GG52" s="18">
        <v>0</v>
      </c>
      <c r="GH52" s="18">
        <v>0</v>
      </c>
      <c r="GI52" s="18">
        <v>0</v>
      </c>
      <c r="GJ52" s="18">
        <v>0</v>
      </c>
      <c r="GK52" s="18">
        <v>0</v>
      </c>
      <c r="GL52" s="18">
        <v>9.9999999999999995E-8</v>
      </c>
      <c r="GM52" s="18">
        <v>0</v>
      </c>
      <c r="GN52" s="18">
        <v>1629399602.0270314</v>
      </c>
      <c r="GO52" s="18">
        <v>0</v>
      </c>
      <c r="GP52" s="18">
        <v>0</v>
      </c>
      <c r="GQ52" s="18">
        <v>0</v>
      </c>
      <c r="GR52" s="18">
        <v>0</v>
      </c>
      <c r="GS52" s="18">
        <v>0</v>
      </c>
      <c r="GT52" s="18">
        <v>0</v>
      </c>
      <c r="GU52" s="18">
        <v>0</v>
      </c>
      <c r="GV52" s="18">
        <v>0</v>
      </c>
      <c r="GW52" s="18">
        <v>0</v>
      </c>
      <c r="GX52" s="18">
        <v>0</v>
      </c>
      <c r="GY52" s="18">
        <v>0</v>
      </c>
      <c r="GZ52" s="80">
        <v>0</v>
      </c>
      <c r="HA52" s="80">
        <v>0</v>
      </c>
      <c r="HB52" s="18">
        <v>0</v>
      </c>
      <c r="HC52" s="18">
        <v>0</v>
      </c>
      <c r="HD52" s="18">
        <v>0</v>
      </c>
      <c r="HE52" s="18">
        <v>0</v>
      </c>
      <c r="HF52" s="80">
        <v>0</v>
      </c>
      <c r="HG52" s="80">
        <v>0</v>
      </c>
      <c r="HH52" s="18">
        <v>0</v>
      </c>
      <c r="HI52" s="18">
        <v>0</v>
      </c>
      <c r="HJ52" s="18">
        <v>0</v>
      </c>
      <c r="HK52" s="18">
        <v>0</v>
      </c>
      <c r="HL52" s="80">
        <v>0</v>
      </c>
      <c r="HM52" s="80">
        <v>0</v>
      </c>
      <c r="HN52" s="18">
        <v>0</v>
      </c>
      <c r="HO52" s="18">
        <v>0</v>
      </c>
      <c r="HP52" s="18">
        <v>0</v>
      </c>
      <c r="HQ52" s="18">
        <v>0</v>
      </c>
      <c r="HR52" s="18">
        <v>0</v>
      </c>
      <c r="HS52" s="18">
        <v>0</v>
      </c>
      <c r="HT52" s="18">
        <v>1632994955.9235413</v>
      </c>
      <c r="HU52" s="18">
        <v>0</v>
      </c>
    </row>
    <row r="53" spans="1:229" ht="12.75" customHeight="1">
      <c r="A53" s="57" t="s">
        <v>239</v>
      </c>
      <c r="B53" s="17">
        <v>3002</v>
      </c>
      <c r="C53" s="58" t="s">
        <v>237</v>
      </c>
      <c r="D53" s="19">
        <v>0</v>
      </c>
      <c r="E53" s="19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E53" s="18">
        <v>0</v>
      </c>
      <c r="BF53" s="18">
        <v>0</v>
      </c>
      <c r="BG53" s="18">
        <v>0</v>
      </c>
      <c r="BH53" s="18">
        <v>0</v>
      </c>
      <c r="BI53" s="18">
        <v>0</v>
      </c>
      <c r="BJ53" s="18">
        <v>0</v>
      </c>
      <c r="BK53" s="18">
        <v>0</v>
      </c>
      <c r="BL53" s="18">
        <v>0</v>
      </c>
      <c r="BM53" s="18">
        <v>0</v>
      </c>
      <c r="BN53" s="18">
        <v>0</v>
      </c>
      <c r="BO53" s="18">
        <v>0</v>
      </c>
      <c r="BP53" s="18">
        <v>0</v>
      </c>
      <c r="BQ53" s="18">
        <v>0</v>
      </c>
      <c r="BR53" s="18">
        <v>0</v>
      </c>
      <c r="BS53" s="18">
        <v>0</v>
      </c>
      <c r="BT53" s="18">
        <v>0</v>
      </c>
      <c r="BU53" s="18">
        <v>0</v>
      </c>
      <c r="BV53" s="18">
        <v>0</v>
      </c>
      <c r="BW53" s="18">
        <v>0</v>
      </c>
      <c r="BX53" s="18">
        <v>0</v>
      </c>
      <c r="BY53" s="18">
        <v>0</v>
      </c>
      <c r="BZ53" s="18">
        <v>0</v>
      </c>
      <c r="CA53" s="18">
        <v>0</v>
      </c>
      <c r="CB53" s="18">
        <v>0</v>
      </c>
      <c r="CC53" s="18">
        <v>0</v>
      </c>
      <c r="CD53" s="18">
        <v>0</v>
      </c>
      <c r="CE53" s="18">
        <v>0</v>
      </c>
      <c r="CF53" s="18">
        <v>0</v>
      </c>
      <c r="CG53" s="18">
        <v>0</v>
      </c>
      <c r="CH53" s="18">
        <v>0</v>
      </c>
      <c r="CI53" s="18">
        <v>0</v>
      </c>
      <c r="CJ53" s="18">
        <v>0</v>
      </c>
      <c r="CK53" s="18">
        <v>0</v>
      </c>
      <c r="CL53" s="18">
        <v>0</v>
      </c>
      <c r="CM53" s="18">
        <v>0</v>
      </c>
      <c r="CN53" s="18">
        <v>0</v>
      </c>
      <c r="CO53" s="18">
        <v>0</v>
      </c>
      <c r="CP53" s="18">
        <v>0</v>
      </c>
      <c r="CQ53" s="18">
        <v>0</v>
      </c>
      <c r="CR53" s="18">
        <v>0</v>
      </c>
      <c r="CS53" s="18">
        <v>0</v>
      </c>
      <c r="CT53" s="18">
        <v>0</v>
      </c>
      <c r="CU53" s="18">
        <v>0</v>
      </c>
      <c r="CV53" s="18">
        <v>0</v>
      </c>
      <c r="CW53" s="18">
        <v>0</v>
      </c>
      <c r="CX53" s="18">
        <v>0</v>
      </c>
      <c r="CY53" s="18">
        <v>0</v>
      </c>
      <c r="CZ53" s="18">
        <v>0</v>
      </c>
      <c r="DA53" s="18">
        <v>0</v>
      </c>
      <c r="DB53" s="18">
        <v>0</v>
      </c>
      <c r="DC53" s="18">
        <v>0</v>
      </c>
      <c r="DD53" s="18">
        <v>1087889.5200000003</v>
      </c>
      <c r="DE53" s="18">
        <v>0</v>
      </c>
      <c r="DF53" s="18">
        <v>0</v>
      </c>
      <c r="DG53" s="18">
        <v>0</v>
      </c>
      <c r="DH53" s="18">
        <v>0</v>
      </c>
      <c r="DI53" s="18">
        <v>0</v>
      </c>
      <c r="DJ53" s="18">
        <v>0</v>
      </c>
      <c r="DK53" s="18">
        <v>0</v>
      </c>
      <c r="DL53" s="18">
        <v>0</v>
      </c>
      <c r="DM53" s="18">
        <v>0</v>
      </c>
      <c r="DN53" s="18">
        <v>0</v>
      </c>
      <c r="DO53" s="18">
        <v>0</v>
      </c>
      <c r="DP53" s="18">
        <v>0</v>
      </c>
      <c r="DQ53" s="18">
        <v>0</v>
      </c>
      <c r="DR53" s="18">
        <v>0</v>
      </c>
      <c r="DS53" s="18">
        <v>0</v>
      </c>
      <c r="DT53" s="18">
        <v>0</v>
      </c>
      <c r="DU53" s="18">
        <v>0</v>
      </c>
      <c r="DV53" s="18">
        <v>0</v>
      </c>
      <c r="DW53" s="18">
        <v>0</v>
      </c>
      <c r="DX53" s="18">
        <v>0</v>
      </c>
      <c r="DY53" s="18">
        <v>0</v>
      </c>
      <c r="DZ53" s="18">
        <v>0</v>
      </c>
      <c r="EA53" s="18">
        <v>0</v>
      </c>
      <c r="EB53" s="18">
        <v>0</v>
      </c>
      <c r="EC53" s="18">
        <v>0</v>
      </c>
      <c r="ED53" s="18">
        <v>0</v>
      </c>
      <c r="EE53" s="18">
        <v>0</v>
      </c>
      <c r="EF53" s="18">
        <v>0</v>
      </c>
      <c r="EG53" s="18">
        <v>0</v>
      </c>
      <c r="EH53" s="18">
        <v>0</v>
      </c>
      <c r="EI53" s="18">
        <v>0</v>
      </c>
      <c r="EJ53" s="18">
        <v>0</v>
      </c>
      <c r="EK53" s="18">
        <v>0</v>
      </c>
      <c r="EL53" s="18">
        <v>0</v>
      </c>
      <c r="EM53" s="18">
        <v>0</v>
      </c>
      <c r="EN53" s="18">
        <v>0</v>
      </c>
      <c r="EO53" s="18">
        <v>0</v>
      </c>
      <c r="EP53" s="18">
        <v>0</v>
      </c>
      <c r="EQ53" s="18">
        <v>0</v>
      </c>
      <c r="ER53" s="18">
        <v>0</v>
      </c>
      <c r="ES53" s="18">
        <v>0</v>
      </c>
      <c r="ET53" s="18">
        <v>0</v>
      </c>
      <c r="EU53" s="18">
        <v>0</v>
      </c>
      <c r="EV53" s="18">
        <v>0</v>
      </c>
      <c r="EW53" s="18">
        <v>0</v>
      </c>
      <c r="EX53" s="18">
        <v>0</v>
      </c>
      <c r="EY53" s="18">
        <v>0</v>
      </c>
      <c r="EZ53" s="18">
        <v>0</v>
      </c>
      <c r="FA53" s="18">
        <v>0</v>
      </c>
      <c r="FB53" s="18">
        <v>0</v>
      </c>
      <c r="FC53" s="18">
        <v>0</v>
      </c>
      <c r="FD53" s="18">
        <v>0</v>
      </c>
      <c r="FE53" s="18">
        <v>0</v>
      </c>
      <c r="FF53" s="18">
        <v>0</v>
      </c>
      <c r="FG53" s="18">
        <v>0</v>
      </c>
      <c r="FH53" s="18">
        <v>0</v>
      </c>
      <c r="FI53" s="18">
        <v>0</v>
      </c>
      <c r="FJ53" s="18">
        <v>0</v>
      </c>
      <c r="FK53" s="18">
        <v>0</v>
      </c>
      <c r="FL53" s="18">
        <v>0</v>
      </c>
      <c r="FM53" s="18">
        <v>0</v>
      </c>
      <c r="FN53" s="19">
        <v>0</v>
      </c>
      <c r="FO53" s="19">
        <v>0</v>
      </c>
      <c r="FP53" s="18">
        <v>0</v>
      </c>
      <c r="FQ53" s="18">
        <v>0</v>
      </c>
      <c r="FR53" s="18">
        <v>0</v>
      </c>
      <c r="FS53" s="18">
        <v>0</v>
      </c>
      <c r="FT53" s="80">
        <v>0</v>
      </c>
      <c r="FU53" s="80">
        <v>0</v>
      </c>
      <c r="FV53" s="18">
        <v>0</v>
      </c>
      <c r="FW53" s="18">
        <v>0</v>
      </c>
      <c r="FX53" s="18">
        <v>0</v>
      </c>
      <c r="FY53" s="18">
        <v>0</v>
      </c>
      <c r="FZ53" s="80">
        <v>0</v>
      </c>
      <c r="GA53" s="80">
        <v>0</v>
      </c>
      <c r="GB53" s="18">
        <v>0</v>
      </c>
      <c r="GC53" s="18">
        <v>0</v>
      </c>
      <c r="GD53" s="18">
        <v>0</v>
      </c>
      <c r="GE53" s="18">
        <v>0</v>
      </c>
      <c r="GF53" s="18">
        <v>0</v>
      </c>
      <c r="GG53" s="18">
        <v>0</v>
      </c>
      <c r="GH53" s="18">
        <v>0</v>
      </c>
      <c r="GI53" s="18">
        <v>0</v>
      </c>
      <c r="GJ53" s="18">
        <v>0</v>
      </c>
      <c r="GK53" s="18">
        <v>0</v>
      </c>
      <c r="GL53" s="18">
        <v>0</v>
      </c>
      <c r="GM53" s="18">
        <v>0</v>
      </c>
      <c r="GN53" s="18">
        <v>239588363.39999947</v>
      </c>
      <c r="GO53" s="18">
        <v>0</v>
      </c>
      <c r="GP53" s="18">
        <v>0</v>
      </c>
      <c r="GQ53" s="18">
        <v>0</v>
      </c>
      <c r="GR53" s="18">
        <v>0</v>
      </c>
      <c r="GS53" s="18">
        <v>0</v>
      </c>
      <c r="GT53" s="18">
        <v>0</v>
      </c>
      <c r="GU53" s="18">
        <v>0</v>
      </c>
      <c r="GV53" s="18">
        <v>0</v>
      </c>
      <c r="GW53" s="18">
        <v>0</v>
      </c>
      <c r="GX53" s="18">
        <v>0</v>
      </c>
      <c r="GY53" s="18">
        <v>0</v>
      </c>
      <c r="GZ53" s="80">
        <v>0</v>
      </c>
      <c r="HA53" s="80">
        <v>0</v>
      </c>
      <c r="HB53" s="18">
        <v>0</v>
      </c>
      <c r="HC53" s="18">
        <v>0</v>
      </c>
      <c r="HD53" s="18">
        <v>0</v>
      </c>
      <c r="HE53" s="18">
        <v>0</v>
      </c>
      <c r="HF53" s="80">
        <v>0</v>
      </c>
      <c r="HG53" s="80">
        <v>0</v>
      </c>
      <c r="HH53" s="18">
        <v>0</v>
      </c>
      <c r="HI53" s="18">
        <v>0</v>
      </c>
      <c r="HJ53" s="18">
        <v>0</v>
      </c>
      <c r="HK53" s="18">
        <v>0</v>
      </c>
      <c r="HL53" s="80">
        <v>0</v>
      </c>
      <c r="HM53" s="80">
        <v>0</v>
      </c>
      <c r="HN53" s="18">
        <v>0</v>
      </c>
      <c r="HO53" s="18">
        <v>0</v>
      </c>
      <c r="HP53" s="18">
        <v>0</v>
      </c>
      <c r="HQ53" s="18">
        <v>0</v>
      </c>
      <c r="HR53" s="18">
        <v>0</v>
      </c>
      <c r="HS53" s="18">
        <v>0</v>
      </c>
      <c r="HT53" s="18">
        <v>240676252.91999948</v>
      </c>
      <c r="HU53" s="18">
        <v>0</v>
      </c>
    </row>
    <row r="54" spans="1:229" ht="12.75" customHeight="1">
      <c r="A54" s="57" t="s">
        <v>241</v>
      </c>
      <c r="B54" s="17">
        <v>3003</v>
      </c>
      <c r="C54" s="58" t="s">
        <v>237</v>
      </c>
      <c r="D54" s="19">
        <v>0</v>
      </c>
      <c r="E54" s="19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0</v>
      </c>
      <c r="BJ54" s="18">
        <v>0</v>
      </c>
      <c r="BK54" s="18">
        <v>0</v>
      </c>
      <c r="BL54" s="18">
        <v>0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0</v>
      </c>
      <c r="BT54" s="18">
        <v>0</v>
      </c>
      <c r="BU54" s="18">
        <v>0</v>
      </c>
      <c r="BV54" s="18">
        <v>0</v>
      </c>
      <c r="BW54" s="18">
        <v>0</v>
      </c>
      <c r="BX54" s="18">
        <v>0</v>
      </c>
      <c r="BY54" s="18">
        <v>0</v>
      </c>
      <c r="BZ54" s="18">
        <v>0</v>
      </c>
      <c r="CA54" s="18">
        <v>0</v>
      </c>
      <c r="CB54" s="18">
        <v>0</v>
      </c>
      <c r="CC54" s="18">
        <v>0</v>
      </c>
      <c r="CD54" s="18">
        <v>0</v>
      </c>
      <c r="CE54" s="18">
        <v>0</v>
      </c>
      <c r="CF54" s="18">
        <v>0</v>
      </c>
      <c r="CG54" s="18">
        <v>0</v>
      </c>
      <c r="CH54" s="18">
        <v>0</v>
      </c>
      <c r="CI54" s="18">
        <v>0</v>
      </c>
      <c r="CJ54" s="18">
        <v>0</v>
      </c>
      <c r="CK54" s="18">
        <v>0</v>
      </c>
      <c r="CL54" s="18">
        <v>0</v>
      </c>
      <c r="CM54" s="18">
        <v>0</v>
      </c>
      <c r="CN54" s="18">
        <v>0</v>
      </c>
      <c r="CO54" s="18">
        <v>0</v>
      </c>
      <c r="CP54" s="18">
        <v>0</v>
      </c>
      <c r="CQ54" s="18">
        <v>0</v>
      </c>
      <c r="CR54" s="18">
        <v>0</v>
      </c>
      <c r="CS54" s="18">
        <v>0</v>
      </c>
      <c r="CT54" s="18">
        <v>0</v>
      </c>
      <c r="CU54" s="18">
        <v>0</v>
      </c>
      <c r="CV54" s="18">
        <v>0</v>
      </c>
      <c r="CW54" s="18">
        <v>0</v>
      </c>
      <c r="CX54" s="18">
        <v>0</v>
      </c>
      <c r="CY54" s="18">
        <v>0</v>
      </c>
      <c r="CZ54" s="18">
        <v>0</v>
      </c>
      <c r="DA54" s="18">
        <v>0</v>
      </c>
      <c r="DB54" s="18">
        <v>0</v>
      </c>
      <c r="DC54" s="18">
        <v>0</v>
      </c>
      <c r="DD54" s="18">
        <v>246905.84000000003</v>
      </c>
      <c r="DE54" s="18">
        <v>0</v>
      </c>
      <c r="DF54" s="18">
        <v>1808576.97</v>
      </c>
      <c r="DG54" s="18">
        <v>0</v>
      </c>
      <c r="DH54" s="18">
        <v>0</v>
      </c>
      <c r="DI54" s="18">
        <v>0</v>
      </c>
      <c r="DJ54" s="18">
        <v>0</v>
      </c>
      <c r="DK54" s="18">
        <v>0</v>
      </c>
      <c r="DL54" s="18">
        <v>0</v>
      </c>
      <c r="DM54" s="18">
        <v>0</v>
      </c>
      <c r="DN54" s="18">
        <v>0</v>
      </c>
      <c r="DO54" s="18">
        <v>0</v>
      </c>
      <c r="DP54" s="18">
        <v>0</v>
      </c>
      <c r="DQ54" s="18">
        <v>0</v>
      </c>
      <c r="DR54" s="18">
        <v>0</v>
      </c>
      <c r="DS54" s="18">
        <v>0</v>
      </c>
      <c r="DT54" s="18">
        <v>0</v>
      </c>
      <c r="DU54" s="18">
        <v>0</v>
      </c>
      <c r="DV54" s="18">
        <v>0</v>
      </c>
      <c r="DW54" s="18">
        <v>0</v>
      </c>
      <c r="DX54" s="18">
        <v>0</v>
      </c>
      <c r="DY54" s="18">
        <v>0</v>
      </c>
      <c r="DZ54" s="18">
        <v>0</v>
      </c>
      <c r="EA54" s="18">
        <v>0</v>
      </c>
      <c r="EB54" s="18">
        <v>0</v>
      </c>
      <c r="EC54" s="18">
        <v>0</v>
      </c>
      <c r="ED54" s="18">
        <v>0</v>
      </c>
      <c r="EE54" s="18">
        <v>0</v>
      </c>
      <c r="EF54" s="18">
        <v>0</v>
      </c>
      <c r="EG54" s="18">
        <v>0</v>
      </c>
      <c r="EH54" s="18">
        <v>0</v>
      </c>
      <c r="EI54" s="18">
        <v>0</v>
      </c>
      <c r="EJ54" s="18">
        <v>0</v>
      </c>
      <c r="EK54" s="18">
        <v>0</v>
      </c>
      <c r="EL54" s="18">
        <v>0</v>
      </c>
      <c r="EM54" s="18">
        <v>0</v>
      </c>
      <c r="EN54" s="18">
        <v>0</v>
      </c>
      <c r="EO54" s="18">
        <v>0</v>
      </c>
      <c r="EP54" s="18">
        <v>0</v>
      </c>
      <c r="EQ54" s="18">
        <v>0</v>
      </c>
      <c r="ER54" s="18">
        <v>0</v>
      </c>
      <c r="ES54" s="18">
        <v>0</v>
      </c>
      <c r="ET54" s="18">
        <v>0</v>
      </c>
      <c r="EU54" s="18">
        <v>0</v>
      </c>
      <c r="EV54" s="18">
        <v>0</v>
      </c>
      <c r="EW54" s="18">
        <v>0</v>
      </c>
      <c r="EX54" s="18">
        <v>0</v>
      </c>
      <c r="EY54" s="18">
        <v>0</v>
      </c>
      <c r="EZ54" s="18">
        <v>0</v>
      </c>
      <c r="FA54" s="18">
        <v>0</v>
      </c>
      <c r="FB54" s="18">
        <v>0</v>
      </c>
      <c r="FC54" s="18">
        <v>0</v>
      </c>
      <c r="FD54" s="18">
        <v>0</v>
      </c>
      <c r="FE54" s="18">
        <v>0</v>
      </c>
      <c r="FF54" s="18">
        <v>0</v>
      </c>
      <c r="FG54" s="18">
        <v>0</v>
      </c>
      <c r="FH54" s="18">
        <v>0</v>
      </c>
      <c r="FI54" s="18">
        <v>0</v>
      </c>
      <c r="FJ54" s="18">
        <v>0</v>
      </c>
      <c r="FK54" s="18">
        <v>0</v>
      </c>
      <c r="FL54" s="18">
        <v>0</v>
      </c>
      <c r="FM54" s="18">
        <v>0</v>
      </c>
      <c r="FN54" s="19">
        <v>0</v>
      </c>
      <c r="FO54" s="19">
        <v>0</v>
      </c>
      <c r="FP54" s="18">
        <v>0</v>
      </c>
      <c r="FQ54" s="18">
        <v>0</v>
      </c>
      <c r="FR54" s="18">
        <v>0</v>
      </c>
      <c r="FS54" s="18">
        <v>0</v>
      </c>
      <c r="FT54" s="80">
        <v>0</v>
      </c>
      <c r="FU54" s="80">
        <v>0</v>
      </c>
      <c r="FV54" s="18">
        <v>0</v>
      </c>
      <c r="FW54" s="18">
        <v>0</v>
      </c>
      <c r="FX54" s="18">
        <v>0</v>
      </c>
      <c r="FY54" s="18">
        <v>0</v>
      </c>
      <c r="FZ54" s="80">
        <v>0</v>
      </c>
      <c r="GA54" s="80">
        <v>0</v>
      </c>
      <c r="GB54" s="18">
        <v>0</v>
      </c>
      <c r="GC54" s="18">
        <v>0</v>
      </c>
      <c r="GD54" s="18">
        <v>0</v>
      </c>
      <c r="GE54" s="18">
        <v>0</v>
      </c>
      <c r="GF54" s="18">
        <v>0</v>
      </c>
      <c r="GG54" s="18">
        <v>0</v>
      </c>
      <c r="GH54" s="18">
        <v>0</v>
      </c>
      <c r="GI54" s="18">
        <v>0</v>
      </c>
      <c r="GJ54" s="18">
        <v>0</v>
      </c>
      <c r="GK54" s="18">
        <v>0</v>
      </c>
      <c r="GL54" s="18">
        <v>0</v>
      </c>
      <c r="GM54" s="18">
        <v>0</v>
      </c>
      <c r="GN54" s="18">
        <v>1869417815.0000021</v>
      </c>
      <c r="GO54" s="18">
        <v>0</v>
      </c>
      <c r="GP54" s="18">
        <v>0</v>
      </c>
      <c r="GQ54" s="18">
        <v>0</v>
      </c>
      <c r="GR54" s="18">
        <v>0</v>
      </c>
      <c r="GS54" s="18">
        <v>0</v>
      </c>
      <c r="GT54" s="18">
        <v>0</v>
      </c>
      <c r="GU54" s="18">
        <v>0</v>
      </c>
      <c r="GV54" s="18">
        <v>0</v>
      </c>
      <c r="GW54" s="18">
        <v>0</v>
      </c>
      <c r="GX54" s="18">
        <v>0</v>
      </c>
      <c r="GY54" s="18">
        <v>0</v>
      </c>
      <c r="GZ54" s="80">
        <v>0</v>
      </c>
      <c r="HA54" s="80">
        <v>0</v>
      </c>
      <c r="HB54" s="18">
        <v>0</v>
      </c>
      <c r="HC54" s="18">
        <v>0</v>
      </c>
      <c r="HD54" s="18">
        <v>0</v>
      </c>
      <c r="HE54" s="18">
        <v>0</v>
      </c>
      <c r="HF54" s="80">
        <v>0</v>
      </c>
      <c r="HG54" s="80">
        <v>0</v>
      </c>
      <c r="HH54" s="18">
        <v>0</v>
      </c>
      <c r="HI54" s="18">
        <v>0</v>
      </c>
      <c r="HJ54" s="18">
        <v>0</v>
      </c>
      <c r="HK54" s="18">
        <v>0</v>
      </c>
      <c r="HL54" s="80">
        <v>0</v>
      </c>
      <c r="HM54" s="80">
        <v>0</v>
      </c>
      <c r="HN54" s="18">
        <v>0</v>
      </c>
      <c r="HO54" s="18">
        <v>0</v>
      </c>
      <c r="HP54" s="18">
        <v>0</v>
      </c>
      <c r="HQ54" s="18">
        <v>0</v>
      </c>
      <c r="HR54" s="18">
        <v>0</v>
      </c>
      <c r="HS54" s="18">
        <v>0</v>
      </c>
      <c r="HT54" s="18">
        <v>1871473297.8100021</v>
      </c>
      <c r="HU54" s="18">
        <v>0</v>
      </c>
    </row>
    <row r="55" spans="1:229" ht="12.75" customHeight="1">
      <c r="A55" s="57" t="s">
        <v>243</v>
      </c>
      <c r="B55" s="17">
        <v>3004</v>
      </c>
      <c r="C55" s="58" t="s">
        <v>237</v>
      </c>
      <c r="D55" s="19">
        <v>0</v>
      </c>
      <c r="E55" s="19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0</v>
      </c>
      <c r="BJ55" s="18">
        <v>0</v>
      </c>
      <c r="BK55" s="18">
        <v>0</v>
      </c>
      <c r="BL55" s="18">
        <v>0</v>
      </c>
      <c r="BM55" s="18">
        <v>0</v>
      </c>
      <c r="BN55" s="18">
        <v>0</v>
      </c>
      <c r="BO55" s="18">
        <v>0</v>
      </c>
      <c r="BP55" s="18">
        <v>0</v>
      </c>
      <c r="BQ55" s="18">
        <v>0</v>
      </c>
      <c r="BR55" s="18">
        <v>0</v>
      </c>
      <c r="BS55" s="18">
        <v>0</v>
      </c>
      <c r="BT55" s="18">
        <v>0</v>
      </c>
      <c r="BU55" s="18">
        <v>0</v>
      </c>
      <c r="BV55" s="18">
        <v>0</v>
      </c>
      <c r="BW55" s="18">
        <v>0</v>
      </c>
      <c r="BX55" s="18">
        <v>0</v>
      </c>
      <c r="BY55" s="18">
        <v>0</v>
      </c>
      <c r="BZ55" s="18">
        <v>0</v>
      </c>
      <c r="CA55" s="18">
        <v>0</v>
      </c>
      <c r="CB55" s="18">
        <v>0</v>
      </c>
      <c r="CC55" s="18">
        <v>0</v>
      </c>
      <c r="CD55" s="18">
        <v>0</v>
      </c>
      <c r="CE55" s="18">
        <v>0</v>
      </c>
      <c r="CF55" s="18">
        <v>0</v>
      </c>
      <c r="CG55" s="18">
        <v>0</v>
      </c>
      <c r="CH55" s="18">
        <v>0</v>
      </c>
      <c r="CI55" s="18">
        <v>0</v>
      </c>
      <c r="CJ55" s="18">
        <v>0</v>
      </c>
      <c r="CK55" s="18">
        <v>0</v>
      </c>
      <c r="CL55" s="18">
        <v>0</v>
      </c>
      <c r="CM55" s="18">
        <v>0</v>
      </c>
      <c r="CN55" s="18">
        <v>0</v>
      </c>
      <c r="CO55" s="18">
        <v>0</v>
      </c>
      <c r="CP55" s="18">
        <v>0</v>
      </c>
      <c r="CQ55" s="18">
        <v>0</v>
      </c>
      <c r="CR55" s="18">
        <v>0</v>
      </c>
      <c r="CS55" s="18">
        <v>0</v>
      </c>
      <c r="CT55" s="18">
        <v>0</v>
      </c>
      <c r="CU55" s="18">
        <v>0</v>
      </c>
      <c r="CV55" s="18">
        <v>0</v>
      </c>
      <c r="CW55" s="18">
        <v>0</v>
      </c>
      <c r="CX55" s="18">
        <v>0</v>
      </c>
      <c r="CY55" s="18">
        <v>0</v>
      </c>
      <c r="CZ55" s="18">
        <v>0</v>
      </c>
      <c r="DA55" s="18">
        <v>0</v>
      </c>
      <c r="DB55" s="18">
        <v>0</v>
      </c>
      <c r="DC55" s="18">
        <v>0</v>
      </c>
      <c r="DD55" s="18">
        <v>1694007.1400053899</v>
      </c>
      <c r="DE55" s="18">
        <v>600.05999999999995</v>
      </c>
      <c r="DF55" s="18">
        <v>0</v>
      </c>
      <c r="DG55" s="18">
        <v>0</v>
      </c>
      <c r="DH55" s="18">
        <v>0</v>
      </c>
      <c r="DI55" s="18">
        <v>0</v>
      </c>
      <c r="DJ55" s="18">
        <v>0</v>
      </c>
      <c r="DK55" s="18">
        <v>0</v>
      </c>
      <c r="DL55" s="18">
        <v>0</v>
      </c>
      <c r="DM55" s="18">
        <v>0</v>
      </c>
      <c r="DN55" s="18">
        <v>0</v>
      </c>
      <c r="DO55" s="18">
        <v>0</v>
      </c>
      <c r="DP55" s="18">
        <v>0</v>
      </c>
      <c r="DQ55" s="18">
        <v>0</v>
      </c>
      <c r="DR55" s="18">
        <v>0</v>
      </c>
      <c r="DS55" s="18">
        <v>0</v>
      </c>
      <c r="DT55" s="18">
        <v>0</v>
      </c>
      <c r="DU55" s="18">
        <v>0</v>
      </c>
      <c r="DV55" s="18">
        <v>0</v>
      </c>
      <c r="DW55" s="18">
        <v>0</v>
      </c>
      <c r="DX55" s="18">
        <v>0</v>
      </c>
      <c r="DY55" s="18">
        <v>0</v>
      </c>
      <c r="DZ55" s="18">
        <v>0</v>
      </c>
      <c r="EA55" s="18">
        <v>0</v>
      </c>
      <c r="EB55" s="18">
        <v>0</v>
      </c>
      <c r="EC55" s="18">
        <v>0</v>
      </c>
      <c r="ED55" s="18">
        <v>0</v>
      </c>
      <c r="EE55" s="18">
        <v>0</v>
      </c>
      <c r="EF55" s="18">
        <v>0</v>
      </c>
      <c r="EG55" s="18">
        <v>0</v>
      </c>
      <c r="EH55" s="18">
        <v>0</v>
      </c>
      <c r="EI55" s="18">
        <v>0</v>
      </c>
      <c r="EJ55" s="18">
        <v>0</v>
      </c>
      <c r="EK55" s="18">
        <v>0</v>
      </c>
      <c r="EL55" s="18">
        <v>0</v>
      </c>
      <c r="EM55" s="18">
        <v>0</v>
      </c>
      <c r="EN55" s="18">
        <v>0</v>
      </c>
      <c r="EO55" s="18">
        <v>0</v>
      </c>
      <c r="EP55" s="18">
        <v>0</v>
      </c>
      <c r="EQ55" s="18">
        <v>0</v>
      </c>
      <c r="ER55" s="18">
        <v>0</v>
      </c>
      <c r="ES55" s="18">
        <v>0</v>
      </c>
      <c r="ET55" s="18">
        <v>0</v>
      </c>
      <c r="EU55" s="18">
        <v>0</v>
      </c>
      <c r="EV55" s="18">
        <v>0</v>
      </c>
      <c r="EW55" s="18">
        <v>0</v>
      </c>
      <c r="EX55" s="18">
        <v>0</v>
      </c>
      <c r="EY55" s="18">
        <v>0</v>
      </c>
      <c r="EZ55" s="18">
        <v>0</v>
      </c>
      <c r="FA55" s="18">
        <v>0</v>
      </c>
      <c r="FB55" s="18">
        <v>0</v>
      </c>
      <c r="FC55" s="18">
        <v>0</v>
      </c>
      <c r="FD55" s="18">
        <v>0</v>
      </c>
      <c r="FE55" s="18">
        <v>0</v>
      </c>
      <c r="FF55" s="18">
        <v>0</v>
      </c>
      <c r="FG55" s="18">
        <v>0</v>
      </c>
      <c r="FH55" s="18">
        <v>0</v>
      </c>
      <c r="FI55" s="18">
        <v>0</v>
      </c>
      <c r="FJ55" s="18">
        <v>0</v>
      </c>
      <c r="FK55" s="18">
        <v>0</v>
      </c>
      <c r="FL55" s="18">
        <v>0</v>
      </c>
      <c r="FM55" s="18">
        <v>0</v>
      </c>
      <c r="FN55" s="19">
        <v>0</v>
      </c>
      <c r="FO55" s="19">
        <v>0</v>
      </c>
      <c r="FP55" s="18">
        <v>0</v>
      </c>
      <c r="FQ55" s="18">
        <v>0</v>
      </c>
      <c r="FR55" s="18">
        <v>0</v>
      </c>
      <c r="FS55" s="18">
        <v>0</v>
      </c>
      <c r="FT55" s="80">
        <v>0</v>
      </c>
      <c r="FU55" s="80">
        <v>0</v>
      </c>
      <c r="FV55" s="18">
        <v>0</v>
      </c>
      <c r="FW55" s="18">
        <v>0</v>
      </c>
      <c r="FX55" s="18">
        <v>0</v>
      </c>
      <c r="FY55" s="18">
        <v>0</v>
      </c>
      <c r="FZ55" s="80">
        <v>0</v>
      </c>
      <c r="GA55" s="80">
        <v>0</v>
      </c>
      <c r="GB55" s="18">
        <v>0</v>
      </c>
      <c r="GC55" s="18">
        <v>0</v>
      </c>
      <c r="GD55" s="18">
        <v>0</v>
      </c>
      <c r="GE55" s="18">
        <v>0</v>
      </c>
      <c r="GF55" s="18">
        <v>0</v>
      </c>
      <c r="GG55" s="18">
        <v>0</v>
      </c>
      <c r="GH55" s="18">
        <v>0</v>
      </c>
      <c r="GI55" s="18">
        <v>0</v>
      </c>
      <c r="GJ55" s="18">
        <v>0</v>
      </c>
      <c r="GK55" s="18">
        <v>0</v>
      </c>
      <c r="GL55" s="18">
        <v>20765876.390000202</v>
      </c>
      <c r="GM55" s="18">
        <v>2444088.61</v>
      </c>
      <c r="GN55" s="18">
        <v>1874926033.50983</v>
      </c>
      <c r="GO55" s="18">
        <v>69999505.449997395</v>
      </c>
      <c r="GP55" s="18">
        <v>0</v>
      </c>
      <c r="GQ55" s="18">
        <v>0</v>
      </c>
      <c r="GR55" s="18">
        <v>0</v>
      </c>
      <c r="GS55" s="18">
        <v>0</v>
      </c>
      <c r="GT55" s="18">
        <v>0</v>
      </c>
      <c r="GU55" s="18">
        <v>0</v>
      </c>
      <c r="GV55" s="18">
        <v>0</v>
      </c>
      <c r="GW55" s="18">
        <v>0</v>
      </c>
      <c r="GX55" s="18">
        <v>0</v>
      </c>
      <c r="GY55" s="18">
        <v>0</v>
      </c>
      <c r="GZ55" s="80">
        <v>0</v>
      </c>
      <c r="HA55" s="80">
        <v>0</v>
      </c>
      <c r="HB55" s="18">
        <v>0</v>
      </c>
      <c r="HC55" s="18">
        <v>0</v>
      </c>
      <c r="HD55" s="18">
        <v>0</v>
      </c>
      <c r="HE55" s="18">
        <v>0</v>
      </c>
      <c r="HF55" s="80">
        <v>0</v>
      </c>
      <c r="HG55" s="80">
        <v>0</v>
      </c>
      <c r="HH55" s="18">
        <v>0</v>
      </c>
      <c r="HI55" s="18">
        <v>0</v>
      </c>
      <c r="HJ55" s="18">
        <v>0</v>
      </c>
      <c r="HK55" s="18">
        <v>0</v>
      </c>
      <c r="HL55" s="80">
        <v>0</v>
      </c>
      <c r="HM55" s="80">
        <v>0</v>
      </c>
      <c r="HN55" s="18">
        <v>0</v>
      </c>
      <c r="HO55" s="18">
        <v>0</v>
      </c>
      <c r="HP55" s="18">
        <v>0</v>
      </c>
      <c r="HQ55" s="18">
        <v>0</v>
      </c>
      <c r="HR55" s="18">
        <v>0</v>
      </c>
      <c r="HS55" s="18">
        <v>0</v>
      </c>
      <c r="HT55" s="18">
        <v>1897385917.0398357</v>
      </c>
      <c r="HU55" s="18">
        <v>72444194.119997397</v>
      </c>
    </row>
    <row r="56" spans="1:229" ht="12.75" customHeight="1">
      <c r="A56" s="57" t="s">
        <v>245</v>
      </c>
      <c r="B56" s="17">
        <v>3005</v>
      </c>
      <c r="C56" s="58" t="s">
        <v>237</v>
      </c>
      <c r="D56" s="19">
        <v>0</v>
      </c>
      <c r="E56" s="19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0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8">
        <v>0</v>
      </c>
      <c r="BS56" s="18">
        <v>0</v>
      </c>
      <c r="BT56" s="18">
        <v>0</v>
      </c>
      <c r="BU56" s="18">
        <v>0</v>
      </c>
      <c r="BV56" s="18">
        <v>0</v>
      </c>
      <c r="BW56" s="18">
        <v>0</v>
      </c>
      <c r="BX56" s="18">
        <v>0</v>
      </c>
      <c r="BY56" s="18">
        <v>0</v>
      </c>
      <c r="BZ56" s="18">
        <v>0</v>
      </c>
      <c r="CA56" s="18">
        <v>0</v>
      </c>
      <c r="CB56" s="18">
        <v>0</v>
      </c>
      <c r="CC56" s="18">
        <v>0</v>
      </c>
      <c r="CD56" s="18">
        <v>0</v>
      </c>
      <c r="CE56" s="18">
        <v>0</v>
      </c>
      <c r="CF56" s="18">
        <v>0</v>
      </c>
      <c r="CG56" s="18">
        <v>0</v>
      </c>
      <c r="CH56" s="18">
        <v>0</v>
      </c>
      <c r="CI56" s="18">
        <v>0</v>
      </c>
      <c r="CJ56" s="18">
        <v>0</v>
      </c>
      <c r="CK56" s="18">
        <v>0</v>
      </c>
      <c r="CL56" s="18">
        <v>0</v>
      </c>
      <c r="CM56" s="18">
        <v>0</v>
      </c>
      <c r="CN56" s="18">
        <v>0</v>
      </c>
      <c r="CO56" s="18">
        <v>0</v>
      </c>
      <c r="CP56" s="18">
        <v>0</v>
      </c>
      <c r="CQ56" s="18">
        <v>0</v>
      </c>
      <c r="CR56" s="18">
        <v>0</v>
      </c>
      <c r="CS56" s="18">
        <v>0</v>
      </c>
      <c r="CT56" s="18">
        <v>0</v>
      </c>
      <c r="CU56" s="18">
        <v>0</v>
      </c>
      <c r="CV56" s="18">
        <v>0</v>
      </c>
      <c r="CW56" s="18">
        <v>0</v>
      </c>
      <c r="CX56" s="18">
        <v>0</v>
      </c>
      <c r="CY56" s="18">
        <v>0</v>
      </c>
      <c r="CZ56" s="18">
        <v>0</v>
      </c>
      <c r="DA56" s="18">
        <v>0</v>
      </c>
      <c r="DB56" s="18">
        <v>0</v>
      </c>
      <c r="DC56" s="18">
        <v>0</v>
      </c>
      <c r="DD56" s="18">
        <v>44498443.030007973</v>
      </c>
      <c r="DE56" s="18">
        <v>0</v>
      </c>
      <c r="DF56" s="18">
        <v>0</v>
      </c>
      <c r="DG56" s="18">
        <v>0</v>
      </c>
      <c r="DH56" s="18">
        <v>0</v>
      </c>
      <c r="DI56" s="18">
        <v>0</v>
      </c>
      <c r="DJ56" s="18">
        <v>0</v>
      </c>
      <c r="DK56" s="18">
        <v>0</v>
      </c>
      <c r="DL56" s="18">
        <v>0</v>
      </c>
      <c r="DM56" s="18">
        <v>0</v>
      </c>
      <c r="DN56" s="18">
        <v>0</v>
      </c>
      <c r="DO56" s="18">
        <v>0</v>
      </c>
      <c r="DP56" s="18">
        <v>0</v>
      </c>
      <c r="DQ56" s="18">
        <v>0</v>
      </c>
      <c r="DR56" s="18">
        <v>0</v>
      </c>
      <c r="DS56" s="18">
        <v>0</v>
      </c>
      <c r="DT56" s="18">
        <v>0</v>
      </c>
      <c r="DU56" s="18">
        <v>0</v>
      </c>
      <c r="DV56" s="18">
        <v>0</v>
      </c>
      <c r="DW56" s="18">
        <v>0</v>
      </c>
      <c r="DX56" s="18">
        <v>0</v>
      </c>
      <c r="DY56" s="18">
        <v>0</v>
      </c>
      <c r="DZ56" s="18">
        <v>0</v>
      </c>
      <c r="EA56" s="18">
        <v>0</v>
      </c>
      <c r="EB56" s="18">
        <v>0</v>
      </c>
      <c r="EC56" s="18">
        <v>0</v>
      </c>
      <c r="ED56" s="18">
        <v>0</v>
      </c>
      <c r="EE56" s="18">
        <v>0</v>
      </c>
      <c r="EF56" s="18">
        <v>0</v>
      </c>
      <c r="EG56" s="18">
        <v>0</v>
      </c>
      <c r="EH56" s="18">
        <v>0</v>
      </c>
      <c r="EI56" s="18">
        <v>0</v>
      </c>
      <c r="EJ56" s="18">
        <v>0</v>
      </c>
      <c r="EK56" s="18">
        <v>0</v>
      </c>
      <c r="EL56" s="18">
        <v>0</v>
      </c>
      <c r="EM56" s="18">
        <v>0</v>
      </c>
      <c r="EN56" s="18">
        <v>0</v>
      </c>
      <c r="EO56" s="18">
        <v>0</v>
      </c>
      <c r="EP56" s="18">
        <v>0</v>
      </c>
      <c r="EQ56" s="18">
        <v>0</v>
      </c>
      <c r="ER56" s="18">
        <v>0</v>
      </c>
      <c r="ES56" s="18">
        <v>0</v>
      </c>
      <c r="ET56" s="18">
        <v>0</v>
      </c>
      <c r="EU56" s="18">
        <v>0</v>
      </c>
      <c r="EV56" s="18">
        <v>0</v>
      </c>
      <c r="EW56" s="18">
        <v>0</v>
      </c>
      <c r="EX56" s="18">
        <v>0</v>
      </c>
      <c r="EY56" s="18">
        <v>0</v>
      </c>
      <c r="EZ56" s="18">
        <v>0</v>
      </c>
      <c r="FA56" s="18">
        <v>0</v>
      </c>
      <c r="FB56" s="18">
        <v>0</v>
      </c>
      <c r="FC56" s="18">
        <v>0</v>
      </c>
      <c r="FD56" s="18">
        <v>0</v>
      </c>
      <c r="FE56" s="18">
        <v>0</v>
      </c>
      <c r="FF56" s="18">
        <v>0</v>
      </c>
      <c r="FG56" s="18">
        <v>0</v>
      </c>
      <c r="FH56" s="18">
        <v>0</v>
      </c>
      <c r="FI56" s="18">
        <v>0</v>
      </c>
      <c r="FJ56" s="18">
        <v>0</v>
      </c>
      <c r="FK56" s="18">
        <v>0</v>
      </c>
      <c r="FL56" s="18">
        <v>0</v>
      </c>
      <c r="FM56" s="18">
        <v>0</v>
      </c>
      <c r="FN56" s="19">
        <v>0</v>
      </c>
      <c r="FO56" s="19">
        <v>0</v>
      </c>
      <c r="FP56" s="18">
        <v>0</v>
      </c>
      <c r="FQ56" s="18">
        <v>0</v>
      </c>
      <c r="FR56" s="18">
        <v>0</v>
      </c>
      <c r="FS56" s="18">
        <v>0</v>
      </c>
      <c r="FT56" s="80">
        <v>0</v>
      </c>
      <c r="FU56" s="80">
        <v>0</v>
      </c>
      <c r="FV56" s="18">
        <v>0</v>
      </c>
      <c r="FW56" s="18">
        <v>0</v>
      </c>
      <c r="FX56" s="18">
        <v>0</v>
      </c>
      <c r="FY56" s="18">
        <v>0</v>
      </c>
      <c r="FZ56" s="80">
        <v>0</v>
      </c>
      <c r="GA56" s="80">
        <v>0</v>
      </c>
      <c r="GB56" s="18">
        <v>0</v>
      </c>
      <c r="GC56" s="18">
        <v>0</v>
      </c>
      <c r="GD56" s="18">
        <v>0</v>
      </c>
      <c r="GE56" s="18">
        <v>0</v>
      </c>
      <c r="GF56" s="18">
        <v>0</v>
      </c>
      <c r="GG56" s="18">
        <v>0</v>
      </c>
      <c r="GH56" s="18">
        <v>0</v>
      </c>
      <c r="GI56" s="18">
        <v>0</v>
      </c>
      <c r="GJ56" s="18">
        <v>0</v>
      </c>
      <c r="GK56" s="18">
        <v>0</v>
      </c>
      <c r="GL56" s="18">
        <v>0</v>
      </c>
      <c r="GM56" s="18">
        <v>0</v>
      </c>
      <c r="GN56" s="18">
        <v>248118207.76000071</v>
      </c>
      <c r="GO56" s="18">
        <v>0</v>
      </c>
      <c r="GP56" s="18">
        <v>0</v>
      </c>
      <c r="GQ56" s="18">
        <v>0</v>
      </c>
      <c r="GR56" s="18">
        <v>0</v>
      </c>
      <c r="GS56" s="18">
        <v>0</v>
      </c>
      <c r="GT56" s="18">
        <v>0</v>
      </c>
      <c r="GU56" s="18">
        <v>0</v>
      </c>
      <c r="GV56" s="18">
        <v>0</v>
      </c>
      <c r="GW56" s="18">
        <v>0</v>
      </c>
      <c r="GX56" s="18">
        <v>0</v>
      </c>
      <c r="GY56" s="18">
        <v>0</v>
      </c>
      <c r="GZ56" s="80">
        <v>0</v>
      </c>
      <c r="HA56" s="80">
        <v>0</v>
      </c>
      <c r="HB56" s="18">
        <v>0</v>
      </c>
      <c r="HC56" s="18">
        <v>0</v>
      </c>
      <c r="HD56" s="18">
        <v>0</v>
      </c>
      <c r="HE56" s="18">
        <v>0</v>
      </c>
      <c r="HF56" s="80">
        <v>0</v>
      </c>
      <c r="HG56" s="80">
        <v>0</v>
      </c>
      <c r="HH56" s="18">
        <v>0</v>
      </c>
      <c r="HI56" s="18">
        <v>0</v>
      </c>
      <c r="HJ56" s="18">
        <v>0</v>
      </c>
      <c r="HK56" s="18">
        <v>0</v>
      </c>
      <c r="HL56" s="80">
        <v>0</v>
      </c>
      <c r="HM56" s="80">
        <v>0</v>
      </c>
      <c r="HN56" s="18">
        <v>0</v>
      </c>
      <c r="HO56" s="18">
        <v>0</v>
      </c>
      <c r="HP56" s="18">
        <v>0</v>
      </c>
      <c r="HQ56" s="18">
        <v>0</v>
      </c>
      <c r="HR56" s="18">
        <v>0</v>
      </c>
      <c r="HS56" s="18">
        <v>0</v>
      </c>
      <c r="HT56" s="18">
        <v>292616650.79000866</v>
      </c>
      <c r="HU56" s="18">
        <v>0</v>
      </c>
    </row>
    <row r="57" spans="1:229" ht="12.75" customHeight="1">
      <c r="A57" s="57" t="s">
        <v>247</v>
      </c>
      <c r="B57" s="17">
        <v>3006</v>
      </c>
      <c r="C57" s="58" t="s">
        <v>237</v>
      </c>
      <c r="D57" s="19">
        <v>0</v>
      </c>
      <c r="E57" s="19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0</v>
      </c>
      <c r="BE57" s="18">
        <v>0</v>
      </c>
      <c r="BF57" s="18">
        <v>0</v>
      </c>
      <c r="BG57" s="18">
        <v>0</v>
      </c>
      <c r="BH57" s="18">
        <v>0</v>
      </c>
      <c r="BI57" s="18">
        <v>0</v>
      </c>
      <c r="BJ57" s="18">
        <v>0</v>
      </c>
      <c r="BK57" s="18">
        <v>0</v>
      </c>
      <c r="BL57" s="18">
        <v>0</v>
      </c>
      <c r="BM57" s="18">
        <v>0</v>
      </c>
      <c r="BN57" s="18">
        <v>0</v>
      </c>
      <c r="BO57" s="18">
        <v>0</v>
      </c>
      <c r="BP57" s="18">
        <v>0</v>
      </c>
      <c r="BQ57" s="18">
        <v>0</v>
      </c>
      <c r="BR57" s="18">
        <v>0</v>
      </c>
      <c r="BS57" s="18">
        <v>0</v>
      </c>
      <c r="BT57" s="18">
        <v>0</v>
      </c>
      <c r="BU57" s="18">
        <v>0</v>
      </c>
      <c r="BV57" s="18">
        <v>0</v>
      </c>
      <c r="BW57" s="18">
        <v>0</v>
      </c>
      <c r="BX57" s="18">
        <v>0</v>
      </c>
      <c r="BY57" s="18">
        <v>0</v>
      </c>
      <c r="BZ57" s="18">
        <v>0</v>
      </c>
      <c r="CA57" s="18">
        <v>0</v>
      </c>
      <c r="CB57" s="18">
        <v>0</v>
      </c>
      <c r="CC57" s="18">
        <v>0</v>
      </c>
      <c r="CD57" s="18">
        <v>0</v>
      </c>
      <c r="CE57" s="18">
        <v>0</v>
      </c>
      <c r="CF57" s="18">
        <v>0</v>
      </c>
      <c r="CG57" s="18">
        <v>0</v>
      </c>
      <c r="CH57" s="18">
        <v>0</v>
      </c>
      <c r="CI57" s="18">
        <v>0</v>
      </c>
      <c r="CJ57" s="18">
        <v>0</v>
      </c>
      <c r="CK57" s="18">
        <v>0</v>
      </c>
      <c r="CL57" s="18">
        <v>0</v>
      </c>
      <c r="CM57" s="18">
        <v>0</v>
      </c>
      <c r="CN57" s="18">
        <v>0</v>
      </c>
      <c r="CO57" s="18">
        <v>0</v>
      </c>
      <c r="CP57" s="18">
        <v>0</v>
      </c>
      <c r="CQ57" s="18">
        <v>0</v>
      </c>
      <c r="CR57" s="18">
        <v>0</v>
      </c>
      <c r="CS57" s="18">
        <v>0</v>
      </c>
      <c r="CT57" s="18">
        <v>0</v>
      </c>
      <c r="CU57" s="18">
        <v>0</v>
      </c>
      <c r="CV57" s="18">
        <v>0</v>
      </c>
      <c r="CW57" s="18">
        <v>0</v>
      </c>
      <c r="CX57" s="18">
        <v>0</v>
      </c>
      <c r="CY57" s="18">
        <v>0</v>
      </c>
      <c r="CZ57" s="18">
        <v>0</v>
      </c>
      <c r="DA57" s="18">
        <v>0</v>
      </c>
      <c r="DB57" s="18">
        <v>0</v>
      </c>
      <c r="DC57" s="18">
        <v>0</v>
      </c>
      <c r="DD57" s="18">
        <v>54332395.390000001</v>
      </c>
      <c r="DE57" s="18">
        <v>0</v>
      </c>
      <c r="DF57" s="18">
        <v>0</v>
      </c>
      <c r="DG57" s="18">
        <v>0</v>
      </c>
      <c r="DH57" s="18">
        <v>0</v>
      </c>
      <c r="DI57" s="18">
        <v>0</v>
      </c>
      <c r="DJ57" s="18">
        <v>0</v>
      </c>
      <c r="DK57" s="18">
        <v>0</v>
      </c>
      <c r="DL57" s="18">
        <v>0</v>
      </c>
      <c r="DM57" s="18">
        <v>0</v>
      </c>
      <c r="DN57" s="18">
        <v>0</v>
      </c>
      <c r="DO57" s="18">
        <v>0</v>
      </c>
      <c r="DP57" s="18">
        <v>0</v>
      </c>
      <c r="DQ57" s="18">
        <v>0</v>
      </c>
      <c r="DR57" s="18">
        <v>0</v>
      </c>
      <c r="DS57" s="18">
        <v>0</v>
      </c>
      <c r="DT57" s="18">
        <v>0</v>
      </c>
      <c r="DU57" s="18">
        <v>0</v>
      </c>
      <c r="DV57" s="18">
        <v>0</v>
      </c>
      <c r="DW57" s="18">
        <v>0</v>
      </c>
      <c r="DX57" s="18">
        <v>0</v>
      </c>
      <c r="DY57" s="18">
        <v>0</v>
      </c>
      <c r="DZ57" s="18">
        <v>0</v>
      </c>
      <c r="EA57" s="18">
        <v>0</v>
      </c>
      <c r="EB57" s="18">
        <v>0</v>
      </c>
      <c r="EC57" s="18">
        <v>0</v>
      </c>
      <c r="ED57" s="18">
        <v>0</v>
      </c>
      <c r="EE57" s="18">
        <v>0</v>
      </c>
      <c r="EF57" s="18">
        <v>0</v>
      </c>
      <c r="EG57" s="18">
        <v>0</v>
      </c>
      <c r="EH57" s="18">
        <v>0</v>
      </c>
      <c r="EI57" s="18">
        <v>0</v>
      </c>
      <c r="EJ57" s="18">
        <v>0</v>
      </c>
      <c r="EK57" s="18">
        <v>0</v>
      </c>
      <c r="EL57" s="18">
        <v>0</v>
      </c>
      <c r="EM57" s="18">
        <v>0</v>
      </c>
      <c r="EN57" s="18">
        <v>0</v>
      </c>
      <c r="EO57" s="18">
        <v>0</v>
      </c>
      <c r="EP57" s="18">
        <v>0</v>
      </c>
      <c r="EQ57" s="18">
        <v>0</v>
      </c>
      <c r="ER57" s="18">
        <v>0</v>
      </c>
      <c r="ES57" s="18">
        <v>0</v>
      </c>
      <c r="ET57" s="18">
        <v>0</v>
      </c>
      <c r="EU57" s="18">
        <v>0</v>
      </c>
      <c r="EV57" s="18">
        <v>0</v>
      </c>
      <c r="EW57" s="18">
        <v>0</v>
      </c>
      <c r="EX57" s="18">
        <v>0</v>
      </c>
      <c r="EY57" s="18">
        <v>0</v>
      </c>
      <c r="EZ57" s="18">
        <v>0</v>
      </c>
      <c r="FA57" s="18">
        <v>0</v>
      </c>
      <c r="FB57" s="18">
        <v>0</v>
      </c>
      <c r="FC57" s="18">
        <v>0</v>
      </c>
      <c r="FD57" s="18">
        <v>0</v>
      </c>
      <c r="FE57" s="18">
        <v>0</v>
      </c>
      <c r="FF57" s="18">
        <v>0</v>
      </c>
      <c r="FG57" s="18">
        <v>0</v>
      </c>
      <c r="FH57" s="18">
        <v>0</v>
      </c>
      <c r="FI57" s="18">
        <v>0</v>
      </c>
      <c r="FJ57" s="18">
        <v>0</v>
      </c>
      <c r="FK57" s="18">
        <v>0</v>
      </c>
      <c r="FL57" s="18">
        <v>0</v>
      </c>
      <c r="FM57" s="18">
        <v>0</v>
      </c>
      <c r="FN57" s="19">
        <v>0</v>
      </c>
      <c r="FO57" s="19">
        <v>0</v>
      </c>
      <c r="FP57" s="18">
        <v>0</v>
      </c>
      <c r="FQ57" s="18">
        <v>0</v>
      </c>
      <c r="FR57" s="18">
        <v>0</v>
      </c>
      <c r="FS57" s="18">
        <v>0</v>
      </c>
      <c r="FT57" s="80">
        <v>0</v>
      </c>
      <c r="FU57" s="80">
        <v>0</v>
      </c>
      <c r="FV57" s="18">
        <v>0</v>
      </c>
      <c r="FW57" s="18">
        <v>0</v>
      </c>
      <c r="FX57" s="18">
        <v>0</v>
      </c>
      <c r="FY57" s="18">
        <v>0</v>
      </c>
      <c r="FZ57" s="80">
        <v>0</v>
      </c>
      <c r="GA57" s="80">
        <v>0</v>
      </c>
      <c r="GB57" s="18">
        <v>0</v>
      </c>
      <c r="GC57" s="18">
        <v>0</v>
      </c>
      <c r="GD57" s="18">
        <v>0</v>
      </c>
      <c r="GE57" s="18">
        <v>0</v>
      </c>
      <c r="GF57" s="18">
        <v>0</v>
      </c>
      <c r="GG57" s="18">
        <v>0</v>
      </c>
      <c r="GH57" s="18">
        <v>0</v>
      </c>
      <c r="GI57" s="18">
        <v>0</v>
      </c>
      <c r="GJ57" s="18">
        <v>0</v>
      </c>
      <c r="GK57" s="18">
        <v>0</v>
      </c>
      <c r="GL57" s="18">
        <v>0</v>
      </c>
      <c r="GM57" s="18">
        <v>0</v>
      </c>
      <c r="GN57" s="18">
        <v>1965766512.8199999</v>
      </c>
      <c r="GO57" s="18">
        <v>0</v>
      </c>
      <c r="GP57" s="18">
        <v>0</v>
      </c>
      <c r="GQ57" s="18">
        <v>0</v>
      </c>
      <c r="GR57" s="18">
        <v>0</v>
      </c>
      <c r="GS57" s="18">
        <v>0</v>
      </c>
      <c r="GT57" s="18">
        <v>0</v>
      </c>
      <c r="GU57" s="18">
        <v>0</v>
      </c>
      <c r="GV57" s="18">
        <v>0</v>
      </c>
      <c r="GW57" s="18">
        <v>0</v>
      </c>
      <c r="GX57" s="18">
        <v>0</v>
      </c>
      <c r="GY57" s="18">
        <v>0</v>
      </c>
      <c r="GZ57" s="80">
        <v>0</v>
      </c>
      <c r="HA57" s="80">
        <v>0</v>
      </c>
      <c r="HB57" s="18">
        <v>0</v>
      </c>
      <c r="HC57" s="18">
        <v>0</v>
      </c>
      <c r="HD57" s="18">
        <v>0</v>
      </c>
      <c r="HE57" s="18">
        <v>0</v>
      </c>
      <c r="HF57" s="80">
        <v>0</v>
      </c>
      <c r="HG57" s="80">
        <v>0</v>
      </c>
      <c r="HH57" s="18">
        <v>0</v>
      </c>
      <c r="HI57" s="18">
        <v>0</v>
      </c>
      <c r="HJ57" s="18">
        <v>0</v>
      </c>
      <c r="HK57" s="18">
        <v>0</v>
      </c>
      <c r="HL57" s="80">
        <v>0</v>
      </c>
      <c r="HM57" s="80">
        <v>0</v>
      </c>
      <c r="HN57" s="18">
        <v>0</v>
      </c>
      <c r="HO57" s="18">
        <v>0</v>
      </c>
      <c r="HP57" s="18">
        <v>0</v>
      </c>
      <c r="HQ57" s="18">
        <v>0</v>
      </c>
      <c r="HR57" s="18">
        <v>0</v>
      </c>
      <c r="HS57" s="18">
        <v>0</v>
      </c>
      <c r="HT57" s="18">
        <v>2020098908.21</v>
      </c>
      <c r="HU57" s="18">
        <v>0</v>
      </c>
    </row>
    <row r="58" spans="1:229" ht="12.75" customHeight="1">
      <c r="A58" s="57" t="s">
        <v>249</v>
      </c>
      <c r="B58" s="17">
        <v>3007</v>
      </c>
      <c r="C58" s="58" t="s">
        <v>237</v>
      </c>
      <c r="D58" s="19">
        <v>0</v>
      </c>
      <c r="E58" s="19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0</v>
      </c>
      <c r="BV58" s="18">
        <v>0</v>
      </c>
      <c r="BW58" s="18">
        <v>0</v>
      </c>
      <c r="BX58" s="18">
        <v>0</v>
      </c>
      <c r="BY58" s="18">
        <v>0</v>
      </c>
      <c r="BZ58" s="18">
        <v>0</v>
      </c>
      <c r="CA58" s="18">
        <v>0</v>
      </c>
      <c r="CB58" s="18">
        <v>0</v>
      </c>
      <c r="CC58" s="18">
        <v>0</v>
      </c>
      <c r="CD58" s="18">
        <v>0</v>
      </c>
      <c r="CE58" s="18">
        <v>0</v>
      </c>
      <c r="CF58" s="18">
        <v>0</v>
      </c>
      <c r="CG58" s="18">
        <v>0</v>
      </c>
      <c r="CH58" s="18">
        <v>0</v>
      </c>
      <c r="CI58" s="18">
        <v>0</v>
      </c>
      <c r="CJ58" s="18">
        <v>0</v>
      </c>
      <c r="CK58" s="18">
        <v>0</v>
      </c>
      <c r="CL58" s="18">
        <v>0</v>
      </c>
      <c r="CM58" s="18">
        <v>0</v>
      </c>
      <c r="CN58" s="18">
        <v>0</v>
      </c>
      <c r="CO58" s="18">
        <v>0</v>
      </c>
      <c r="CP58" s="18">
        <v>0</v>
      </c>
      <c r="CQ58" s="18">
        <v>0</v>
      </c>
      <c r="CR58" s="18">
        <v>0</v>
      </c>
      <c r="CS58" s="18">
        <v>0</v>
      </c>
      <c r="CT58" s="18">
        <v>0</v>
      </c>
      <c r="CU58" s="18">
        <v>0</v>
      </c>
      <c r="CV58" s="18">
        <v>0</v>
      </c>
      <c r="CW58" s="18">
        <v>0</v>
      </c>
      <c r="CX58" s="18">
        <v>0</v>
      </c>
      <c r="CY58" s="18">
        <v>0</v>
      </c>
      <c r="CZ58" s="18">
        <v>0</v>
      </c>
      <c r="DA58" s="18">
        <v>0</v>
      </c>
      <c r="DB58" s="18">
        <v>0</v>
      </c>
      <c r="DC58" s="18">
        <v>0</v>
      </c>
      <c r="DD58" s="18">
        <v>130005.01000000001</v>
      </c>
      <c r="DE58" s="18">
        <v>0</v>
      </c>
      <c r="DF58" s="18">
        <v>0</v>
      </c>
      <c r="DG58" s="18">
        <v>0</v>
      </c>
      <c r="DH58" s="18">
        <v>0</v>
      </c>
      <c r="DI58" s="18">
        <v>0</v>
      </c>
      <c r="DJ58" s="18">
        <v>0</v>
      </c>
      <c r="DK58" s="18">
        <v>0</v>
      </c>
      <c r="DL58" s="18">
        <v>0</v>
      </c>
      <c r="DM58" s="18">
        <v>0</v>
      </c>
      <c r="DN58" s="18">
        <v>0</v>
      </c>
      <c r="DO58" s="18">
        <v>0</v>
      </c>
      <c r="DP58" s="18">
        <v>0</v>
      </c>
      <c r="DQ58" s="18">
        <v>0</v>
      </c>
      <c r="DR58" s="18">
        <v>0</v>
      </c>
      <c r="DS58" s="18">
        <v>0</v>
      </c>
      <c r="DT58" s="18">
        <v>0</v>
      </c>
      <c r="DU58" s="18">
        <v>0</v>
      </c>
      <c r="DV58" s="18">
        <v>0</v>
      </c>
      <c r="DW58" s="18">
        <v>0</v>
      </c>
      <c r="DX58" s="18">
        <v>0</v>
      </c>
      <c r="DY58" s="18">
        <v>0</v>
      </c>
      <c r="DZ58" s="18">
        <v>0</v>
      </c>
      <c r="EA58" s="18">
        <v>0</v>
      </c>
      <c r="EB58" s="18">
        <v>0</v>
      </c>
      <c r="EC58" s="18">
        <v>0</v>
      </c>
      <c r="ED58" s="18">
        <v>0</v>
      </c>
      <c r="EE58" s="18">
        <v>0</v>
      </c>
      <c r="EF58" s="18">
        <v>0</v>
      </c>
      <c r="EG58" s="18">
        <v>0</v>
      </c>
      <c r="EH58" s="18">
        <v>0</v>
      </c>
      <c r="EI58" s="18">
        <v>0</v>
      </c>
      <c r="EJ58" s="18">
        <v>0</v>
      </c>
      <c r="EK58" s="18">
        <v>0</v>
      </c>
      <c r="EL58" s="18">
        <v>0</v>
      </c>
      <c r="EM58" s="18">
        <v>0</v>
      </c>
      <c r="EN58" s="18">
        <v>0</v>
      </c>
      <c r="EO58" s="18">
        <v>0</v>
      </c>
      <c r="EP58" s="18">
        <v>0</v>
      </c>
      <c r="EQ58" s="18">
        <v>0</v>
      </c>
      <c r="ER58" s="18">
        <v>0</v>
      </c>
      <c r="ES58" s="18">
        <v>0</v>
      </c>
      <c r="ET58" s="18">
        <v>0</v>
      </c>
      <c r="EU58" s="18">
        <v>0</v>
      </c>
      <c r="EV58" s="18">
        <v>0</v>
      </c>
      <c r="EW58" s="18">
        <v>0</v>
      </c>
      <c r="EX58" s="18">
        <v>0</v>
      </c>
      <c r="EY58" s="18">
        <v>0</v>
      </c>
      <c r="EZ58" s="18">
        <v>0</v>
      </c>
      <c r="FA58" s="18">
        <v>0</v>
      </c>
      <c r="FB58" s="18">
        <v>0</v>
      </c>
      <c r="FC58" s="18">
        <v>0</v>
      </c>
      <c r="FD58" s="18">
        <v>0</v>
      </c>
      <c r="FE58" s="18">
        <v>0</v>
      </c>
      <c r="FF58" s="18">
        <v>0</v>
      </c>
      <c r="FG58" s="18">
        <v>0</v>
      </c>
      <c r="FH58" s="18">
        <v>0</v>
      </c>
      <c r="FI58" s="18">
        <v>0</v>
      </c>
      <c r="FJ58" s="18">
        <v>0</v>
      </c>
      <c r="FK58" s="18">
        <v>0</v>
      </c>
      <c r="FL58" s="18">
        <v>0</v>
      </c>
      <c r="FM58" s="18">
        <v>0</v>
      </c>
      <c r="FN58" s="19">
        <v>0</v>
      </c>
      <c r="FO58" s="19">
        <v>0</v>
      </c>
      <c r="FP58" s="18">
        <v>0</v>
      </c>
      <c r="FQ58" s="18">
        <v>0</v>
      </c>
      <c r="FR58" s="18">
        <v>0</v>
      </c>
      <c r="FS58" s="18">
        <v>0</v>
      </c>
      <c r="FT58" s="80">
        <v>0</v>
      </c>
      <c r="FU58" s="80">
        <v>0</v>
      </c>
      <c r="FV58" s="18">
        <v>0</v>
      </c>
      <c r="FW58" s="18">
        <v>0</v>
      </c>
      <c r="FX58" s="18">
        <v>0</v>
      </c>
      <c r="FY58" s="18">
        <v>0</v>
      </c>
      <c r="FZ58" s="80">
        <v>0</v>
      </c>
      <c r="GA58" s="80">
        <v>0</v>
      </c>
      <c r="GB58" s="18">
        <v>0</v>
      </c>
      <c r="GC58" s="18">
        <v>0</v>
      </c>
      <c r="GD58" s="18">
        <v>0</v>
      </c>
      <c r="GE58" s="18">
        <v>0</v>
      </c>
      <c r="GF58" s="18">
        <v>0</v>
      </c>
      <c r="GG58" s="18">
        <v>0</v>
      </c>
      <c r="GH58" s="18">
        <v>0</v>
      </c>
      <c r="GI58" s="18">
        <v>0</v>
      </c>
      <c r="GJ58" s="18">
        <v>0</v>
      </c>
      <c r="GK58" s="18">
        <v>0</v>
      </c>
      <c r="GL58" s="18">
        <v>1609.4</v>
      </c>
      <c r="GM58" s="18">
        <v>0</v>
      </c>
      <c r="GN58" s="18">
        <v>23732148.469999999</v>
      </c>
      <c r="GO58" s="18">
        <v>2665404.13</v>
      </c>
      <c r="GP58" s="18">
        <v>0</v>
      </c>
      <c r="GQ58" s="18">
        <v>0</v>
      </c>
      <c r="GR58" s="18">
        <v>0</v>
      </c>
      <c r="GS58" s="18">
        <v>0</v>
      </c>
      <c r="GT58" s="18">
        <v>52201.78</v>
      </c>
      <c r="GU58" s="18">
        <v>0</v>
      </c>
      <c r="GV58" s="18">
        <v>0</v>
      </c>
      <c r="GW58" s="18">
        <v>0</v>
      </c>
      <c r="GX58" s="18">
        <v>0</v>
      </c>
      <c r="GY58" s="18">
        <v>0</v>
      </c>
      <c r="GZ58" s="80">
        <v>0</v>
      </c>
      <c r="HA58" s="80">
        <v>0</v>
      </c>
      <c r="HB58" s="18">
        <v>0</v>
      </c>
      <c r="HC58" s="18">
        <v>0</v>
      </c>
      <c r="HD58" s="18">
        <v>0</v>
      </c>
      <c r="HE58" s="18">
        <v>0</v>
      </c>
      <c r="HF58" s="80">
        <v>0</v>
      </c>
      <c r="HG58" s="80">
        <v>0</v>
      </c>
      <c r="HH58" s="18">
        <v>0</v>
      </c>
      <c r="HI58" s="18">
        <v>0</v>
      </c>
      <c r="HJ58" s="18">
        <v>0</v>
      </c>
      <c r="HK58" s="18">
        <v>0</v>
      </c>
      <c r="HL58" s="80">
        <v>0</v>
      </c>
      <c r="HM58" s="80">
        <v>0</v>
      </c>
      <c r="HN58" s="18">
        <v>0</v>
      </c>
      <c r="HO58" s="18">
        <v>0</v>
      </c>
      <c r="HP58" s="18">
        <v>0</v>
      </c>
      <c r="HQ58" s="18">
        <v>0</v>
      </c>
      <c r="HR58" s="18">
        <v>0</v>
      </c>
      <c r="HS58" s="18">
        <v>0</v>
      </c>
      <c r="HT58" s="18">
        <v>23915964.66</v>
      </c>
      <c r="HU58" s="18">
        <v>2665404.13</v>
      </c>
    </row>
    <row r="59" spans="1:229" ht="12.75" customHeight="1">
      <c r="A59" s="57" t="s">
        <v>251</v>
      </c>
      <c r="B59" s="17">
        <v>3008</v>
      </c>
      <c r="C59" s="58" t="s">
        <v>237</v>
      </c>
      <c r="D59" s="19">
        <v>0</v>
      </c>
      <c r="E59" s="19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0</v>
      </c>
      <c r="BD59" s="18">
        <v>0</v>
      </c>
      <c r="BE59" s="18">
        <v>0</v>
      </c>
      <c r="BF59" s="18">
        <v>0</v>
      </c>
      <c r="BG59" s="18">
        <v>0</v>
      </c>
      <c r="BH59" s="18">
        <v>0</v>
      </c>
      <c r="BI59" s="18">
        <v>0</v>
      </c>
      <c r="BJ59" s="18">
        <v>0</v>
      </c>
      <c r="BK59" s="18">
        <v>0</v>
      </c>
      <c r="BL59" s="18">
        <v>0</v>
      </c>
      <c r="BM59" s="18">
        <v>0</v>
      </c>
      <c r="BN59" s="18">
        <v>0</v>
      </c>
      <c r="BO59" s="18">
        <v>0</v>
      </c>
      <c r="BP59" s="18">
        <v>0</v>
      </c>
      <c r="BQ59" s="18">
        <v>0</v>
      </c>
      <c r="BR59" s="18">
        <v>0</v>
      </c>
      <c r="BS59" s="18">
        <v>0</v>
      </c>
      <c r="BT59" s="18">
        <v>0</v>
      </c>
      <c r="BU59" s="18">
        <v>0</v>
      </c>
      <c r="BV59" s="18">
        <v>0</v>
      </c>
      <c r="BW59" s="18">
        <v>0</v>
      </c>
      <c r="BX59" s="18">
        <v>0</v>
      </c>
      <c r="BY59" s="18">
        <v>0</v>
      </c>
      <c r="BZ59" s="18">
        <v>0</v>
      </c>
      <c r="CA59" s="18">
        <v>0</v>
      </c>
      <c r="CB59" s="18">
        <v>0</v>
      </c>
      <c r="CC59" s="18">
        <v>0</v>
      </c>
      <c r="CD59" s="18">
        <v>0</v>
      </c>
      <c r="CE59" s="18">
        <v>0</v>
      </c>
      <c r="CF59" s="18">
        <v>0</v>
      </c>
      <c r="CG59" s="18">
        <v>0</v>
      </c>
      <c r="CH59" s="18">
        <v>0</v>
      </c>
      <c r="CI59" s="18">
        <v>0</v>
      </c>
      <c r="CJ59" s="18">
        <v>0</v>
      </c>
      <c r="CK59" s="18">
        <v>0</v>
      </c>
      <c r="CL59" s="18">
        <v>0</v>
      </c>
      <c r="CM59" s="18">
        <v>0</v>
      </c>
      <c r="CN59" s="18">
        <v>0</v>
      </c>
      <c r="CO59" s="18">
        <v>0</v>
      </c>
      <c r="CP59" s="18">
        <v>0</v>
      </c>
      <c r="CQ59" s="18">
        <v>0</v>
      </c>
      <c r="CR59" s="18">
        <v>0</v>
      </c>
      <c r="CS59" s="18">
        <v>0</v>
      </c>
      <c r="CT59" s="18">
        <v>0</v>
      </c>
      <c r="CU59" s="18">
        <v>0</v>
      </c>
      <c r="CV59" s="18">
        <v>0</v>
      </c>
      <c r="CW59" s="18">
        <v>0</v>
      </c>
      <c r="CX59" s="18">
        <v>0</v>
      </c>
      <c r="CY59" s="18">
        <v>0</v>
      </c>
      <c r="CZ59" s="18">
        <v>0</v>
      </c>
      <c r="DA59" s="18">
        <v>0</v>
      </c>
      <c r="DB59" s="18">
        <v>0</v>
      </c>
      <c r="DC59" s="18">
        <v>0</v>
      </c>
      <c r="DD59" s="18">
        <v>33928216.479999997</v>
      </c>
      <c r="DE59" s="18">
        <v>0</v>
      </c>
      <c r="DF59" s="18">
        <v>0</v>
      </c>
      <c r="DG59" s="18">
        <v>0</v>
      </c>
      <c r="DH59" s="18">
        <v>0</v>
      </c>
      <c r="DI59" s="18">
        <v>0</v>
      </c>
      <c r="DJ59" s="18">
        <v>0</v>
      </c>
      <c r="DK59" s="18">
        <v>0</v>
      </c>
      <c r="DL59" s="18">
        <v>0</v>
      </c>
      <c r="DM59" s="18">
        <v>0</v>
      </c>
      <c r="DN59" s="18">
        <v>0</v>
      </c>
      <c r="DO59" s="18">
        <v>0</v>
      </c>
      <c r="DP59" s="18">
        <v>0</v>
      </c>
      <c r="DQ59" s="18">
        <v>0</v>
      </c>
      <c r="DR59" s="18">
        <v>0</v>
      </c>
      <c r="DS59" s="18">
        <v>0</v>
      </c>
      <c r="DT59" s="18">
        <v>0</v>
      </c>
      <c r="DU59" s="18">
        <v>0</v>
      </c>
      <c r="DV59" s="18">
        <v>0</v>
      </c>
      <c r="DW59" s="18">
        <v>0</v>
      </c>
      <c r="DX59" s="18">
        <v>0</v>
      </c>
      <c r="DY59" s="18">
        <v>0</v>
      </c>
      <c r="DZ59" s="18">
        <v>0</v>
      </c>
      <c r="EA59" s="18">
        <v>0</v>
      </c>
      <c r="EB59" s="18">
        <v>0</v>
      </c>
      <c r="EC59" s="18">
        <v>0</v>
      </c>
      <c r="ED59" s="18">
        <v>0</v>
      </c>
      <c r="EE59" s="18">
        <v>0</v>
      </c>
      <c r="EF59" s="18">
        <v>0</v>
      </c>
      <c r="EG59" s="18">
        <v>0</v>
      </c>
      <c r="EH59" s="18">
        <v>0</v>
      </c>
      <c r="EI59" s="18">
        <v>0</v>
      </c>
      <c r="EJ59" s="18">
        <v>0</v>
      </c>
      <c r="EK59" s="18">
        <v>0</v>
      </c>
      <c r="EL59" s="18">
        <v>0</v>
      </c>
      <c r="EM59" s="18">
        <v>0</v>
      </c>
      <c r="EN59" s="18">
        <v>0</v>
      </c>
      <c r="EO59" s="18">
        <v>0</v>
      </c>
      <c r="EP59" s="18">
        <v>0</v>
      </c>
      <c r="EQ59" s="18">
        <v>0</v>
      </c>
      <c r="ER59" s="18">
        <v>0</v>
      </c>
      <c r="ES59" s="18">
        <v>0</v>
      </c>
      <c r="ET59" s="18">
        <v>0</v>
      </c>
      <c r="EU59" s="18">
        <v>0</v>
      </c>
      <c r="EV59" s="18">
        <v>0</v>
      </c>
      <c r="EW59" s="18">
        <v>0</v>
      </c>
      <c r="EX59" s="18">
        <v>0</v>
      </c>
      <c r="EY59" s="18">
        <v>0</v>
      </c>
      <c r="EZ59" s="18">
        <v>0</v>
      </c>
      <c r="FA59" s="18">
        <v>0</v>
      </c>
      <c r="FB59" s="18">
        <v>0</v>
      </c>
      <c r="FC59" s="18">
        <v>0</v>
      </c>
      <c r="FD59" s="18">
        <v>0</v>
      </c>
      <c r="FE59" s="18">
        <v>0</v>
      </c>
      <c r="FF59" s="18">
        <v>0</v>
      </c>
      <c r="FG59" s="18">
        <v>0</v>
      </c>
      <c r="FH59" s="18">
        <v>0</v>
      </c>
      <c r="FI59" s="18">
        <v>0</v>
      </c>
      <c r="FJ59" s="18">
        <v>0</v>
      </c>
      <c r="FK59" s="18">
        <v>0</v>
      </c>
      <c r="FL59" s="18">
        <v>0</v>
      </c>
      <c r="FM59" s="18">
        <v>0</v>
      </c>
      <c r="FN59" s="19">
        <v>0</v>
      </c>
      <c r="FO59" s="19">
        <v>0</v>
      </c>
      <c r="FP59" s="18">
        <v>0</v>
      </c>
      <c r="FQ59" s="18">
        <v>0</v>
      </c>
      <c r="FR59" s="18">
        <v>0</v>
      </c>
      <c r="FS59" s="18">
        <v>0</v>
      </c>
      <c r="FT59" s="80">
        <v>0</v>
      </c>
      <c r="FU59" s="80">
        <v>0</v>
      </c>
      <c r="FV59" s="18">
        <v>0</v>
      </c>
      <c r="FW59" s="18">
        <v>0</v>
      </c>
      <c r="FX59" s="18">
        <v>0</v>
      </c>
      <c r="FY59" s="18">
        <v>0</v>
      </c>
      <c r="FZ59" s="80">
        <v>0</v>
      </c>
      <c r="GA59" s="80">
        <v>0</v>
      </c>
      <c r="GB59" s="18">
        <v>0</v>
      </c>
      <c r="GC59" s="18">
        <v>0</v>
      </c>
      <c r="GD59" s="18">
        <v>0</v>
      </c>
      <c r="GE59" s="18">
        <v>0</v>
      </c>
      <c r="GF59" s="18">
        <v>0</v>
      </c>
      <c r="GG59" s="18">
        <v>0</v>
      </c>
      <c r="GH59" s="18">
        <v>0</v>
      </c>
      <c r="GI59" s="18">
        <v>0</v>
      </c>
      <c r="GJ59" s="18">
        <v>0</v>
      </c>
      <c r="GK59" s="18">
        <v>0</v>
      </c>
      <c r="GL59" s="18">
        <v>0</v>
      </c>
      <c r="GM59" s="18">
        <v>0</v>
      </c>
      <c r="GN59" s="18">
        <v>471055596.18106002</v>
      </c>
      <c r="GO59" s="18">
        <v>0</v>
      </c>
      <c r="GP59" s="18">
        <v>0</v>
      </c>
      <c r="GQ59" s="18">
        <v>0</v>
      </c>
      <c r="GR59" s="18">
        <v>0</v>
      </c>
      <c r="GS59" s="18">
        <v>0</v>
      </c>
      <c r="GT59" s="18">
        <v>0</v>
      </c>
      <c r="GU59" s="18">
        <v>0</v>
      </c>
      <c r="GV59" s="18">
        <v>0</v>
      </c>
      <c r="GW59" s="18">
        <v>0</v>
      </c>
      <c r="GX59" s="18">
        <v>0</v>
      </c>
      <c r="GY59" s="18">
        <v>0</v>
      </c>
      <c r="GZ59" s="80">
        <v>0</v>
      </c>
      <c r="HA59" s="80">
        <v>0</v>
      </c>
      <c r="HB59" s="18">
        <v>0</v>
      </c>
      <c r="HC59" s="18">
        <v>0</v>
      </c>
      <c r="HD59" s="18">
        <v>0</v>
      </c>
      <c r="HE59" s="18">
        <v>0</v>
      </c>
      <c r="HF59" s="80">
        <v>0</v>
      </c>
      <c r="HG59" s="80">
        <v>0</v>
      </c>
      <c r="HH59" s="18">
        <v>0</v>
      </c>
      <c r="HI59" s="18">
        <v>0</v>
      </c>
      <c r="HJ59" s="18">
        <v>0</v>
      </c>
      <c r="HK59" s="18">
        <v>0</v>
      </c>
      <c r="HL59" s="80">
        <v>0</v>
      </c>
      <c r="HM59" s="80">
        <v>0</v>
      </c>
      <c r="HN59" s="18">
        <v>0</v>
      </c>
      <c r="HO59" s="18">
        <v>0</v>
      </c>
      <c r="HP59" s="18">
        <v>0</v>
      </c>
      <c r="HQ59" s="18">
        <v>0</v>
      </c>
      <c r="HR59" s="18">
        <v>0</v>
      </c>
      <c r="HS59" s="18">
        <v>0</v>
      </c>
      <c r="HT59" s="18">
        <v>504983812.66106004</v>
      </c>
      <c r="HU59" s="18">
        <v>0</v>
      </c>
    </row>
    <row r="60" spans="1:229" ht="12.75" customHeight="1">
      <c r="A60" s="57" t="s">
        <v>253</v>
      </c>
      <c r="B60" s="17">
        <v>3009</v>
      </c>
      <c r="C60" s="58" t="s">
        <v>237</v>
      </c>
      <c r="D60" s="19">
        <v>0</v>
      </c>
      <c r="E60" s="19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  <c r="BE60" s="18">
        <v>0</v>
      </c>
      <c r="BF60" s="18">
        <v>0</v>
      </c>
      <c r="BG60" s="18">
        <v>0</v>
      </c>
      <c r="BH60" s="18">
        <v>0</v>
      </c>
      <c r="BI60" s="18">
        <v>0</v>
      </c>
      <c r="BJ60" s="18">
        <v>0</v>
      </c>
      <c r="BK60" s="18">
        <v>0</v>
      </c>
      <c r="BL60" s="18">
        <v>0</v>
      </c>
      <c r="BM60" s="18">
        <v>0</v>
      </c>
      <c r="BN60" s="18">
        <v>0</v>
      </c>
      <c r="BO60" s="18">
        <v>0</v>
      </c>
      <c r="BP60" s="18">
        <v>0</v>
      </c>
      <c r="BQ60" s="18">
        <v>0</v>
      </c>
      <c r="BR60" s="18">
        <v>0</v>
      </c>
      <c r="BS60" s="18">
        <v>0</v>
      </c>
      <c r="BT60" s="18">
        <v>0</v>
      </c>
      <c r="BU60" s="18">
        <v>0</v>
      </c>
      <c r="BV60" s="18">
        <v>0</v>
      </c>
      <c r="BW60" s="18">
        <v>0</v>
      </c>
      <c r="BX60" s="18">
        <v>0</v>
      </c>
      <c r="BY60" s="18">
        <v>0</v>
      </c>
      <c r="BZ60" s="18">
        <v>0</v>
      </c>
      <c r="CA60" s="18">
        <v>0</v>
      </c>
      <c r="CB60" s="18">
        <v>0</v>
      </c>
      <c r="CC60" s="18">
        <v>0</v>
      </c>
      <c r="CD60" s="18">
        <v>0</v>
      </c>
      <c r="CE60" s="18">
        <v>0</v>
      </c>
      <c r="CF60" s="18">
        <v>0</v>
      </c>
      <c r="CG60" s="18">
        <v>0</v>
      </c>
      <c r="CH60" s="18">
        <v>0</v>
      </c>
      <c r="CI60" s="18">
        <v>0</v>
      </c>
      <c r="CJ60" s="18">
        <v>0</v>
      </c>
      <c r="CK60" s="18">
        <v>0</v>
      </c>
      <c r="CL60" s="18">
        <v>0</v>
      </c>
      <c r="CM60" s="18">
        <v>0</v>
      </c>
      <c r="CN60" s="18">
        <v>0</v>
      </c>
      <c r="CO60" s="18">
        <v>0</v>
      </c>
      <c r="CP60" s="18">
        <v>0</v>
      </c>
      <c r="CQ60" s="18">
        <v>0</v>
      </c>
      <c r="CR60" s="18">
        <v>0</v>
      </c>
      <c r="CS60" s="18">
        <v>0</v>
      </c>
      <c r="CT60" s="18">
        <v>0</v>
      </c>
      <c r="CU60" s="18">
        <v>0</v>
      </c>
      <c r="CV60" s="18">
        <v>0</v>
      </c>
      <c r="CW60" s="18">
        <v>0</v>
      </c>
      <c r="CX60" s="18">
        <v>0</v>
      </c>
      <c r="CY60" s="18">
        <v>0</v>
      </c>
      <c r="CZ60" s="18">
        <v>0</v>
      </c>
      <c r="DA60" s="18">
        <v>0</v>
      </c>
      <c r="DB60" s="18">
        <v>0</v>
      </c>
      <c r="DC60" s="18">
        <v>0</v>
      </c>
      <c r="DD60" s="18">
        <v>71543670.159999967</v>
      </c>
      <c r="DE60" s="18">
        <v>0</v>
      </c>
      <c r="DF60" s="18">
        <v>18335488.130000006</v>
      </c>
      <c r="DG60" s="18">
        <v>0</v>
      </c>
      <c r="DH60" s="18">
        <v>0</v>
      </c>
      <c r="DI60" s="18">
        <v>0</v>
      </c>
      <c r="DJ60" s="18">
        <v>0</v>
      </c>
      <c r="DK60" s="18">
        <v>0</v>
      </c>
      <c r="DL60" s="18">
        <v>0</v>
      </c>
      <c r="DM60" s="18">
        <v>0</v>
      </c>
      <c r="DN60" s="18">
        <v>0</v>
      </c>
      <c r="DO60" s="18">
        <v>0</v>
      </c>
      <c r="DP60" s="18">
        <v>0</v>
      </c>
      <c r="DQ60" s="18">
        <v>0</v>
      </c>
      <c r="DR60" s="18">
        <v>0</v>
      </c>
      <c r="DS60" s="18">
        <v>0</v>
      </c>
      <c r="DT60" s="18">
        <v>0</v>
      </c>
      <c r="DU60" s="18">
        <v>0</v>
      </c>
      <c r="DV60" s="18">
        <v>0</v>
      </c>
      <c r="DW60" s="18">
        <v>0</v>
      </c>
      <c r="DX60" s="18">
        <v>0</v>
      </c>
      <c r="DY60" s="18">
        <v>0</v>
      </c>
      <c r="DZ60" s="18">
        <v>0</v>
      </c>
      <c r="EA60" s="18">
        <v>0</v>
      </c>
      <c r="EB60" s="18">
        <v>0</v>
      </c>
      <c r="EC60" s="18">
        <v>0</v>
      </c>
      <c r="ED60" s="18">
        <v>0</v>
      </c>
      <c r="EE60" s="18">
        <v>0</v>
      </c>
      <c r="EF60" s="18">
        <v>0</v>
      </c>
      <c r="EG60" s="18">
        <v>0</v>
      </c>
      <c r="EH60" s="18">
        <v>0</v>
      </c>
      <c r="EI60" s="18">
        <v>0</v>
      </c>
      <c r="EJ60" s="18">
        <v>0</v>
      </c>
      <c r="EK60" s="18">
        <v>0</v>
      </c>
      <c r="EL60" s="18">
        <v>0</v>
      </c>
      <c r="EM60" s="18">
        <v>0</v>
      </c>
      <c r="EN60" s="18">
        <v>0</v>
      </c>
      <c r="EO60" s="18">
        <v>0</v>
      </c>
      <c r="EP60" s="18">
        <v>0</v>
      </c>
      <c r="EQ60" s="18">
        <v>0</v>
      </c>
      <c r="ER60" s="18">
        <v>0</v>
      </c>
      <c r="ES60" s="18">
        <v>0</v>
      </c>
      <c r="ET60" s="18">
        <v>0</v>
      </c>
      <c r="EU60" s="18">
        <v>0</v>
      </c>
      <c r="EV60" s="18">
        <v>0</v>
      </c>
      <c r="EW60" s="18">
        <v>0</v>
      </c>
      <c r="EX60" s="18">
        <v>0</v>
      </c>
      <c r="EY60" s="18">
        <v>0</v>
      </c>
      <c r="EZ60" s="18">
        <v>0</v>
      </c>
      <c r="FA60" s="18">
        <v>0</v>
      </c>
      <c r="FB60" s="18">
        <v>0</v>
      </c>
      <c r="FC60" s="18">
        <v>0</v>
      </c>
      <c r="FD60" s="18">
        <v>0</v>
      </c>
      <c r="FE60" s="18">
        <v>0</v>
      </c>
      <c r="FF60" s="18">
        <v>0</v>
      </c>
      <c r="FG60" s="18">
        <v>0</v>
      </c>
      <c r="FH60" s="18">
        <v>0</v>
      </c>
      <c r="FI60" s="18">
        <v>0</v>
      </c>
      <c r="FJ60" s="18">
        <v>0</v>
      </c>
      <c r="FK60" s="18">
        <v>0</v>
      </c>
      <c r="FL60" s="18">
        <v>0</v>
      </c>
      <c r="FM60" s="18">
        <v>0</v>
      </c>
      <c r="FN60" s="19">
        <v>14121562.389999993</v>
      </c>
      <c r="FO60" s="19">
        <v>0</v>
      </c>
      <c r="FP60" s="18">
        <v>0</v>
      </c>
      <c r="FQ60" s="18">
        <v>0</v>
      </c>
      <c r="FR60" s="18">
        <v>0</v>
      </c>
      <c r="FS60" s="18">
        <v>0</v>
      </c>
      <c r="FT60" s="80">
        <v>14121562.389999993</v>
      </c>
      <c r="FU60" s="80">
        <v>0</v>
      </c>
      <c r="FV60" s="18">
        <v>970186.33000001358</v>
      </c>
      <c r="FW60" s="18">
        <v>0</v>
      </c>
      <c r="FX60" s="18">
        <v>13151376.05999998</v>
      </c>
      <c r="FY60" s="18">
        <v>0</v>
      </c>
      <c r="FZ60" s="80">
        <v>0</v>
      </c>
      <c r="GA60" s="80">
        <v>0</v>
      </c>
      <c r="GB60" s="18">
        <v>0</v>
      </c>
      <c r="GC60" s="18">
        <v>0</v>
      </c>
      <c r="GD60" s="18">
        <v>0</v>
      </c>
      <c r="GE60" s="18">
        <v>0</v>
      </c>
      <c r="GF60" s="18">
        <v>0</v>
      </c>
      <c r="GG60" s="18">
        <v>0</v>
      </c>
      <c r="GH60" s="18">
        <v>0</v>
      </c>
      <c r="GI60" s="18">
        <v>0</v>
      </c>
      <c r="GJ60" s="18">
        <v>0</v>
      </c>
      <c r="GK60" s="18">
        <v>0</v>
      </c>
      <c r="GL60" s="18">
        <v>0</v>
      </c>
      <c r="GM60" s="18">
        <v>0</v>
      </c>
      <c r="GN60" s="18">
        <v>1001274818.749998</v>
      </c>
      <c r="GO60" s="18">
        <v>0</v>
      </c>
      <c r="GP60" s="18">
        <v>0</v>
      </c>
      <c r="GQ60" s="18">
        <v>0</v>
      </c>
      <c r="GR60" s="18">
        <v>0</v>
      </c>
      <c r="GS60" s="18">
        <v>0</v>
      </c>
      <c r="GT60" s="18">
        <v>0</v>
      </c>
      <c r="GU60" s="18">
        <v>0</v>
      </c>
      <c r="GV60" s="18">
        <v>0</v>
      </c>
      <c r="GW60" s="18">
        <v>0</v>
      </c>
      <c r="GX60" s="18">
        <v>0</v>
      </c>
      <c r="GY60" s="18">
        <v>0</v>
      </c>
      <c r="GZ60" s="80">
        <v>0</v>
      </c>
      <c r="HA60" s="80">
        <v>0</v>
      </c>
      <c r="HB60" s="18">
        <v>0</v>
      </c>
      <c r="HC60" s="18">
        <v>0</v>
      </c>
      <c r="HD60" s="18">
        <v>0</v>
      </c>
      <c r="HE60" s="18">
        <v>0</v>
      </c>
      <c r="HF60" s="80">
        <v>0</v>
      </c>
      <c r="HG60" s="80">
        <v>0</v>
      </c>
      <c r="HH60" s="18">
        <v>0</v>
      </c>
      <c r="HI60" s="18">
        <v>0</v>
      </c>
      <c r="HJ60" s="18">
        <v>0</v>
      </c>
      <c r="HK60" s="18">
        <v>0</v>
      </c>
      <c r="HL60" s="80">
        <v>0</v>
      </c>
      <c r="HM60" s="80">
        <v>0</v>
      </c>
      <c r="HN60" s="18">
        <v>0</v>
      </c>
      <c r="HO60" s="18">
        <v>0</v>
      </c>
      <c r="HP60" s="18">
        <v>0</v>
      </c>
      <c r="HQ60" s="18">
        <v>0</v>
      </c>
      <c r="HR60" s="18">
        <v>0</v>
      </c>
      <c r="HS60" s="18">
        <v>0</v>
      </c>
      <c r="HT60" s="18">
        <v>1105275539.4299979</v>
      </c>
      <c r="HU60" s="18">
        <v>0</v>
      </c>
    </row>
    <row r="61" spans="1:229" ht="12.75" customHeight="1">
      <c r="A61" s="57" t="s">
        <v>255</v>
      </c>
      <c r="B61" s="17">
        <v>3011</v>
      </c>
      <c r="C61" s="58" t="s">
        <v>237</v>
      </c>
      <c r="D61" s="19">
        <v>0</v>
      </c>
      <c r="E61" s="19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0</v>
      </c>
      <c r="BE61" s="18">
        <v>0</v>
      </c>
      <c r="BF61" s="18">
        <v>0</v>
      </c>
      <c r="BG61" s="18">
        <v>0</v>
      </c>
      <c r="BH61" s="18">
        <v>0</v>
      </c>
      <c r="BI61" s="18">
        <v>0</v>
      </c>
      <c r="BJ61" s="18">
        <v>0</v>
      </c>
      <c r="BK61" s="18">
        <v>0</v>
      </c>
      <c r="BL61" s="18">
        <v>0</v>
      </c>
      <c r="BM61" s="18">
        <v>0</v>
      </c>
      <c r="BN61" s="18">
        <v>0</v>
      </c>
      <c r="BO61" s="18">
        <v>0</v>
      </c>
      <c r="BP61" s="18">
        <v>0</v>
      </c>
      <c r="BQ61" s="18">
        <v>0</v>
      </c>
      <c r="BR61" s="18">
        <v>0</v>
      </c>
      <c r="BS61" s="18">
        <v>0</v>
      </c>
      <c r="BT61" s="18">
        <v>0</v>
      </c>
      <c r="BU61" s="18">
        <v>0</v>
      </c>
      <c r="BV61" s="18">
        <v>0</v>
      </c>
      <c r="BW61" s="18">
        <v>0</v>
      </c>
      <c r="BX61" s="18">
        <v>0</v>
      </c>
      <c r="BY61" s="18">
        <v>0</v>
      </c>
      <c r="BZ61" s="18">
        <v>0</v>
      </c>
      <c r="CA61" s="18">
        <v>0</v>
      </c>
      <c r="CB61" s="18">
        <v>0</v>
      </c>
      <c r="CC61" s="18">
        <v>0</v>
      </c>
      <c r="CD61" s="18">
        <v>0</v>
      </c>
      <c r="CE61" s="18">
        <v>0</v>
      </c>
      <c r="CF61" s="18">
        <v>0</v>
      </c>
      <c r="CG61" s="18">
        <v>0</v>
      </c>
      <c r="CH61" s="18">
        <v>0</v>
      </c>
      <c r="CI61" s="18">
        <v>0</v>
      </c>
      <c r="CJ61" s="18">
        <v>0</v>
      </c>
      <c r="CK61" s="18">
        <v>0</v>
      </c>
      <c r="CL61" s="18">
        <v>0</v>
      </c>
      <c r="CM61" s="18">
        <v>0</v>
      </c>
      <c r="CN61" s="18">
        <v>0</v>
      </c>
      <c r="CO61" s="18">
        <v>0</v>
      </c>
      <c r="CP61" s="18">
        <v>0</v>
      </c>
      <c r="CQ61" s="18">
        <v>0</v>
      </c>
      <c r="CR61" s="18">
        <v>0</v>
      </c>
      <c r="CS61" s="18">
        <v>0</v>
      </c>
      <c r="CT61" s="18">
        <v>0</v>
      </c>
      <c r="CU61" s="18">
        <v>0</v>
      </c>
      <c r="CV61" s="18">
        <v>0</v>
      </c>
      <c r="CW61" s="18">
        <v>0</v>
      </c>
      <c r="CX61" s="18">
        <v>0</v>
      </c>
      <c r="CY61" s="18">
        <v>0</v>
      </c>
      <c r="CZ61" s="18">
        <v>0</v>
      </c>
      <c r="DA61" s="18">
        <v>0</v>
      </c>
      <c r="DB61" s="18">
        <v>0</v>
      </c>
      <c r="DC61" s="18">
        <v>0</v>
      </c>
      <c r="DD61" s="18">
        <v>16784151.784187004</v>
      </c>
      <c r="DE61" s="18">
        <v>0</v>
      </c>
      <c r="DF61" s="18">
        <v>0</v>
      </c>
      <c r="DG61" s="18">
        <v>0</v>
      </c>
      <c r="DH61" s="18">
        <v>0</v>
      </c>
      <c r="DI61" s="18">
        <v>0</v>
      </c>
      <c r="DJ61" s="18">
        <v>0</v>
      </c>
      <c r="DK61" s="18">
        <v>0</v>
      </c>
      <c r="DL61" s="18">
        <v>0</v>
      </c>
      <c r="DM61" s="18">
        <v>0</v>
      </c>
      <c r="DN61" s="18">
        <v>0</v>
      </c>
      <c r="DO61" s="18">
        <v>0</v>
      </c>
      <c r="DP61" s="18">
        <v>0</v>
      </c>
      <c r="DQ61" s="18">
        <v>0</v>
      </c>
      <c r="DR61" s="18">
        <v>0</v>
      </c>
      <c r="DS61" s="18">
        <v>0</v>
      </c>
      <c r="DT61" s="18">
        <v>0</v>
      </c>
      <c r="DU61" s="18">
        <v>0</v>
      </c>
      <c r="DV61" s="18">
        <v>0</v>
      </c>
      <c r="DW61" s="18">
        <v>0</v>
      </c>
      <c r="DX61" s="18">
        <v>0</v>
      </c>
      <c r="DY61" s="18">
        <v>0</v>
      </c>
      <c r="DZ61" s="18">
        <v>0</v>
      </c>
      <c r="EA61" s="18">
        <v>0</v>
      </c>
      <c r="EB61" s="18">
        <v>0</v>
      </c>
      <c r="EC61" s="18">
        <v>0</v>
      </c>
      <c r="ED61" s="18">
        <v>0</v>
      </c>
      <c r="EE61" s="18">
        <v>0</v>
      </c>
      <c r="EF61" s="18">
        <v>0</v>
      </c>
      <c r="EG61" s="18">
        <v>0</v>
      </c>
      <c r="EH61" s="18">
        <v>0</v>
      </c>
      <c r="EI61" s="18">
        <v>0</v>
      </c>
      <c r="EJ61" s="18">
        <v>0</v>
      </c>
      <c r="EK61" s="18">
        <v>0</v>
      </c>
      <c r="EL61" s="18">
        <v>0</v>
      </c>
      <c r="EM61" s="18">
        <v>0</v>
      </c>
      <c r="EN61" s="18">
        <v>0</v>
      </c>
      <c r="EO61" s="18">
        <v>0</v>
      </c>
      <c r="EP61" s="18">
        <v>0</v>
      </c>
      <c r="EQ61" s="18">
        <v>0</v>
      </c>
      <c r="ER61" s="18">
        <v>0</v>
      </c>
      <c r="ES61" s="18">
        <v>0</v>
      </c>
      <c r="ET61" s="18">
        <v>0</v>
      </c>
      <c r="EU61" s="18">
        <v>0</v>
      </c>
      <c r="EV61" s="18">
        <v>0</v>
      </c>
      <c r="EW61" s="18">
        <v>0</v>
      </c>
      <c r="EX61" s="18">
        <v>0</v>
      </c>
      <c r="EY61" s="18">
        <v>0</v>
      </c>
      <c r="EZ61" s="18">
        <v>0</v>
      </c>
      <c r="FA61" s="18">
        <v>0</v>
      </c>
      <c r="FB61" s="18">
        <v>0</v>
      </c>
      <c r="FC61" s="18">
        <v>0</v>
      </c>
      <c r="FD61" s="18">
        <v>0</v>
      </c>
      <c r="FE61" s="18">
        <v>0</v>
      </c>
      <c r="FF61" s="18">
        <v>0</v>
      </c>
      <c r="FG61" s="18">
        <v>0</v>
      </c>
      <c r="FH61" s="18">
        <v>0</v>
      </c>
      <c r="FI61" s="18">
        <v>0</v>
      </c>
      <c r="FJ61" s="18">
        <v>0</v>
      </c>
      <c r="FK61" s="18">
        <v>0</v>
      </c>
      <c r="FL61" s="18">
        <v>0</v>
      </c>
      <c r="FM61" s="18">
        <v>0</v>
      </c>
      <c r="FN61" s="19">
        <v>2693289</v>
      </c>
      <c r="FO61" s="19">
        <v>0</v>
      </c>
      <c r="FP61" s="18">
        <v>0</v>
      </c>
      <c r="FQ61" s="18">
        <v>0</v>
      </c>
      <c r="FR61" s="18">
        <v>0</v>
      </c>
      <c r="FS61" s="18">
        <v>0</v>
      </c>
      <c r="FT61" s="80">
        <v>1799308</v>
      </c>
      <c r="FU61" s="80">
        <v>0</v>
      </c>
      <c r="FV61" s="18">
        <v>0</v>
      </c>
      <c r="FW61" s="18">
        <v>0</v>
      </c>
      <c r="FX61" s="18">
        <v>1799308</v>
      </c>
      <c r="FY61" s="18">
        <v>0</v>
      </c>
      <c r="FZ61" s="80">
        <v>893981</v>
      </c>
      <c r="GA61" s="80">
        <v>0</v>
      </c>
      <c r="GB61" s="18">
        <v>0</v>
      </c>
      <c r="GC61" s="18">
        <v>0</v>
      </c>
      <c r="GD61" s="18">
        <v>893981</v>
      </c>
      <c r="GE61" s="18">
        <v>0</v>
      </c>
      <c r="GF61" s="18">
        <v>0</v>
      </c>
      <c r="GG61" s="18">
        <v>0</v>
      </c>
      <c r="GH61" s="18">
        <v>0</v>
      </c>
      <c r="GI61" s="18">
        <v>0</v>
      </c>
      <c r="GJ61" s="18">
        <v>0</v>
      </c>
      <c r="GK61" s="18">
        <v>0</v>
      </c>
      <c r="GL61" s="18">
        <v>0</v>
      </c>
      <c r="GM61" s="18">
        <v>0</v>
      </c>
      <c r="GN61" s="18">
        <v>587179364.25848389</v>
      </c>
      <c r="GO61" s="18">
        <v>0</v>
      </c>
      <c r="GP61" s="18">
        <v>0</v>
      </c>
      <c r="GQ61" s="18">
        <v>0</v>
      </c>
      <c r="GR61" s="18">
        <v>0</v>
      </c>
      <c r="GS61" s="18">
        <v>0</v>
      </c>
      <c r="GT61" s="18">
        <v>0</v>
      </c>
      <c r="GU61" s="18">
        <v>0</v>
      </c>
      <c r="GV61" s="18">
        <v>0</v>
      </c>
      <c r="GW61" s="18">
        <v>0</v>
      </c>
      <c r="GX61" s="18">
        <v>0</v>
      </c>
      <c r="GY61" s="18">
        <v>0</v>
      </c>
      <c r="GZ61" s="80">
        <v>0</v>
      </c>
      <c r="HA61" s="80">
        <v>0</v>
      </c>
      <c r="HB61" s="18">
        <v>0</v>
      </c>
      <c r="HC61" s="18">
        <v>0</v>
      </c>
      <c r="HD61" s="18">
        <v>0</v>
      </c>
      <c r="HE61" s="18">
        <v>0</v>
      </c>
      <c r="HF61" s="80">
        <v>0</v>
      </c>
      <c r="HG61" s="80">
        <v>0</v>
      </c>
      <c r="HH61" s="18">
        <v>0</v>
      </c>
      <c r="HI61" s="18">
        <v>0</v>
      </c>
      <c r="HJ61" s="18">
        <v>0</v>
      </c>
      <c r="HK61" s="18">
        <v>0</v>
      </c>
      <c r="HL61" s="80">
        <v>0</v>
      </c>
      <c r="HM61" s="80">
        <v>0</v>
      </c>
      <c r="HN61" s="18">
        <v>0</v>
      </c>
      <c r="HO61" s="18">
        <v>0</v>
      </c>
      <c r="HP61" s="18">
        <v>0</v>
      </c>
      <c r="HQ61" s="18">
        <v>0</v>
      </c>
      <c r="HR61" s="18">
        <v>0</v>
      </c>
      <c r="HS61" s="18">
        <v>0</v>
      </c>
      <c r="HT61" s="18">
        <v>606656805.04267085</v>
      </c>
      <c r="HU61" s="18">
        <v>0</v>
      </c>
    </row>
    <row r="62" spans="1:229" ht="12.75" customHeight="1">
      <c r="A62" s="57" t="s">
        <v>257</v>
      </c>
      <c r="B62" s="17">
        <v>3012</v>
      </c>
      <c r="C62" s="58" t="s">
        <v>237</v>
      </c>
      <c r="D62" s="19">
        <v>0</v>
      </c>
      <c r="E62" s="19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0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0</v>
      </c>
      <c r="BX62" s="18">
        <v>0</v>
      </c>
      <c r="BY62" s="18">
        <v>0</v>
      </c>
      <c r="BZ62" s="18">
        <v>0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0</v>
      </c>
      <c r="CG62" s="18">
        <v>0</v>
      </c>
      <c r="CH62" s="18">
        <v>0</v>
      </c>
      <c r="CI62" s="18">
        <v>0</v>
      </c>
      <c r="CJ62" s="18">
        <v>0</v>
      </c>
      <c r="CK62" s="18">
        <v>0</v>
      </c>
      <c r="CL62" s="18">
        <v>0</v>
      </c>
      <c r="CM62" s="18">
        <v>0</v>
      </c>
      <c r="CN62" s="18">
        <v>0</v>
      </c>
      <c r="CO62" s="18">
        <v>0</v>
      </c>
      <c r="CP62" s="18">
        <v>0</v>
      </c>
      <c r="CQ62" s="18">
        <v>0</v>
      </c>
      <c r="CR62" s="18">
        <v>0</v>
      </c>
      <c r="CS62" s="18">
        <v>0</v>
      </c>
      <c r="CT62" s="18">
        <v>0</v>
      </c>
      <c r="CU62" s="18">
        <v>0</v>
      </c>
      <c r="CV62" s="18">
        <v>0</v>
      </c>
      <c r="CW62" s="18">
        <v>0</v>
      </c>
      <c r="CX62" s="18">
        <v>0</v>
      </c>
      <c r="CY62" s="18">
        <v>0</v>
      </c>
      <c r="CZ62" s="18">
        <v>0</v>
      </c>
      <c r="DA62" s="18">
        <v>0</v>
      </c>
      <c r="DB62" s="18">
        <v>0</v>
      </c>
      <c r="DC62" s="18">
        <v>0</v>
      </c>
      <c r="DD62" s="18">
        <v>700.22</v>
      </c>
      <c r="DE62" s="18">
        <v>0</v>
      </c>
      <c r="DF62" s="18">
        <v>0</v>
      </c>
      <c r="DG62" s="18">
        <v>0</v>
      </c>
      <c r="DH62" s="18">
        <v>0</v>
      </c>
      <c r="DI62" s="18">
        <v>0</v>
      </c>
      <c r="DJ62" s="18">
        <v>0</v>
      </c>
      <c r="DK62" s="18">
        <v>0</v>
      </c>
      <c r="DL62" s="18">
        <v>0</v>
      </c>
      <c r="DM62" s="18">
        <v>0</v>
      </c>
      <c r="DN62" s="18">
        <v>0</v>
      </c>
      <c r="DO62" s="18">
        <v>0</v>
      </c>
      <c r="DP62" s="18">
        <v>0</v>
      </c>
      <c r="DQ62" s="18">
        <v>0</v>
      </c>
      <c r="DR62" s="18">
        <v>0</v>
      </c>
      <c r="DS62" s="18">
        <v>0</v>
      </c>
      <c r="DT62" s="18">
        <v>0</v>
      </c>
      <c r="DU62" s="18">
        <v>0</v>
      </c>
      <c r="DV62" s="18">
        <v>0</v>
      </c>
      <c r="DW62" s="18">
        <v>0</v>
      </c>
      <c r="DX62" s="18">
        <v>0</v>
      </c>
      <c r="DY62" s="18">
        <v>0</v>
      </c>
      <c r="DZ62" s="18">
        <v>0</v>
      </c>
      <c r="EA62" s="18">
        <v>0</v>
      </c>
      <c r="EB62" s="18">
        <v>0</v>
      </c>
      <c r="EC62" s="18">
        <v>0</v>
      </c>
      <c r="ED62" s="18">
        <v>0</v>
      </c>
      <c r="EE62" s="18">
        <v>0</v>
      </c>
      <c r="EF62" s="18">
        <v>0</v>
      </c>
      <c r="EG62" s="18">
        <v>0</v>
      </c>
      <c r="EH62" s="18">
        <v>0</v>
      </c>
      <c r="EI62" s="18">
        <v>0</v>
      </c>
      <c r="EJ62" s="18">
        <v>0</v>
      </c>
      <c r="EK62" s="18">
        <v>0</v>
      </c>
      <c r="EL62" s="18">
        <v>0</v>
      </c>
      <c r="EM62" s="18">
        <v>0</v>
      </c>
      <c r="EN62" s="18">
        <v>0</v>
      </c>
      <c r="EO62" s="18">
        <v>0</v>
      </c>
      <c r="EP62" s="18">
        <v>0</v>
      </c>
      <c r="EQ62" s="18">
        <v>0</v>
      </c>
      <c r="ER62" s="18">
        <v>0</v>
      </c>
      <c r="ES62" s="18">
        <v>0</v>
      </c>
      <c r="ET62" s="18">
        <v>0</v>
      </c>
      <c r="EU62" s="18">
        <v>0</v>
      </c>
      <c r="EV62" s="18">
        <v>0</v>
      </c>
      <c r="EW62" s="18">
        <v>0</v>
      </c>
      <c r="EX62" s="18">
        <v>0</v>
      </c>
      <c r="EY62" s="18">
        <v>0</v>
      </c>
      <c r="EZ62" s="18">
        <v>0</v>
      </c>
      <c r="FA62" s="18">
        <v>0</v>
      </c>
      <c r="FB62" s="18">
        <v>0</v>
      </c>
      <c r="FC62" s="18">
        <v>0</v>
      </c>
      <c r="FD62" s="18">
        <v>0</v>
      </c>
      <c r="FE62" s="18">
        <v>0</v>
      </c>
      <c r="FF62" s="18">
        <v>0</v>
      </c>
      <c r="FG62" s="18">
        <v>0</v>
      </c>
      <c r="FH62" s="18">
        <v>0</v>
      </c>
      <c r="FI62" s="18">
        <v>0</v>
      </c>
      <c r="FJ62" s="18">
        <v>0</v>
      </c>
      <c r="FK62" s="18">
        <v>0</v>
      </c>
      <c r="FL62" s="18">
        <v>0</v>
      </c>
      <c r="FM62" s="18">
        <v>0</v>
      </c>
      <c r="FN62" s="19">
        <v>0</v>
      </c>
      <c r="FO62" s="19">
        <v>0</v>
      </c>
      <c r="FP62" s="18">
        <v>0</v>
      </c>
      <c r="FQ62" s="18">
        <v>0</v>
      </c>
      <c r="FR62" s="18">
        <v>0</v>
      </c>
      <c r="FS62" s="18">
        <v>0</v>
      </c>
      <c r="FT62" s="80">
        <v>0</v>
      </c>
      <c r="FU62" s="80">
        <v>0</v>
      </c>
      <c r="FV62" s="18">
        <v>0</v>
      </c>
      <c r="FW62" s="18">
        <v>0</v>
      </c>
      <c r="FX62" s="18">
        <v>0</v>
      </c>
      <c r="FY62" s="18">
        <v>0</v>
      </c>
      <c r="FZ62" s="80">
        <v>0</v>
      </c>
      <c r="GA62" s="80">
        <v>0</v>
      </c>
      <c r="GB62" s="18">
        <v>0</v>
      </c>
      <c r="GC62" s="18">
        <v>0</v>
      </c>
      <c r="GD62" s="18">
        <v>0</v>
      </c>
      <c r="GE62" s="18">
        <v>0</v>
      </c>
      <c r="GF62" s="18">
        <v>0</v>
      </c>
      <c r="GG62" s="18">
        <v>0</v>
      </c>
      <c r="GH62" s="18">
        <v>0</v>
      </c>
      <c r="GI62" s="18">
        <v>0</v>
      </c>
      <c r="GJ62" s="18">
        <v>0</v>
      </c>
      <c r="GK62" s="18">
        <v>0</v>
      </c>
      <c r="GL62" s="18">
        <v>0</v>
      </c>
      <c r="GM62" s="18">
        <v>0</v>
      </c>
      <c r="GN62" s="18">
        <v>1456674052.6800001</v>
      </c>
      <c r="GO62" s="18">
        <v>0</v>
      </c>
      <c r="GP62" s="18">
        <v>0</v>
      </c>
      <c r="GQ62" s="18">
        <v>0</v>
      </c>
      <c r="GR62" s="18">
        <v>0</v>
      </c>
      <c r="GS62" s="18">
        <v>0</v>
      </c>
      <c r="GT62" s="18">
        <v>0</v>
      </c>
      <c r="GU62" s="18">
        <v>0</v>
      </c>
      <c r="GV62" s="18">
        <v>0</v>
      </c>
      <c r="GW62" s="18">
        <v>0</v>
      </c>
      <c r="GX62" s="18">
        <v>0</v>
      </c>
      <c r="GY62" s="18">
        <v>0</v>
      </c>
      <c r="GZ62" s="80">
        <v>0</v>
      </c>
      <c r="HA62" s="80">
        <v>0</v>
      </c>
      <c r="HB62" s="18">
        <v>0</v>
      </c>
      <c r="HC62" s="18">
        <v>0</v>
      </c>
      <c r="HD62" s="18">
        <v>0</v>
      </c>
      <c r="HE62" s="18">
        <v>0</v>
      </c>
      <c r="HF62" s="80">
        <v>0</v>
      </c>
      <c r="HG62" s="80">
        <v>0</v>
      </c>
      <c r="HH62" s="18">
        <v>0</v>
      </c>
      <c r="HI62" s="18">
        <v>0</v>
      </c>
      <c r="HJ62" s="18">
        <v>0</v>
      </c>
      <c r="HK62" s="18">
        <v>0</v>
      </c>
      <c r="HL62" s="80">
        <v>0</v>
      </c>
      <c r="HM62" s="80">
        <v>0</v>
      </c>
      <c r="HN62" s="18">
        <v>0</v>
      </c>
      <c r="HO62" s="18">
        <v>0</v>
      </c>
      <c r="HP62" s="18">
        <v>0</v>
      </c>
      <c r="HQ62" s="18">
        <v>0</v>
      </c>
      <c r="HR62" s="18">
        <v>0</v>
      </c>
      <c r="HS62" s="18">
        <v>0</v>
      </c>
      <c r="HT62" s="18">
        <v>1456674752.9000001</v>
      </c>
      <c r="HU62" s="18">
        <v>0</v>
      </c>
    </row>
    <row r="63" spans="1:229" ht="12.75" customHeight="1">
      <c r="A63" s="57" t="s">
        <v>259</v>
      </c>
      <c r="B63" s="17">
        <v>3013</v>
      </c>
      <c r="C63" s="58" t="s">
        <v>226</v>
      </c>
      <c r="D63" s="19">
        <v>0</v>
      </c>
      <c r="E63" s="19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  <c r="BE63" s="18">
        <v>0</v>
      </c>
      <c r="BF63" s="18">
        <v>0</v>
      </c>
      <c r="BG63" s="18">
        <v>0</v>
      </c>
      <c r="BH63" s="18">
        <v>0</v>
      </c>
      <c r="BI63" s="18">
        <v>0</v>
      </c>
      <c r="BJ63" s="18">
        <v>0</v>
      </c>
      <c r="BK63" s="18">
        <v>0</v>
      </c>
      <c r="BL63" s="18">
        <v>0</v>
      </c>
      <c r="BM63" s="18">
        <v>0</v>
      </c>
      <c r="BN63" s="18">
        <v>0</v>
      </c>
      <c r="BO63" s="18">
        <v>0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0</v>
      </c>
      <c r="BV63" s="18">
        <v>0</v>
      </c>
      <c r="BW63" s="18">
        <v>0</v>
      </c>
      <c r="BX63" s="18">
        <v>0</v>
      </c>
      <c r="BY63" s="18">
        <v>0</v>
      </c>
      <c r="BZ63" s="18">
        <v>0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0</v>
      </c>
      <c r="CG63" s="18">
        <v>0</v>
      </c>
      <c r="CH63" s="18">
        <v>0</v>
      </c>
      <c r="CI63" s="18">
        <v>0</v>
      </c>
      <c r="CJ63" s="18">
        <v>0</v>
      </c>
      <c r="CK63" s="18">
        <v>0</v>
      </c>
      <c r="CL63" s="18">
        <v>0</v>
      </c>
      <c r="CM63" s="18">
        <v>0</v>
      </c>
      <c r="CN63" s="18">
        <v>0</v>
      </c>
      <c r="CO63" s="18">
        <v>0</v>
      </c>
      <c r="CP63" s="18">
        <v>0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0</v>
      </c>
      <c r="CW63" s="18">
        <v>0</v>
      </c>
      <c r="CX63" s="18">
        <v>0</v>
      </c>
      <c r="CY63" s="18">
        <v>0</v>
      </c>
      <c r="CZ63" s="18">
        <v>0</v>
      </c>
      <c r="DA63" s="18">
        <v>0</v>
      </c>
      <c r="DB63" s="18">
        <v>0</v>
      </c>
      <c r="DC63" s="18">
        <v>0</v>
      </c>
      <c r="DD63" s="18">
        <v>62672.820000000007</v>
      </c>
      <c r="DE63" s="18">
        <v>0</v>
      </c>
      <c r="DF63" s="18">
        <v>0</v>
      </c>
      <c r="DG63" s="18">
        <v>0</v>
      </c>
      <c r="DH63" s="18">
        <v>0</v>
      </c>
      <c r="DI63" s="18">
        <v>0</v>
      </c>
      <c r="DJ63" s="18">
        <v>0</v>
      </c>
      <c r="DK63" s="18">
        <v>0</v>
      </c>
      <c r="DL63" s="18">
        <v>0</v>
      </c>
      <c r="DM63" s="18">
        <v>0</v>
      </c>
      <c r="DN63" s="18">
        <v>0</v>
      </c>
      <c r="DO63" s="18">
        <v>0</v>
      </c>
      <c r="DP63" s="18">
        <v>0</v>
      </c>
      <c r="DQ63" s="18">
        <v>0</v>
      </c>
      <c r="DR63" s="18">
        <v>0</v>
      </c>
      <c r="DS63" s="18">
        <v>0</v>
      </c>
      <c r="DT63" s="18">
        <v>0</v>
      </c>
      <c r="DU63" s="18">
        <v>0</v>
      </c>
      <c r="DV63" s="18">
        <v>0</v>
      </c>
      <c r="DW63" s="18">
        <v>0</v>
      </c>
      <c r="DX63" s="18">
        <v>0</v>
      </c>
      <c r="DY63" s="18">
        <v>0</v>
      </c>
      <c r="DZ63" s="18">
        <v>0</v>
      </c>
      <c r="EA63" s="18">
        <v>0</v>
      </c>
      <c r="EB63" s="18">
        <v>0</v>
      </c>
      <c r="EC63" s="18">
        <v>0</v>
      </c>
      <c r="ED63" s="18">
        <v>0</v>
      </c>
      <c r="EE63" s="18">
        <v>0</v>
      </c>
      <c r="EF63" s="18">
        <v>0</v>
      </c>
      <c r="EG63" s="18">
        <v>0</v>
      </c>
      <c r="EH63" s="18">
        <v>0</v>
      </c>
      <c r="EI63" s="18">
        <v>0</v>
      </c>
      <c r="EJ63" s="18">
        <v>0</v>
      </c>
      <c r="EK63" s="18">
        <v>0</v>
      </c>
      <c r="EL63" s="18">
        <v>0</v>
      </c>
      <c r="EM63" s="18">
        <v>0</v>
      </c>
      <c r="EN63" s="18">
        <v>0</v>
      </c>
      <c r="EO63" s="18">
        <v>0</v>
      </c>
      <c r="EP63" s="18">
        <v>0</v>
      </c>
      <c r="EQ63" s="18">
        <v>0</v>
      </c>
      <c r="ER63" s="18">
        <v>0</v>
      </c>
      <c r="ES63" s="18">
        <v>0</v>
      </c>
      <c r="ET63" s="18">
        <v>0</v>
      </c>
      <c r="EU63" s="18">
        <v>0</v>
      </c>
      <c r="EV63" s="18">
        <v>0</v>
      </c>
      <c r="EW63" s="18">
        <v>0</v>
      </c>
      <c r="EX63" s="18">
        <v>0</v>
      </c>
      <c r="EY63" s="18">
        <v>0</v>
      </c>
      <c r="EZ63" s="18">
        <v>0</v>
      </c>
      <c r="FA63" s="18">
        <v>0</v>
      </c>
      <c r="FB63" s="18">
        <v>0</v>
      </c>
      <c r="FC63" s="18">
        <v>0</v>
      </c>
      <c r="FD63" s="18">
        <v>0</v>
      </c>
      <c r="FE63" s="18">
        <v>0</v>
      </c>
      <c r="FF63" s="18">
        <v>0</v>
      </c>
      <c r="FG63" s="18">
        <v>0</v>
      </c>
      <c r="FH63" s="18">
        <v>0</v>
      </c>
      <c r="FI63" s="18">
        <v>0</v>
      </c>
      <c r="FJ63" s="18">
        <v>0</v>
      </c>
      <c r="FK63" s="18">
        <v>0</v>
      </c>
      <c r="FL63" s="18">
        <v>0</v>
      </c>
      <c r="FM63" s="18">
        <v>0</v>
      </c>
      <c r="FN63" s="19">
        <v>0</v>
      </c>
      <c r="FO63" s="19">
        <v>0</v>
      </c>
      <c r="FP63" s="18">
        <v>0</v>
      </c>
      <c r="FQ63" s="18">
        <v>0</v>
      </c>
      <c r="FR63" s="18">
        <v>0</v>
      </c>
      <c r="FS63" s="18">
        <v>0</v>
      </c>
      <c r="FT63" s="80">
        <v>0</v>
      </c>
      <c r="FU63" s="80">
        <v>0</v>
      </c>
      <c r="FV63" s="18">
        <v>0</v>
      </c>
      <c r="FW63" s="18">
        <v>0</v>
      </c>
      <c r="FX63" s="18">
        <v>0</v>
      </c>
      <c r="FY63" s="18">
        <v>0</v>
      </c>
      <c r="FZ63" s="80">
        <v>0</v>
      </c>
      <c r="GA63" s="80">
        <v>0</v>
      </c>
      <c r="GB63" s="18">
        <v>0</v>
      </c>
      <c r="GC63" s="18">
        <v>0</v>
      </c>
      <c r="GD63" s="18">
        <v>0</v>
      </c>
      <c r="GE63" s="18">
        <v>0</v>
      </c>
      <c r="GF63" s="18">
        <v>0</v>
      </c>
      <c r="GG63" s="18">
        <v>0</v>
      </c>
      <c r="GH63" s="18">
        <v>0</v>
      </c>
      <c r="GI63" s="18">
        <v>0</v>
      </c>
      <c r="GJ63" s="18">
        <v>0</v>
      </c>
      <c r="GK63" s="18">
        <v>0</v>
      </c>
      <c r="GL63" s="18">
        <v>0</v>
      </c>
      <c r="GM63" s="18">
        <v>0</v>
      </c>
      <c r="GN63" s="18">
        <v>23877280.850000009</v>
      </c>
      <c r="GO63" s="18">
        <v>0</v>
      </c>
      <c r="GP63" s="18">
        <v>0</v>
      </c>
      <c r="GQ63" s="18">
        <v>0</v>
      </c>
      <c r="GR63" s="18">
        <v>0</v>
      </c>
      <c r="GS63" s="18">
        <v>0</v>
      </c>
      <c r="GT63" s="18">
        <v>0</v>
      </c>
      <c r="GU63" s="18">
        <v>0</v>
      </c>
      <c r="GV63" s="18">
        <v>0</v>
      </c>
      <c r="GW63" s="18">
        <v>0</v>
      </c>
      <c r="GX63" s="18">
        <v>0</v>
      </c>
      <c r="GY63" s="18">
        <v>0</v>
      </c>
      <c r="GZ63" s="80">
        <v>0</v>
      </c>
      <c r="HA63" s="80">
        <v>0</v>
      </c>
      <c r="HB63" s="18">
        <v>0</v>
      </c>
      <c r="HC63" s="18">
        <v>0</v>
      </c>
      <c r="HD63" s="18">
        <v>0</v>
      </c>
      <c r="HE63" s="18">
        <v>0</v>
      </c>
      <c r="HF63" s="80">
        <v>0</v>
      </c>
      <c r="HG63" s="80">
        <v>0</v>
      </c>
      <c r="HH63" s="18">
        <v>0</v>
      </c>
      <c r="HI63" s="18">
        <v>0</v>
      </c>
      <c r="HJ63" s="18">
        <v>0</v>
      </c>
      <c r="HK63" s="18">
        <v>0</v>
      </c>
      <c r="HL63" s="80">
        <v>0</v>
      </c>
      <c r="HM63" s="80">
        <v>0</v>
      </c>
      <c r="HN63" s="18">
        <v>0</v>
      </c>
      <c r="HO63" s="18">
        <v>0</v>
      </c>
      <c r="HP63" s="18">
        <v>0</v>
      </c>
      <c r="HQ63" s="18">
        <v>0</v>
      </c>
      <c r="HR63" s="18">
        <v>0</v>
      </c>
      <c r="HS63" s="18">
        <v>0</v>
      </c>
      <c r="HT63" s="18">
        <v>23939953.670000009</v>
      </c>
      <c r="HU63" s="18">
        <v>0</v>
      </c>
    </row>
    <row r="64" spans="1:229" ht="12.75" customHeight="1">
      <c r="A64" s="57" t="s">
        <v>263</v>
      </c>
      <c r="B64" s="17">
        <v>3015</v>
      </c>
      <c r="C64" s="58" t="s">
        <v>237</v>
      </c>
      <c r="D64" s="19">
        <v>0</v>
      </c>
      <c r="E64" s="19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AZ64" s="18">
        <v>0</v>
      </c>
      <c r="BA64" s="18">
        <v>0</v>
      </c>
      <c r="BB64" s="18">
        <v>0</v>
      </c>
      <c r="BC64" s="18">
        <v>0</v>
      </c>
      <c r="BD64" s="18">
        <v>0</v>
      </c>
      <c r="BE64" s="18">
        <v>0</v>
      </c>
      <c r="BF64" s="18">
        <v>0</v>
      </c>
      <c r="BG64" s="18">
        <v>0</v>
      </c>
      <c r="BH64" s="18">
        <v>0</v>
      </c>
      <c r="BI64" s="18">
        <v>0</v>
      </c>
      <c r="BJ64" s="18">
        <v>0</v>
      </c>
      <c r="BK64" s="18">
        <v>0</v>
      </c>
      <c r="BL64" s="18">
        <v>0</v>
      </c>
      <c r="BM64" s="18">
        <v>0</v>
      </c>
      <c r="BN64" s="18">
        <v>0</v>
      </c>
      <c r="BO64" s="18">
        <v>0</v>
      </c>
      <c r="BP64" s="18">
        <v>0</v>
      </c>
      <c r="BQ64" s="18">
        <v>0</v>
      </c>
      <c r="BR64" s="18">
        <v>0</v>
      </c>
      <c r="BS64" s="18">
        <v>0</v>
      </c>
      <c r="BT64" s="18">
        <v>0</v>
      </c>
      <c r="BU64" s="18">
        <v>0</v>
      </c>
      <c r="BV64" s="18">
        <v>0</v>
      </c>
      <c r="BW64" s="18">
        <v>0</v>
      </c>
      <c r="BX64" s="18">
        <v>0</v>
      </c>
      <c r="BY64" s="18">
        <v>0</v>
      </c>
      <c r="BZ64" s="18">
        <v>0</v>
      </c>
      <c r="CA64" s="18">
        <v>0</v>
      </c>
      <c r="CB64" s="18">
        <v>0</v>
      </c>
      <c r="CC64" s="18">
        <v>0</v>
      </c>
      <c r="CD64" s="18">
        <v>0</v>
      </c>
      <c r="CE64" s="18">
        <v>0</v>
      </c>
      <c r="CF64" s="18">
        <v>0</v>
      </c>
      <c r="CG64" s="18">
        <v>0</v>
      </c>
      <c r="CH64" s="18">
        <v>0</v>
      </c>
      <c r="CI64" s="18">
        <v>0</v>
      </c>
      <c r="CJ64" s="18">
        <v>0</v>
      </c>
      <c r="CK64" s="18">
        <v>0</v>
      </c>
      <c r="CL64" s="18">
        <v>0</v>
      </c>
      <c r="CM64" s="18">
        <v>0</v>
      </c>
      <c r="CN64" s="18">
        <v>0</v>
      </c>
      <c r="CO64" s="18">
        <v>0</v>
      </c>
      <c r="CP64" s="18">
        <v>0</v>
      </c>
      <c r="CQ64" s="18">
        <v>0</v>
      </c>
      <c r="CR64" s="18">
        <v>0</v>
      </c>
      <c r="CS64" s="18">
        <v>0</v>
      </c>
      <c r="CT64" s="18">
        <v>0</v>
      </c>
      <c r="CU64" s="18">
        <v>0</v>
      </c>
      <c r="CV64" s="18">
        <v>0</v>
      </c>
      <c r="CW64" s="18">
        <v>0</v>
      </c>
      <c r="CX64" s="18">
        <v>0</v>
      </c>
      <c r="CY64" s="18">
        <v>0</v>
      </c>
      <c r="CZ64" s="18">
        <v>0</v>
      </c>
      <c r="DA64" s="18">
        <v>0</v>
      </c>
      <c r="DB64" s="18">
        <v>0</v>
      </c>
      <c r="DC64" s="18">
        <v>0</v>
      </c>
      <c r="DD64" s="18">
        <v>14787534.430000003</v>
      </c>
      <c r="DE64" s="18">
        <v>0</v>
      </c>
      <c r="DF64" s="18">
        <v>0</v>
      </c>
      <c r="DG64" s="18">
        <v>0</v>
      </c>
      <c r="DH64" s="18">
        <v>0</v>
      </c>
      <c r="DI64" s="18">
        <v>0</v>
      </c>
      <c r="DJ64" s="18">
        <v>0</v>
      </c>
      <c r="DK64" s="18">
        <v>0</v>
      </c>
      <c r="DL64" s="18">
        <v>0</v>
      </c>
      <c r="DM64" s="18">
        <v>0</v>
      </c>
      <c r="DN64" s="18">
        <v>0</v>
      </c>
      <c r="DO64" s="18">
        <v>0</v>
      </c>
      <c r="DP64" s="18">
        <v>0</v>
      </c>
      <c r="DQ64" s="18">
        <v>0</v>
      </c>
      <c r="DR64" s="18">
        <v>0</v>
      </c>
      <c r="DS64" s="18">
        <v>0</v>
      </c>
      <c r="DT64" s="18">
        <v>0</v>
      </c>
      <c r="DU64" s="18">
        <v>0</v>
      </c>
      <c r="DV64" s="18">
        <v>0</v>
      </c>
      <c r="DW64" s="18">
        <v>0</v>
      </c>
      <c r="DX64" s="18">
        <v>0</v>
      </c>
      <c r="DY64" s="18">
        <v>0</v>
      </c>
      <c r="DZ64" s="18">
        <v>0</v>
      </c>
      <c r="EA64" s="18">
        <v>0</v>
      </c>
      <c r="EB64" s="18">
        <v>0</v>
      </c>
      <c r="EC64" s="18">
        <v>0</v>
      </c>
      <c r="ED64" s="18">
        <v>0</v>
      </c>
      <c r="EE64" s="18">
        <v>0</v>
      </c>
      <c r="EF64" s="18">
        <v>0</v>
      </c>
      <c r="EG64" s="18">
        <v>0</v>
      </c>
      <c r="EH64" s="18">
        <v>0</v>
      </c>
      <c r="EI64" s="18">
        <v>0</v>
      </c>
      <c r="EJ64" s="18">
        <v>0</v>
      </c>
      <c r="EK64" s="18">
        <v>0</v>
      </c>
      <c r="EL64" s="18">
        <v>0</v>
      </c>
      <c r="EM64" s="18">
        <v>0</v>
      </c>
      <c r="EN64" s="18">
        <v>0</v>
      </c>
      <c r="EO64" s="18">
        <v>0</v>
      </c>
      <c r="EP64" s="18">
        <v>0</v>
      </c>
      <c r="EQ64" s="18">
        <v>0</v>
      </c>
      <c r="ER64" s="18">
        <v>0</v>
      </c>
      <c r="ES64" s="18">
        <v>0</v>
      </c>
      <c r="ET64" s="18">
        <v>0</v>
      </c>
      <c r="EU64" s="18">
        <v>0</v>
      </c>
      <c r="EV64" s="18">
        <v>0</v>
      </c>
      <c r="EW64" s="18">
        <v>0</v>
      </c>
      <c r="EX64" s="18">
        <v>0</v>
      </c>
      <c r="EY64" s="18">
        <v>0</v>
      </c>
      <c r="EZ64" s="18">
        <v>0</v>
      </c>
      <c r="FA64" s="18">
        <v>0</v>
      </c>
      <c r="FB64" s="18">
        <v>0</v>
      </c>
      <c r="FC64" s="18">
        <v>0</v>
      </c>
      <c r="FD64" s="18">
        <v>0</v>
      </c>
      <c r="FE64" s="18">
        <v>0</v>
      </c>
      <c r="FF64" s="18">
        <v>0</v>
      </c>
      <c r="FG64" s="18">
        <v>0</v>
      </c>
      <c r="FH64" s="18">
        <v>0</v>
      </c>
      <c r="FI64" s="18">
        <v>0</v>
      </c>
      <c r="FJ64" s="18">
        <v>0</v>
      </c>
      <c r="FK64" s="18">
        <v>0</v>
      </c>
      <c r="FL64" s="18">
        <v>0</v>
      </c>
      <c r="FM64" s="18">
        <v>0</v>
      </c>
      <c r="FN64" s="19">
        <v>34333617.190000005</v>
      </c>
      <c r="FO64" s="19">
        <v>0</v>
      </c>
      <c r="FP64" s="18">
        <v>0</v>
      </c>
      <c r="FQ64" s="18">
        <v>0</v>
      </c>
      <c r="FR64" s="18">
        <v>0</v>
      </c>
      <c r="FS64" s="18">
        <v>0</v>
      </c>
      <c r="FT64" s="80">
        <v>34333617.190000005</v>
      </c>
      <c r="FU64" s="80">
        <v>0</v>
      </c>
      <c r="FV64" s="18">
        <v>0</v>
      </c>
      <c r="FW64" s="18">
        <v>0</v>
      </c>
      <c r="FX64" s="18">
        <v>34333617.190000005</v>
      </c>
      <c r="FY64" s="18">
        <v>0</v>
      </c>
      <c r="FZ64" s="80">
        <v>0</v>
      </c>
      <c r="GA64" s="80">
        <v>0</v>
      </c>
      <c r="GB64" s="18">
        <v>0</v>
      </c>
      <c r="GC64" s="18">
        <v>0</v>
      </c>
      <c r="GD64" s="18">
        <v>0</v>
      </c>
      <c r="GE64" s="18">
        <v>0</v>
      </c>
      <c r="GF64" s="18">
        <v>0</v>
      </c>
      <c r="GG64" s="18">
        <v>0</v>
      </c>
      <c r="GH64" s="18">
        <v>0</v>
      </c>
      <c r="GI64" s="18">
        <v>0</v>
      </c>
      <c r="GJ64" s="18">
        <v>0</v>
      </c>
      <c r="GK64" s="18">
        <v>0</v>
      </c>
      <c r="GL64" s="18">
        <v>0</v>
      </c>
      <c r="GM64" s="18">
        <v>0</v>
      </c>
      <c r="GN64" s="18">
        <v>184651969.44999996</v>
      </c>
      <c r="GO64" s="18">
        <v>0</v>
      </c>
      <c r="GP64" s="18">
        <v>0</v>
      </c>
      <c r="GQ64" s="18">
        <v>0</v>
      </c>
      <c r="GR64" s="18">
        <v>0</v>
      </c>
      <c r="GS64" s="18">
        <v>0</v>
      </c>
      <c r="GT64" s="18">
        <v>0</v>
      </c>
      <c r="GU64" s="18">
        <v>0</v>
      </c>
      <c r="GV64" s="18">
        <v>0</v>
      </c>
      <c r="GW64" s="18">
        <v>0</v>
      </c>
      <c r="GX64" s="18">
        <v>0</v>
      </c>
      <c r="GY64" s="18">
        <v>0</v>
      </c>
      <c r="GZ64" s="80">
        <v>0</v>
      </c>
      <c r="HA64" s="80">
        <v>0</v>
      </c>
      <c r="HB64" s="18">
        <v>0</v>
      </c>
      <c r="HC64" s="18">
        <v>0</v>
      </c>
      <c r="HD64" s="18">
        <v>0</v>
      </c>
      <c r="HE64" s="18">
        <v>0</v>
      </c>
      <c r="HF64" s="80">
        <v>0</v>
      </c>
      <c r="HG64" s="80">
        <v>0</v>
      </c>
      <c r="HH64" s="18">
        <v>0</v>
      </c>
      <c r="HI64" s="18">
        <v>0</v>
      </c>
      <c r="HJ64" s="18">
        <v>0</v>
      </c>
      <c r="HK64" s="18">
        <v>0</v>
      </c>
      <c r="HL64" s="80">
        <v>0</v>
      </c>
      <c r="HM64" s="80">
        <v>0</v>
      </c>
      <c r="HN64" s="18">
        <v>0</v>
      </c>
      <c r="HO64" s="18">
        <v>0</v>
      </c>
      <c r="HP64" s="18">
        <v>0</v>
      </c>
      <c r="HQ64" s="18">
        <v>0</v>
      </c>
      <c r="HR64" s="18">
        <v>0</v>
      </c>
      <c r="HS64" s="18">
        <v>0</v>
      </c>
      <c r="HT64" s="18">
        <v>233773121.06999993</v>
      </c>
      <c r="HU64" s="18">
        <v>0</v>
      </c>
    </row>
    <row r="65" spans="1:237" ht="12.75" customHeight="1">
      <c r="A65" s="57" t="s">
        <v>265</v>
      </c>
      <c r="B65" s="17">
        <v>3016</v>
      </c>
      <c r="C65" s="58" t="s">
        <v>237</v>
      </c>
      <c r="D65" s="19">
        <v>0</v>
      </c>
      <c r="E65" s="19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18">
        <v>0</v>
      </c>
      <c r="CY65" s="18">
        <v>0</v>
      </c>
      <c r="CZ65" s="18">
        <v>0</v>
      </c>
      <c r="DA65" s="18">
        <v>0</v>
      </c>
      <c r="DB65" s="18">
        <v>0</v>
      </c>
      <c r="DC65" s="18">
        <v>0</v>
      </c>
      <c r="DD65" s="18">
        <v>12620619.09</v>
      </c>
      <c r="DE65" s="18">
        <v>0</v>
      </c>
      <c r="DF65" s="18">
        <v>3396344.93</v>
      </c>
      <c r="DG65" s="18">
        <v>0</v>
      </c>
      <c r="DH65" s="18">
        <v>0</v>
      </c>
      <c r="DI65" s="18">
        <v>0</v>
      </c>
      <c r="DJ65" s="18">
        <v>0</v>
      </c>
      <c r="DK65" s="18">
        <v>0</v>
      </c>
      <c r="DL65" s="18">
        <v>0</v>
      </c>
      <c r="DM65" s="18">
        <v>0</v>
      </c>
      <c r="DN65" s="18">
        <v>0</v>
      </c>
      <c r="DO65" s="18">
        <v>0</v>
      </c>
      <c r="DP65" s="18">
        <v>0</v>
      </c>
      <c r="DQ65" s="18">
        <v>0</v>
      </c>
      <c r="DR65" s="18">
        <v>0</v>
      </c>
      <c r="DS65" s="18">
        <v>0</v>
      </c>
      <c r="DT65" s="18">
        <v>0</v>
      </c>
      <c r="DU65" s="18">
        <v>0</v>
      </c>
      <c r="DV65" s="18">
        <v>0</v>
      </c>
      <c r="DW65" s="18">
        <v>0</v>
      </c>
      <c r="DX65" s="18">
        <v>0</v>
      </c>
      <c r="DY65" s="18">
        <v>0</v>
      </c>
      <c r="DZ65" s="18">
        <v>0</v>
      </c>
      <c r="EA65" s="18">
        <v>0</v>
      </c>
      <c r="EB65" s="18">
        <v>0</v>
      </c>
      <c r="EC65" s="18">
        <v>0</v>
      </c>
      <c r="ED65" s="18">
        <v>0</v>
      </c>
      <c r="EE65" s="18">
        <v>0</v>
      </c>
      <c r="EF65" s="18">
        <v>0</v>
      </c>
      <c r="EG65" s="18">
        <v>0</v>
      </c>
      <c r="EH65" s="18">
        <v>0</v>
      </c>
      <c r="EI65" s="18">
        <v>0</v>
      </c>
      <c r="EJ65" s="18">
        <v>0</v>
      </c>
      <c r="EK65" s="18">
        <v>0</v>
      </c>
      <c r="EL65" s="18">
        <v>0</v>
      </c>
      <c r="EM65" s="18">
        <v>0</v>
      </c>
      <c r="EN65" s="18">
        <v>0</v>
      </c>
      <c r="EO65" s="18">
        <v>0</v>
      </c>
      <c r="EP65" s="18">
        <v>0</v>
      </c>
      <c r="EQ65" s="18">
        <v>0</v>
      </c>
      <c r="ER65" s="18">
        <v>0</v>
      </c>
      <c r="ES65" s="18">
        <v>0</v>
      </c>
      <c r="ET65" s="18">
        <v>0</v>
      </c>
      <c r="EU65" s="18">
        <v>0</v>
      </c>
      <c r="EV65" s="18">
        <v>0</v>
      </c>
      <c r="EW65" s="18">
        <v>0</v>
      </c>
      <c r="EX65" s="18">
        <v>0</v>
      </c>
      <c r="EY65" s="18">
        <v>0</v>
      </c>
      <c r="EZ65" s="18">
        <v>0</v>
      </c>
      <c r="FA65" s="18">
        <v>0</v>
      </c>
      <c r="FB65" s="18">
        <v>0</v>
      </c>
      <c r="FC65" s="18">
        <v>0</v>
      </c>
      <c r="FD65" s="18">
        <v>0</v>
      </c>
      <c r="FE65" s="18">
        <v>0</v>
      </c>
      <c r="FF65" s="18">
        <v>0</v>
      </c>
      <c r="FG65" s="18">
        <v>0</v>
      </c>
      <c r="FH65" s="18">
        <v>0</v>
      </c>
      <c r="FI65" s="18">
        <v>0</v>
      </c>
      <c r="FJ65" s="18">
        <v>0</v>
      </c>
      <c r="FK65" s="18">
        <v>0</v>
      </c>
      <c r="FL65" s="18">
        <v>0</v>
      </c>
      <c r="FM65" s="18">
        <v>0</v>
      </c>
      <c r="FN65" s="19">
        <v>36852403.079999998</v>
      </c>
      <c r="FO65" s="19">
        <v>0</v>
      </c>
      <c r="FP65" s="18">
        <v>0</v>
      </c>
      <c r="FQ65" s="18">
        <v>0</v>
      </c>
      <c r="FR65" s="18">
        <v>144323.01</v>
      </c>
      <c r="FS65" s="18">
        <v>0</v>
      </c>
      <c r="FT65" s="80">
        <v>21486811.370000001</v>
      </c>
      <c r="FU65" s="80">
        <v>0</v>
      </c>
      <c r="FV65" s="18">
        <v>146089.69</v>
      </c>
      <c r="FW65" s="18">
        <v>0</v>
      </c>
      <c r="FX65" s="18">
        <v>21340721.68</v>
      </c>
      <c r="FY65" s="18">
        <v>0</v>
      </c>
      <c r="FZ65" s="80">
        <v>15221268.699999999</v>
      </c>
      <c r="GA65" s="80">
        <v>0</v>
      </c>
      <c r="GB65" s="18">
        <v>131350.78</v>
      </c>
      <c r="GC65" s="18">
        <v>0</v>
      </c>
      <c r="GD65" s="18">
        <v>15089917.92</v>
      </c>
      <c r="GE65" s="18">
        <v>0</v>
      </c>
      <c r="GF65" s="18">
        <v>0</v>
      </c>
      <c r="GG65" s="18">
        <v>110175.6</v>
      </c>
      <c r="GH65" s="18">
        <v>0</v>
      </c>
      <c r="GI65" s="18">
        <v>0</v>
      </c>
      <c r="GJ65" s="18">
        <v>0</v>
      </c>
      <c r="GK65" s="18">
        <v>0</v>
      </c>
      <c r="GL65" s="18">
        <v>0</v>
      </c>
      <c r="GM65" s="18">
        <v>0</v>
      </c>
      <c r="GN65" s="18">
        <v>83527940.520000994</v>
      </c>
      <c r="GO65" s="18">
        <v>0</v>
      </c>
      <c r="GP65" s="18">
        <v>0</v>
      </c>
      <c r="GQ65" s="18">
        <v>0</v>
      </c>
      <c r="GR65" s="18">
        <v>0</v>
      </c>
      <c r="GS65" s="18">
        <v>0</v>
      </c>
      <c r="GT65" s="18">
        <v>0</v>
      </c>
      <c r="GU65" s="18">
        <v>0</v>
      </c>
      <c r="GV65" s="18">
        <v>0</v>
      </c>
      <c r="GW65" s="18">
        <v>0</v>
      </c>
      <c r="GX65" s="18">
        <v>0</v>
      </c>
      <c r="GY65" s="18">
        <v>0</v>
      </c>
      <c r="GZ65" s="80">
        <v>0</v>
      </c>
      <c r="HA65" s="80">
        <v>0</v>
      </c>
      <c r="HB65" s="18">
        <v>0</v>
      </c>
      <c r="HC65" s="18">
        <v>0</v>
      </c>
      <c r="HD65" s="18">
        <v>0</v>
      </c>
      <c r="HE65" s="18">
        <v>0</v>
      </c>
      <c r="HF65" s="80">
        <v>0</v>
      </c>
      <c r="HG65" s="80">
        <v>0</v>
      </c>
      <c r="HH65" s="18">
        <v>0</v>
      </c>
      <c r="HI65" s="18">
        <v>0</v>
      </c>
      <c r="HJ65" s="18">
        <v>0</v>
      </c>
      <c r="HK65" s="18">
        <v>0</v>
      </c>
      <c r="HL65" s="80">
        <v>0</v>
      </c>
      <c r="HM65" s="80">
        <v>0</v>
      </c>
      <c r="HN65" s="18">
        <v>0</v>
      </c>
      <c r="HO65" s="18">
        <v>0</v>
      </c>
      <c r="HP65" s="18">
        <v>0</v>
      </c>
      <c r="HQ65" s="18">
        <v>0</v>
      </c>
      <c r="HR65" s="18">
        <v>0</v>
      </c>
      <c r="HS65" s="18">
        <v>0</v>
      </c>
      <c r="HT65" s="18">
        <v>136397307.62000102</v>
      </c>
      <c r="HU65" s="18">
        <v>110175.6</v>
      </c>
    </row>
    <row r="66" spans="1:237" ht="12.75" customHeight="1">
      <c r="A66" s="57" t="s">
        <v>267</v>
      </c>
      <c r="B66" s="17">
        <v>3017</v>
      </c>
      <c r="C66" s="58" t="s">
        <v>237</v>
      </c>
      <c r="D66" s="19">
        <v>0</v>
      </c>
      <c r="E66" s="19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AZ66" s="18">
        <v>0</v>
      </c>
      <c r="BA66" s="18">
        <v>0</v>
      </c>
      <c r="BB66" s="18">
        <v>0</v>
      </c>
      <c r="BC66" s="18">
        <v>0</v>
      </c>
      <c r="BD66" s="18">
        <v>0</v>
      </c>
      <c r="BE66" s="18">
        <v>0</v>
      </c>
      <c r="BF66" s="18">
        <v>0</v>
      </c>
      <c r="BG66" s="18">
        <v>0</v>
      </c>
      <c r="BH66" s="18">
        <v>0</v>
      </c>
      <c r="BI66" s="18">
        <v>0</v>
      </c>
      <c r="BJ66" s="18">
        <v>0</v>
      </c>
      <c r="BK66" s="18">
        <v>0</v>
      </c>
      <c r="BL66" s="18">
        <v>0</v>
      </c>
      <c r="BM66" s="18">
        <v>0</v>
      </c>
      <c r="BN66" s="18">
        <v>0</v>
      </c>
      <c r="BO66" s="18">
        <v>0</v>
      </c>
      <c r="BP66" s="18">
        <v>0</v>
      </c>
      <c r="BQ66" s="18">
        <v>0</v>
      </c>
      <c r="BR66" s="18">
        <v>0</v>
      </c>
      <c r="BS66" s="18">
        <v>0</v>
      </c>
      <c r="BT66" s="18">
        <v>0</v>
      </c>
      <c r="BU66" s="18">
        <v>0</v>
      </c>
      <c r="BV66" s="18">
        <v>0</v>
      </c>
      <c r="BW66" s="18">
        <v>0</v>
      </c>
      <c r="BX66" s="18">
        <v>0</v>
      </c>
      <c r="BY66" s="18">
        <v>0</v>
      </c>
      <c r="BZ66" s="18">
        <v>0</v>
      </c>
      <c r="CA66" s="18">
        <v>0</v>
      </c>
      <c r="CB66" s="18">
        <v>0</v>
      </c>
      <c r="CC66" s="18">
        <v>0</v>
      </c>
      <c r="CD66" s="18">
        <v>0</v>
      </c>
      <c r="CE66" s="18">
        <v>0</v>
      </c>
      <c r="CF66" s="18">
        <v>0</v>
      </c>
      <c r="CG66" s="18">
        <v>0</v>
      </c>
      <c r="CH66" s="18">
        <v>0</v>
      </c>
      <c r="CI66" s="18">
        <v>0</v>
      </c>
      <c r="CJ66" s="18">
        <v>0</v>
      </c>
      <c r="CK66" s="18">
        <v>0</v>
      </c>
      <c r="CL66" s="18">
        <v>0</v>
      </c>
      <c r="CM66" s="18">
        <v>0</v>
      </c>
      <c r="CN66" s="18">
        <v>0</v>
      </c>
      <c r="CO66" s="18">
        <v>0</v>
      </c>
      <c r="CP66" s="18">
        <v>0</v>
      </c>
      <c r="CQ66" s="18">
        <v>0</v>
      </c>
      <c r="CR66" s="18">
        <v>0</v>
      </c>
      <c r="CS66" s="18">
        <v>0</v>
      </c>
      <c r="CT66" s="18">
        <v>0</v>
      </c>
      <c r="CU66" s="18">
        <v>0</v>
      </c>
      <c r="CV66" s="18">
        <v>0</v>
      </c>
      <c r="CW66" s="18">
        <v>0</v>
      </c>
      <c r="CX66" s="18">
        <v>0</v>
      </c>
      <c r="CY66" s="18">
        <v>0</v>
      </c>
      <c r="CZ66" s="18">
        <v>0</v>
      </c>
      <c r="DA66" s="18">
        <v>0</v>
      </c>
      <c r="DB66" s="18">
        <v>0</v>
      </c>
      <c r="DC66" s="18">
        <v>0</v>
      </c>
      <c r="DD66" s="18">
        <v>318350978.45999944</v>
      </c>
      <c r="DE66" s="18">
        <v>0</v>
      </c>
      <c r="DF66" s="18">
        <v>21730281.930000857</v>
      </c>
      <c r="DG66" s="18">
        <v>0</v>
      </c>
      <c r="DH66" s="18">
        <v>0</v>
      </c>
      <c r="DI66" s="18">
        <v>0</v>
      </c>
      <c r="DJ66" s="18">
        <v>0</v>
      </c>
      <c r="DK66" s="18">
        <v>0</v>
      </c>
      <c r="DL66" s="18">
        <v>0</v>
      </c>
      <c r="DM66" s="18">
        <v>0</v>
      </c>
      <c r="DN66" s="18">
        <v>0</v>
      </c>
      <c r="DO66" s="18">
        <v>0</v>
      </c>
      <c r="DP66" s="18">
        <v>0</v>
      </c>
      <c r="DQ66" s="18">
        <v>0</v>
      </c>
      <c r="DR66" s="18">
        <v>0</v>
      </c>
      <c r="DS66" s="18">
        <v>0</v>
      </c>
      <c r="DT66" s="18">
        <v>0</v>
      </c>
      <c r="DU66" s="18">
        <v>0</v>
      </c>
      <c r="DV66" s="18">
        <v>0</v>
      </c>
      <c r="DW66" s="18">
        <v>0</v>
      </c>
      <c r="DX66" s="18">
        <v>0</v>
      </c>
      <c r="DY66" s="18">
        <v>0</v>
      </c>
      <c r="DZ66" s="18">
        <v>0</v>
      </c>
      <c r="EA66" s="18">
        <v>0</v>
      </c>
      <c r="EB66" s="18">
        <v>0</v>
      </c>
      <c r="EC66" s="18">
        <v>0</v>
      </c>
      <c r="ED66" s="18">
        <v>0</v>
      </c>
      <c r="EE66" s="18">
        <v>0</v>
      </c>
      <c r="EF66" s="18">
        <v>0</v>
      </c>
      <c r="EG66" s="18">
        <v>0</v>
      </c>
      <c r="EH66" s="18">
        <v>0</v>
      </c>
      <c r="EI66" s="18">
        <v>0</v>
      </c>
      <c r="EJ66" s="18">
        <v>0</v>
      </c>
      <c r="EK66" s="18">
        <v>0</v>
      </c>
      <c r="EL66" s="18">
        <v>0</v>
      </c>
      <c r="EM66" s="18">
        <v>0</v>
      </c>
      <c r="EN66" s="18">
        <v>0</v>
      </c>
      <c r="EO66" s="18">
        <v>0</v>
      </c>
      <c r="EP66" s="18">
        <v>0</v>
      </c>
      <c r="EQ66" s="18">
        <v>0</v>
      </c>
      <c r="ER66" s="18">
        <v>0</v>
      </c>
      <c r="ES66" s="18">
        <v>0</v>
      </c>
      <c r="ET66" s="18">
        <v>0</v>
      </c>
      <c r="EU66" s="18">
        <v>0</v>
      </c>
      <c r="EV66" s="18">
        <v>0</v>
      </c>
      <c r="EW66" s="18">
        <v>0</v>
      </c>
      <c r="EX66" s="18">
        <v>0</v>
      </c>
      <c r="EY66" s="18">
        <v>0</v>
      </c>
      <c r="EZ66" s="18">
        <v>0</v>
      </c>
      <c r="FA66" s="18">
        <v>0</v>
      </c>
      <c r="FB66" s="18">
        <v>0</v>
      </c>
      <c r="FC66" s="18">
        <v>0</v>
      </c>
      <c r="FD66" s="18">
        <v>0</v>
      </c>
      <c r="FE66" s="18">
        <v>0</v>
      </c>
      <c r="FF66" s="18">
        <v>0</v>
      </c>
      <c r="FG66" s="18">
        <v>0</v>
      </c>
      <c r="FH66" s="18">
        <v>0</v>
      </c>
      <c r="FI66" s="18">
        <v>0</v>
      </c>
      <c r="FJ66" s="18">
        <v>0</v>
      </c>
      <c r="FK66" s="18">
        <v>0</v>
      </c>
      <c r="FL66" s="18">
        <v>0</v>
      </c>
      <c r="FM66" s="18">
        <v>0</v>
      </c>
      <c r="FN66" s="19">
        <v>0</v>
      </c>
      <c r="FO66" s="19">
        <v>0</v>
      </c>
      <c r="FP66" s="18">
        <v>0</v>
      </c>
      <c r="FQ66" s="18">
        <v>0</v>
      </c>
      <c r="FR66" s="18">
        <v>0</v>
      </c>
      <c r="FS66" s="18">
        <v>0</v>
      </c>
      <c r="FT66" s="80">
        <v>0</v>
      </c>
      <c r="FU66" s="80">
        <v>0</v>
      </c>
      <c r="FV66" s="18">
        <v>0</v>
      </c>
      <c r="FW66" s="18">
        <v>0</v>
      </c>
      <c r="FX66" s="18">
        <v>0</v>
      </c>
      <c r="FY66" s="18">
        <v>0</v>
      </c>
      <c r="FZ66" s="80">
        <v>0</v>
      </c>
      <c r="GA66" s="80">
        <v>0</v>
      </c>
      <c r="GB66" s="18">
        <v>0</v>
      </c>
      <c r="GC66" s="18">
        <v>0</v>
      </c>
      <c r="GD66" s="18">
        <v>0</v>
      </c>
      <c r="GE66" s="18">
        <v>0</v>
      </c>
      <c r="GF66" s="18">
        <v>0</v>
      </c>
      <c r="GG66" s="18">
        <v>0</v>
      </c>
      <c r="GH66" s="18">
        <v>0</v>
      </c>
      <c r="GI66" s="18">
        <v>0</v>
      </c>
      <c r="GJ66" s="18">
        <v>0</v>
      </c>
      <c r="GK66" s="18">
        <v>0</v>
      </c>
      <c r="GL66" s="18">
        <v>0</v>
      </c>
      <c r="GM66" s="18">
        <v>0</v>
      </c>
      <c r="GN66" s="18">
        <v>1451601003.8600032</v>
      </c>
      <c r="GO66" s="18">
        <v>0</v>
      </c>
      <c r="GP66" s="18">
        <v>0</v>
      </c>
      <c r="GQ66" s="18">
        <v>0</v>
      </c>
      <c r="GR66" s="18">
        <v>0</v>
      </c>
      <c r="GS66" s="18">
        <v>0</v>
      </c>
      <c r="GT66" s="18">
        <v>0</v>
      </c>
      <c r="GU66" s="18">
        <v>0</v>
      </c>
      <c r="GV66" s="18">
        <v>0</v>
      </c>
      <c r="GW66" s="18">
        <v>0</v>
      </c>
      <c r="GX66" s="18">
        <v>0</v>
      </c>
      <c r="GY66" s="18">
        <v>0</v>
      </c>
      <c r="GZ66" s="80">
        <v>0</v>
      </c>
      <c r="HA66" s="80">
        <v>0</v>
      </c>
      <c r="HB66" s="18">
        <v>0</v>
      </c>
      <c r="HC66" s="18">
        <v>0</v>
      </c>
      <c r="HD66" s="18">
        <v>0</v>
      </c>
      <c r="HE66" s="18">
        <v>0</v>
      </c>
      <c r="HF66" s="80">
        <v>0</v>
      </c>
      <c r="HG66" s="80">
        <v>0</v>
      </c>
      <c r="HH66" s="18">
        <v>0</v>
      </c>
      <c r="HI66" s="18">
        <v>0</v>
      </c>
      <c r="HJ66" s="18">
        <v>0</v>
      </c>
      <c r="HK66" s="18">
        <v>0</v>
      </c>
      <c r="HL66" s="80">
        <v>0</v>
      </c>
      <c r="HM66" s="80">
        <v>0</v>
      </c>
      <c r="HN66" s="18">
        <v>0</v>
      </c>
      <c r="HO66" s="18">
        <v>0</v>
      </c>
      <c r="HP66" s="18">
        <v>0</v>
      </c>
      <c r="HQ66" s="18">
        <v>0</v>
      </c>
      <c r="HR66" s="18">
        <v>0</v>
      </c>
      <c r="HS66" s="18">
        <v>0</v>
      </c>
      <c r="HT66" s="18">
        <v>1791682264.2500036</v>
      </c>
      <c r="HU66" s="18">
        <v>0</v>
      </c>
    </row>
    <row r="67" spans="1:237" ht="12.75" customHeight="1">
      <c r="A67" s="57" t="s">
        <v>269</v>
      </c>
      <c r="B67" s="17">
        <v>3018</v>
      </c>
      <c r="C67" s="58" t="s">
        <v>237</v>
      </c>
      <c r="D67" s="19">
        <v>0</v>
      </c>
      <c r="E67" s="19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0</v>
      </c>
      <c r="BJ67" s="18">
        <v>0</v>
      </c>
      <c r="BK67" s="18">
        <v>0</v>
      </c>
      <c r="BL67" s="18">
        <v>0</v>
      </c>
      <c r="BM67" s="18">
        <v>0</v>
      </c>
      <c r="BN67" s="18">
        <v>0</v>
      </c>
      <c r="BO67" s="18">
        <v>0</v>
      </c>
      <c r="BP67" s="18">
        <v>0</v>
      </c>
      <c r="BQ67" s="18">
        <v>0</v>
      </c>
      <c r="BR67" s="18">
        <v>0</v>
      </c>
      <c r="BS67" s="18">
        <v>0</v>
      </c>
      <c r="BT67" s="18">
        <v>0</v>
      </c>
      <c r="BU67" s="18">
        <v>0</v>
      </c>
      <c r="BV67" s="18">
        <v>0</v>
      </c>
      <c r="BW67" s="18">
        <v>0</v>
      </c>
      <c r="BX67" s="18">
        <v>0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0</v>
      </c>
      <c r="CQ67" s="18">
        <v>0</v>
      </c>
      <c r="CR67" s="18">
        <v>0</v>
      </c>
      <c r="CS67" s="18">
        <v>0</v>
      </c>
      <c r="CT67" s="18">
        <v>0</v>
      </c>
      <c r="CU67" s="18">
        <v>0</v>
      </c>
      <c r="CV67" s="18">
        <v>0</v>
      </c>
      <c r="CW67" s="18">
        <v>0</v>
      </c>
      <c r="CX67" s="18">
        <v>0</v>
      </c>
      <c r="CY67" s="18">
        <v>0</v>
      </c>
      <c r="CZ67" s="18">
        <v>0</v>
      </c>
      <c r="DA67" s="18">
        <v>0</v>
      </c>
      <c r="DB67" s="18">
        <v>0</v>
      </c>
      <c r="DC67" s="18">
        <v>0</v>
      </c>
      <c r="DD67" s="18">
        <v>20912334.533388998</v>
      </c>
      <c r="DE67" s="18">
        <v>0</v>
      </c>
      <c r="DF67" s="18">
        <v>1047580.88</v>
      </c>
      <c r="DG67" s="18">
        <v>0</v>
      </c>
      <c r="DH67" s="18">
        <v>0</v>
      </c>
      <c r="DI67" s="18">
        <v>0</v>
      </c>
      <c r="DJ67" s="18">
        <v>0</v>
      </c>
      <c r="DK67" s="18">
        <v>0</v>
      </c>
      <c r="DL67" s="18">
        <v>0</v>
      </c>
      <c r="DM67" s="18">
        <v>0</v>
      </c>
      <c r="DN67" s="18">
        <v>0</v>
      </c>
      <c r="DO67" s="18">
        <v>0</v>
      </c>
      <c r="DP67" s="18">
        <v>0</v>
      </c>
      <c r="DQ67" s="18">
        <v>0</v>
      </c>
      <c r="DR67" s="18">
        <v>0</v>
      </c>
      <c r="DS67" s="18">
        <v>0</v>
      </c>
      <c r="DT67" s="18">
        <v>0</v>
      </c>
      <c r="DU67" s="18">
        <v>0</v>
      </c>
      <c r="DV67" s="18">
        <v>0</v>
      </c>
      <c r="DW67" s="18">
        <v>0</v>
      </c>
      <c r="DX67" s="18">
        <v>0</v>
      </c>
      <c r="DY67" s="18">
        <v>0</v>
      </c>
      <c r="DZ67" s="18">
        <v>0</v>
      </c>
      <c r="EA67" s="18">
        <v>0</v>
      </c>
      <c r="EB67" s="18">
        <v>0</v>
      </c>
      <c r="EC67" s="18">
        <v>0</v>
      </c>
      <c r="ED67" s="18">
        <v>0</v>
      </c>
      <c r="EE67" s="18">
        <v>0</v>
      </c>
      <c r="EF67" s="18">
        <v>0</v>
      </c>
      <c r="EG67" s="18">
        <v>0</v>
      </c>
      <c r="EH67" s="18">
        <v>0</v>
      </c>
      <c r="EI67" s="18">
        <v>0</v>
      </c>
      <c r="EJ67" s="18">
        <v>0</v>
      </c>
      <c r="EK67" s="18">
        <v>0</v>
      </c>
      <c r="EL67" s="18">
        <v>0</v>
      </c>
      <c r="EM67" s="18">
        <v>0</v>
      </c>
      <c r="EN67" s="18">
        <v>0</v>
      </c>
      <c r="EO67" s="18">
        <v>0</v>
      </c>
      <c r="EP67" s="18">
        <v>0</v>
      </c>
      <c r="EQ67" s="18">
        <v>0</v>
      </c>
      <c r="ER67" s="18">
        <v>0</v>
      </c>
      <c r="ES67" s="18">
        <v>0</v>
      </c>
      <c r="ET67" s="18">
        <v>0</v>
      </c>
      <c r="EU67" s="18">
        <v>0</v>
      </c>
      <c r="EV67" s="18">
        <v>0</v>
      </c>
      <c r="EW67" s="18">
        <v>0</v>
      </c>
      <c r="EX67" s="18">
        <v>0</v>
      </c>
      <c r="EY67" s="18">
        <v>0</v>
      </c>
      <c r="EZ67" s="18">
        <v>0</v>
      </c>
      <c r="FA67" s="18">
        <v>0</v>
      </c>
      <c r="FB67" s="18">
        <v>0</v>
      </c>
      <c r="FC67" s="18">
        <v>0</v>
      </c>
      <c r="FD67" s="18">
        <v>0</v>
      </c>
      <c r="FE67" s="18">
        <v>0</v>
      </c>
      <c r="FF67" s="18">
        <v>0</v>
      </c>
      <c r="FG67" s="18">
        <v>0</v>
      </c>
      <c r="FH67" s="18">
        <v>0</v>
      </c>
      <c r="FI67" s="18">
        <v>0</v>
      </c>
      <c r="FJ67" s="18">
        <v>0</v>
      </c>
      <c r="FK67" s="18">
        <v>0</v>
      </c>
      <c r="FL67" s="18">
        <v>0</v>
      </c>
      <c r="FM67" s="18">
        <v>0</v>
      </c>
      <c r="FN67" s="19">
        <v>0</v>
      </c>
      <c r="FO67" s="19">
        <v>0</v>
      </c>
      <c r="FP67" s="18">
        <v>0</v>
      </c>
      <c r="FQ67" s="18">
        <v>0</v>
      </c>
      <c r="FR67" s="18">
        <v>0</v>
      </c>
      <c r="FS67" s="18">
        <v>0</v>
      </c>
      <c r="FT67" s="80">
        <v>0</v>
      </c>
      <c r="FU67" s="80">
        <v>0</v>
      </c>
      <c r="FV67" s="18">
        <v>0</v>
      </c>
      <c r="FW67" s="18">
        <v>0</v>
      </c>
      <c r="FX67" s="18">
        <v>0</v>
      </c>
      <c r="FY67" s="18">
        <v>0</v>
      </c>
      <c r="FZ67" s="80">
        <v>0</v>
      </c>
      <c r="GA67" s="80">
        <v>0</v>
      </c>
      <c r="GB67" s="18">
        <v>0</v>
      </c>
      <c r="GC67" s="18">
        <v>0</v>
      </c>
      <c r="GD67" s="18">
        <v>0</v>
      </c>
      <c r="GE67" s="18">
        <v>0</v>
      </c>
      <c r="GF67" s="18">
        <v>0</v>
      </c>
      <c r="GG67" s="18">
        <v>0</v>
      </c>
      <c r="GH67" s="18">
        <v>0</v>
      </c>
      <c r="GI67" s="18">
        <v>0</v>
      </c>
      <c r="GJ67" s="18">
        <v>0</v>
      </c>
      <c r="GK67" s="18">
        <v>0</v>
      </c>
      <c r="GL67" s="18">
        <v>0</v>
      </c>
      <c r="GM67" s="18">
        <v>0</v>
      </c>
      <c r="GN67" s="18">
        <v>3920749101.4099998</v>
      </c>
      <c r="GO67" s="18">
        <v>0</v>
      </c>
      <c r="GP67" s="18">
        <v>0</v>
      </c>
      <c r="GQ67" s="18">
        <v>0</v>
      </c>
      <c r="GR67" s="18">
        <v>0</v>
      </c>
      <c r="GS67" s="18">
        <v>0</v>
      </c>
      <c r="GT67" s="18">
        <v>0</v>
      </c>
      <c r="GU67" s="18">
        <v>0</v>
      </c>
      <c r="GV67" s="18">
        <v>0</v>
      </c>
      <c r="GW67" s="18">
        <v>0</v>
      </c>
      <c r="GX67" s="18">
        <v>0</v>
      </c>
      <c r="GY67" s="18">
        <v>0</v>
      </c>
      <c r="GZ67" s="80">
        <v>-98.90000000000019</v>
      </c>
      <c r="HA67" s="80">
        <v>0</v>
      </c>
      <c r="HB67" s="18">
        <v>0</v>
      </c>
      <c r="HC67" s="18">
        <v>0</v>
      </c>
      <c r="HD67" s="18">
        <v>0</v>
      </c>
      <c r="HE67" s="18">
        <v>0</v>
      </c>
      <c r="HF67" s="80">
        <v>-98.90000000000019</v>
      </c>
      <c r="HG67" s="80">
        <v>0</v>
      </c>
      <c r="HH67" s="18">
        <v>0</v>
      </c>
      <c r="HI67" s="18">
        <v>0</v>
      </c>
      <c r="HJ67" s="18">
        <v>-98.90000000000019</v>
      </c>
      <c r="HK67" s="18">
        <v>0</v>
      </c>
      <c r="HL67" s="80">
        <v>0</v>
      </c>
      <c r="HM67" s="80">
        <v>0</v>
      </c>
      <c r="HN67" s="18">
        <v>0</v>
      </c>
      <c r="HO67" s="18">
        <v>0</v>
      </c>
      <c r="HP67" s="18">
        <v>0</v>
      </c>
      <c r="HQ67" s="18">
        <v>0</v>
      </c>
      <c r="HR67" s="18">
        <v>0</v>
      </c>
      <c r="HS67" s="18">
        <v>0</v>
      </c>
      <c r="HT67" s="18">
        <v>3942708917.923389</v>
      </c>
      <c r="HU67" s="18">
        <v>0</v>
      </c>
    </row>
    <row r="68" spans="1:237" ht="12.75" customHeight="1">
      <c r="A68" s="59" t="s">
        <v>273</v>
      </c>
      <c r="B68" s="48">
        <v>9000</v>
      </c>
      <c r="C68" s="58" t="s">
        <v>274</v>
      </c>
      <c r="D68" s="49">
        <v>8661150405.9296989</v>
      </c>
      <c r="E68" s="49">
        <v>63950475.528999992</v>
      </c>
      <c r="F68" s="49">
        <v>1660356390.5366538</v>
      </c>
      <c r="G68" s="49">
        <v>5842364.8873580499</v>
      </c>
      <c r="H68" s="49">
        <v>3657675743.2769794</v>
      </c>
      <c r="I68" s="49">
        <v>31505539.731961019</v>
      </c>
      <c r="J68" s="49">
        <v>3343118272.1160626</v>
      </c>
      <c r="K68" s="49">
        <v>26602570.909680929</v>
      </c>
      <c r="L68" s="49">
        <v>954941838.12</v>
      </c>
      <c r="M68" s="49">
        <v>198606.44</v>
      </c>
      <c r="N68" s="49">
        <v>1693368631.3400767</v>
      </c>
      <c r="O68" s="49">
        <v>0</v>
      </c>
      <c r="P68" s="49">
        <v>36842194.200000003</v>
      </c>
      <c r="Q68" s="49">
        <v>0</v>
      </c>
      <c r="R68" s="49">
        <v>110125593.34999996</v>
      </c>
      <c r="S68" s="49">
        <v>0</v>
      </c>
      <c r="T68" s="49">
        <v>15719532.034796324</v>
      </c>
      <c r="U68" s="49">
        <v>0</v>
      </c>
      <c r="V68" s="49">
        <v>34671125.469999999</v>
      </c>
      <c r="W68" s="49">
        <v>0</v>
      </c>
      <c r="X68" s="49">
        <v>336609.75</v>
      </c>
      <c r="Y68" s="49">
        <v>0</v>
      </c>
      <c r="Z68" s="49">
        <v>1768159762.1141021</v>
      </c>
      <c r="AA68" s="49">
        <v>10453267.737</v>
      </c>
      <c r="AB68" s="49">
        <v>2750676.54</v>
      </c>
      <c r="AC68" s="49">
        <v>0</v>
      </c>
      <c r="AD68" s="49">
        <v>847774075.69970906</v>
      </c>
      <c r="AE68" s="49">
        <v>6410554.7910000002</v>
      </c>
      <c r="AF68" s="49">
        <v>30961.91</v>
      </c>
      <c r="AG68" s="49">
        <v>0</v>
      </c>
      <c r="AH68" s="49">
        <v>0</v>
      </c>
      <c r="AI68" s="49">
        <v>0</v>
      </c>
      <c r="AJ68" s="49">
        <v>17674358791.419075</v>
      </c>
      <c r="AK68" s="49">
        <v>780870.81</v>
      </c>
      <c r="AL68" s="49">
        <v>366187148.64818084</v>
      </c>
      <c r="AM68" s="49">
        <v>0</v>
      </c>
      <c r="AN68" s="49">
        <v>1137184801.7734909</v>
      </c>
      <c r="AO68" s="49">
        <v>10423784.370000001</v>
      </c>
      <c r="AP68" s="49">
        <v>14190036615.457548</v>
      </c>
      <c r="AQ68" s="49">
        <v>39588545.090000004</v>
      </c>
      <c r="AR68" s="49">
        <v>68487288.070000067</v>
      </c>
      <c r="AS68" s="49">
        <v>0</v>
      </c>
      <c r="AT68" s="49">
        <v>685040743.74073911</v>
      </c>
      <c r="AU68" s="49">
        <v>1509289.1809999999</v>
      </c>
      <c r="AV68" s="49">
        <v>1006790735.5754519</v>
      </c>
      <c r="AW68" s="49">
        <v>1540372.2220000001</v>
      </c>
      <c r="AX68" s="49">
        <v>448139.99000000005</v>
      </c>
      <c r="AY68" s="49">
        <v>1456.99</v>
      </c>
      <c r="AZ68" s="49">
        <v>2930963.22</v>
      </c>
      <c r="BA68" s="49">
        <v>0</v>
      </c>
      <c r="BB68" s="49">
        <v>92045592.322963819</v>
      </c>
      <c r="BC68" s="49">
        <v>364628.60099999997</v>
      </c>
      <c r="BD68" s="49">
        <v>428729885.79068393</v>
      </c>
      <c r="BE68" s="49">
        <v>883010.48100000003</v>
      </c>
      <c r="BF68" s="49">
        <v>6367592.4800000004</v>
      </c>
      <c r="BG68" s="49">
        <v>0</v>
      </c>
      <c r="BH68" s="49">
        <v>83646504.889999717</v>
      </c>
      <c r="BI68" s="49">
        <v>0</v>
      </c>
      <c r="BJ68" s="49">
        <v>442373962.63999999</v>
      </c>
      <c r="BK68" s="49">
        <v>0</v>
      </c>
      <c r="BL68" s="49">
        <v>480990149.64123803</v>
      </c>
      <c r="BM68" s="49">
        <v>0</v>
      </c>
      <c r="BN68" s="49">
        <v>27569525.09</v>
      </c>
      <c r="BO68" s="49">
        <v>0</v>
      </c>
      <c r="BP68" s="49">
        <v>65192228.449999988</v>
      </c>
      <c r="BQ68" s="49">
        <v>0</v>
      </c>
      <c r="BR68" s="49">
        <v>5663592.7300000098</v>
      </c>
      <c r="BS68" s="49">
        <v>0</v>
      </c>
      <c r="BT68" s="49">
        <v>0</v>
      </c>
      <c r="BU68" s="49">
        <v>0</v>
      </c>
      <c r="BV68" s="49">
        <v>721326703.65670002</v>
      </c>
      <c r="BW68" s="49">
        <v>217157.948</v>
      </c>
      <c r="BX68" s="49">
        <v>9236692.1699999999</v>
      </c>
      <c r="BY68" s="49">
        <v>15011.69</v>
      </c>
      <c r="BZ68" s="49">
        <v>87206632.469999984</v>
      </c>
      <c r="CA68" s="49">
        <v>0</v>
      </c>
      <c r="CB68" s="49">
        <v>76102646.469500005</v>
      </c>
      <c r="CC68" s="49">
        <v>107532.35199999998</v>
      </c>
      <c r="CD68" s="49">
        <v>0</v>
      </c>
      <c r="CE68" s="49">
        <v>0</v>
      </c>
      <c r="CF68" s="49">
        <v>0</v>
      </c>
      <c r="CG68" s="49">
        <v>0</v>
      </c>
      <c r="CH68" s="49">
        <v>0</v>
      </c>
      <c r="CI68" s="49">
        <v>0</v>
      </c>
      <c r="CJ68" s="49">
        <v>2281358121.3606477</v>
      </c>
      <c r="CK68" s="49">
        <v>4420980.75</v>
      </c>
      <c r="CL68" s="49">
        <v>163780154.35335842</v>
      </c>
      <c r="CM68" s="49">
        <v>89264.55</v>
      </c>
      <c r="CN68" s="49">
        <v>61464144.781598575</v>
      </c>
      <c r="CO68" s="49">
        <v>668.37</v>
      </c>
      <c r="CP68" s="49">
        <v>0</v>
      </c>
      <c r="CQ68" s="49">
        <v>0</v>
      </c>
      <c r="CR68" s="49">
        <v>54191217.031935379</v>
      </c>
      <c r="CS68" s="49">
        <v>5312.07</v>
      </c>
      <c r="CT68" s="49">
        <v>0</v>
      </c>
      <c r="CU68" s="49">
        <v>0</v>
      </c>
      <c r="CV68" s="49">
        <v>0</v>
      </c>
      <c r="CW68" s="49">
        <v>0</v>
      </c>
      <c r="CX68" s="49">
        <v>0</v>
      </c>
      <c r="CY68" s="49">
        <v>0</v>
      </c>
      <c r="CZ68" s="49">
        <v>52564648.740000002</v>
      </c>
      <c r="DA68" s="49">
        <v>0</v>
      </c>
      <c r="DB68" s="49">
        <v>658622.28</v>
      </c>
      <c r="DC68" s="49">
        <v>0</v>
      </c>
      <c r="DD68" s="49">
        <v>1599469771.6803918</v>
      </c>
      <c r="DE68" s="49">
        <v>2140397.02</v>
      </c>
      <c r="DF68" s="49">
        <v>41680833.020000026</v>
      </c>
      <c r="DG68" s="49">
        <v>-3087.87</v>
      </c>
      <c r="DH68" s="49">
        <v>0</v>
      </c>
      <c r="DI68" s="49">
        <v>0</v>
      </c>
      <c r="DJ68" s="49">
        <v>0</v>
      </c>
      <c r="DK68" s="49">
        <v>0</v>
      </c>
      <c r="DL68" s="49">
        <v>399544.65</v>
      </c>
      <c r="DM68" s="49">
        <v>1598.34</v>
      </c>
      <c r="DN68" s="49">
        <v>351761064.72480774</v>
      </c>
      <c r="DO68" s="49">
        <v>1313906.45</v>
      </c>
      <c r="DP68" s="49">
        <v>46650114.921114616</v>
      </c>
      <c r="DQ68" s="49">
        <v>75776648.164138019</v>
      </c>
      <c r="DR68" s="49">
        <v>0</v>
      </c>
      <c r="DS68" s="49">
        <v>0</v>
      </c>
      <c r="DT68" s="49">
        <v>23608850.609809469</v>
      </c>
      <c r="DU68" s="49">
        <v>18034.37</v>
      </c>
      <c r="DV68" s="49">
        <v>76844625.956666276</v>
      </c>
      <c r="DW68" s="49">
        <v>0</v>
      </c>
      <c r="DX68" s="49">
        <v>298597457.02202189</v>
      </c>
      <c r="DY68" s="49">
        <v>81370.61</v>
      </c>
      <c r="DZ68" s="49">
        <v>0</v>
      </c>
      <c r="EA68" s="49">
        <v>0</v>
      </c>
      <c r="EB68" s="49">
        <v>1803342035.7131732</v>
      </c>
      <c r="EC68" s="49">
        <v>2166042.662</v>
      </c>
      <c r="ED68" s="49">
        <v>235844033.61399999</v>
      </c>
      <c r="EE68" s="49">
        <v>5581390.7760000005</v>
      </c>
      <c r="EF68" s="49">
        <v>661951126.26400018</v>
      </c>
      <c r="EG68" s="49">
        <v>21811113.616</v>
      </c>
      <c r="EH68" s="49">
        <v>1458267510.2174711</v>
      </c>
      <c r="EI68" s="49">
        <v>3341552.8250000007</v>
      </c>
      <c r="EJ68" s="49">
        <v>0</v>
      </c>
      <c r="EK68" s="49">
        <v>0</v>
      </c>
      <c r="EL68" s="49">
        <v>226404.5</v>
      </c>
      <c r="EM68" s="49">
        <v>0</v>
      </c>
      <c r="EN68" s="49">
        <v>269123026.39999998</v>
      </c>
      <c r="EO68" s="49">
        <v>25</v>
      </c>
      <c r="EP68" s="49">
        <v>9981607.9899999965</v>
      </c>
      <c r="EQ68" s="49">
        <v>0</v>
      </c>
      <c r="ER68" s="49">
        <v>0</v>
      </c>
      <c r="ES68" s="49">
        <v>0</v>
      </c>
      <c r="ET68" s="49">
        <v>964846.10000000126</v>
      </c>
      <c r="EU68" s="49">
        <v>0</v>
      </c>
      <c r="EV68" s="49">
        <v>281517101.56</v>
      </c>
      <c r="EW68" s="49">
        <v>0</v>
      </c>
      <c r="EX68" s="49">
        <v>2569339639.3324428</v>
      </c>
      <c r="EY68" s="49">
        <v>0</v>
      </c>
      <c r="EZ68" s="49">
        <v>11467481.689999999</v>
      </c>
      <c r="FA68" s="49">
        <v>0</v>
      </c>
      <c r="FB68" s="49">
        <v>1374991949.7480989</v>
      </c>
      <c r="FC68" s="49">
        <v>0</v>
      </c>
      <c r="FD68" s="49">
        <v>1069505.28</v>
      </c>
      <c r="FE68" s="49">
        <v>0</v>
      </c>
      <c r="FF68" s="49">
        <v>0</v>
      </c>
      <c r="FG68" s="49">
        <v>0</v>
      </c>
      <c r="FH68" s="49">
        <v>15049013.610000001</v>
      </c>
      <c r="FI68" s="49">
        <v>0</v>
      </c>
      <c r="FJ68" s="49">
        <v>414348599.70999992</v>
      </c>
      <c r="FK68" s="49">
        <v>0</v>
      </c>
      <c r="FL68" s="49">
        <v>104881702.91</v>
      </c>
      <c r="FM68" s="49">
        <v>0</v>
      </c>
      <c r="FN68" s="49">
        <v>9982586765.7446003</v>
      </c>
      <c r="FO68" s="49">
        <v>3433421.69</v>
      </c>
      <c r="FP68" s="49">
        <v>134885801.54247805</v>
      </c>
      <c r="FQ68" s="49">
        <v>2825</v>
      </c>
      <c r="FR68" s="49">
        <v>261164689.12228006</v>
      </c>
      <c r="FS68" s="49">
        <v>0</v>
      </c>
      <c r="FT68" s="49">
        <v>2249629400.342906</v>
      </c>
      <c r="FU68" s="49">
        <v>0</v>
      </c>
      <c r="FV68" s="49">
        <v>244996772.91953251</v>
      </c>
      <c r="FW68" s="49">
        <v>0</v>
      </c>
      <c r="FX68" s="49">
        <v>2004632627.4233732</v>
      </c>
      <c r="FY68" s="49">
        <v>0</v>
      </c>
      <c r="FZ68" s="49">
        <v>7336906874.7369385</v>
      </c>
      <c r="GA68" s="49">
        <v>3430596.69</v>
      </c>
      <c r="GB68" s="49">
        <v>1912723981.5280743</v>
      </c>
      <c r="GC68" s="49">
        <v>765536.69</v>
      </c>
      <c r="GD68" s="49">
        <v>5424182893.2088642</v>
      </c>
      <c r="GE68" s="49">
        <v>2665060</v>
      </c>
      <c r="GF68" s="49">
        <v>457244098.73499894</v>
      </c>
      <c r="GG68" s="49">
        <v>62509.56</v>
      </c>
      <c r="GH68" s="49">
        <v>5652865.3300000001</v>
      </c>
      <c r="GI68" s="49">
        <v>0</v>
      </c>
      <c r="GJ68" s="49">
        <v>375511.08</v>
      </c>
      <c r="GK68" s="49">
        <v>0</v>
      </c>
      <c r="GL68" s="49">
        <v>0</v>
      </c>
      <c r="GM68" s="49">
        <v>0</v>
      </c>
      <c r="GN68" s="49">
        <v>0</v>
      </c>
      <c r="GO68" s="49">
        <v>0</v>
      </c>
      <c r="GP68" s="49">
        <v>0</v>
      </c>
      <c r="GQ68" s="49">
        <v>0</v>
      </c>
      <c r="GR68" s="49">
        <v>0</v>
      </c>
      <c r="GS68" s="49">
        <v>0</v>
      </c>
      <c r="GT68" s="49">
        <v>0</v>
      </c>
      <c r="GU68" s="49">
        <v>0</v>
      </c>
      <c r="GV68" s="49">
        <v>0</v>
      </c>
      <c r="GW68" s="49">
        <v>0</v>
      </c>
      <c r="GX68" s="49">
        <v>0</v>
      </c>
      <c r="GY68" s="49">
        <v>0</v>
      </c>
      <c r="GZ68" s="49">
        <v>0</v>
      </c>
      <c r="HA68" s="49">
        <v>0</v>
      </c>
      <c r="HB68" s="49">
        <v>0</v>
      </c>
      <c r="HC68" s="49">
        <v>0</v>
      </c>
      <c r="HD68" s="49">
        <v>0</v>
      </c>
      <c r="HE68" s="49">
        <v>0</v>
      </c>
      <c r="HF68" s="49">
        <v>0</v>
      </c>
      <c r="HG68" s="49">
        <v>0</v>
      </c>
      <c r="HH68" s="49">
        <v>0</v>
      </c>
      <c r="HI68" s="49">
        <v>0</v>
      </c>
      <c r="HJ68" s="49">
        <v>0</v>
      </c>
      <c r="HK68" s="49">
        <v>0</v>
      </c>
      <c r="HL68" s="49">
        <v>0</v>
      </c>
      <c r="HM68" s="49">
        <v>0</v>
      </c>
      <c r="HN68" s="49">
        <v>0</v>
      </c>
      <c r="HO68" s="49">
        <v>0</v>
      </c>
      <c r="HP68" s="49">
        <v>0</v>
      </c>
      <c r="HQ68" s="49">
        <v>0</v>
      </c>
      <c r="HR68" s="49">
        <v>0</v>
      </c>
      <c r="HS68" s="49">
        <v>0</v>
      </c>
      <c r="HT68" s="49">
        <v>76495042339.815109</v>
      </c>
      <c r="HU68" s="49">
        <v>256685713.18513805</v>
      </c>
    </row>
    <row r="69" spans="1:237" ht="12.75" customHeight="1">
      <c r="A69" s="59" t="s">
        <v>276</v>
      </c>
      <c r="B69" s="48">
        <v>9001</v>
      </c>
      <c r="C69" s="58" t="s">
        <v>277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v>0</v>
      </c>
      <c r="BC69" s="49">
        <v>0</v>
      </c>
      <c r="BD69" s="49">
        <v>0</v>
      </c>
      <c r="BE69" s="49">
        <v>0</v>
      </c>
      <c r="BF69" s="49">
        <v>0</v>
      </c>
      <c r="BG69" s="49">
        <v>0</v>
      </c>
      <c r="BH69" s="49">
        <v>0</v>
      </c>
      <c r="BI69" s="49">
        <v>0</v>
      </c>
      <c r="BJ69" s="49">
        <v>0</v>
      </c>
      <c r="BK69" s="49">
        <v>0</v>
      </c>
      <c r="BL69" s="49">
        <v>0</v>
      </c>
      <c r="BM69" s="49">
        <v>0</v>
      </c>
      <c r="BN69" s="49">
        <v>0</v>
      </c>
      <c r="BO69" s="49">
        <v>0</v>
      </c>
      <c r="BP69" s="49">
        <v>0</v>
      </c>
      <c r="BQ69" s="49">
        <v>0</v>
      </c>
      <c r="BR69" s="49">
        <v>0</v>
      </c>
      <c r="BS69" s="49">
        <v>0</v>
      </c>
      <c r="BT69" s="49">
        <v>0</v>
      </c>
      <c r="BU69" s="49">
        <v>0</v>
      </c>
      <c r="BV69" s="49">
        <v>0</v>
      </c>
      <c r="BW69" s="49">
        <v>0</v>
      </c>
      <c r="BX69" s="49">
        <v>0</v>
      </c>
      <c r="BY69" s="49">
        <v>0</v>
      </c>
      <c r="BZ69" s="49">
        <v>0</v>
      </c>
      <c r="CA69" s="49">
        <v>0</v>
      </c>
      <c r="CB69" s="49">
        <v>0</v>
      </c>
      <c r="CC69" s="49">
        <v>0</v>
      </c>
      <c r="CD69" s="49">
        <v>0</v>
      </c>
      <c r="CE69" s="49">
        <v>0</v>
      </c>
      <c r="CF69" s="49">
        <v>0</v>
      </c>
      <c r="CG69" s="49">
        <v>0</v>
      </c>
      <c r="CH69" s="49">
        <v>0</v>
      </c>
      <c r="CI69" s="49">
        <v>0</v>
      </c>
      <c r="CJ69" s="49">
        <v>0</v>
      </c>
      <c r="CK69" s="49">
        <v>0</v>
      </c>
      <c r="CL69" s="49">
        <v>0</v>
      </c>
      <c r="CM69" s="49">
        <v>0</v>
      </c>
      <c r="CN69" s="49">
        <v>0</v>
      </c>
      <c r="CO69" s="49">
        <v>0</v>
      </c>
      <c r="CP69" s="49">
        <v>0</v>
      </c>
      <c r="CQ69" s="49">
        <v>0</v>
      </c>
      <c r="CR69" s="49">
        <v>0</v>
      </c>
      <c r="CS69" s="49">
        <v>0</v>
      </c>
      <c r="CT69" s="49">
        <v>0</v>
      </c>
      <c r="CU69" s="49">
        <v>0</v>
      </c>
      <c r="CV69" s="49">
        <v>0</v>
      </c>
      <c r="CW69" s="49">
        <v>0</v>
      </c>
      <c r="CX69" s="49">
        <v>0</v>
      </c>
      <c r="CY69" s="49">
        <v>0</v>
      </c>
      <c r="CZ69" s="49">
        <v>0</v>
      </c>
      <c r="DA69" s="49">
        <v>0</v>
      </c>
      <c r="DB69" s="49">
        <v>0</v>
      </c>
      <c r="DC69" s="49">
        <v>0</v>
      </c>
      <c r="DD69" s="49">
        <v>592239382.43758881</v>
      </c>
      <c r="DE69" s="49">
        <v>600.05999999999995</v>
      </c>
      <c r="DF69" s="49">
        <v>46318272.84000086</v>
      </c>
      <c r="DG69" s="49">
        <v>0</v>
      </c>
      <c r="DH69" s="49">
        <v>0</v>
      </c>
      <c r="DI69" s="49">
        <v>0</v>
      </c>
      <c r="DJ69" s="49">
        <v>0</v>
      </c>
      <c r="DK69" s="49">
        <v>0</v>
      </c>
      <c r="DL69" s="49">
        <v>0</v>
      </c>
      <c r="DM69" s="49">
        <v>0</v>
      </c>
      <c r="DN69" s="49">
        <v>0</v>
      </c>
      <c r="DO69" s="49">
        <v>0</v>
      </c>
      <c r="DP69" s="49">
        <v>0</v>
      </c>
      <c r="DQ69" s="49">
        <v>0</v>
      </c>
      <c r="DR69" s="49">
        <v>0</v>
      </c>
      <c r="DS69" s="49">
        <v>0</v>
      </c>
      <c r="DT69" s="49">
        <v>0</v>
      </c>
      <c r="DU69" s="49">
        <v>0</v>
      </c>
      <c r="DV69" s="49">
        <v>0</v>
      </c>
      <c r="DW69" s="49">
        <v>0</v>
      </c>
      <c r="DX69" s="49">
        <v>0</v>
      </c>
      <c r="DY69" s="49">
        <v>0</v>
      </c>
      <c r="DZ69" s="49">
        <v>0</v>
      </c>
      <c r="EA69" s="49">
        <v>0</v>
      </c>
      <c r="EB69" s="49">
        <v>0</v>
      </c>
      <c r="EC69" s="49">
        <v>0</v>
      </c>
      <c r="ED69" s="49">
        <v>0</v>
      </c>
      <c r="EE69" s="49">
        <v>0</v>
      </c>
      <c r="EF69" s="49">
        <v>0</v>
      </c>
      <c r="EG69" s="49">
        <v>0</v>
      </c>
      <c r="EH69" s="49">
        <v>0</v>
      </c>
      <c r="EI69" s="49">
        <v>0</v>
      </c>
      <c r="EJ69" s="49">
        <v>0</v>
      </c>
      <c r="EK69" s="49">
        <v>0</v>
      </c>
      <c r="EL69" s="49">
        <v>0</v>
      </c>
      <c r="EM69" s="49">
        <v>0</v>
      </c>
      <c r="EN69" s="49">
        <v>0</v>
      </c>
      <c r="EO69" s="49">
        <v>0</v>
      </c>
      <c r="EP69" s="49">
        <v>0</v>
      </c>
      <c r="EQ69" s="49">
        <v>0</v>
      </c>
      <c r="ER69" s="49">
        <v>0</v>
      </c>
      <c r="ES69" s="49">
        <v>0</v>
      </c>
      <c r="ET69" s="49">
        <v>0</v>
      </c>
      <c r="EU69" s="49">
        <v>0</v>
      </c>
      <c r="EV69" s="49">
        <v>0</v>
      </c>
      <c r="EW69" s="49">
        <v>0</v>
      </c>
      <c r="EX69" s="49">
        <v>0</v>
      </c>
      <c r="EY69" s="49">
        <v>0</v>
      </c>
      <c r="EZ69" s="49">
        <v>0</v>
      </c>
      <c r="FA69" s="49">
        <v>0</v>
      </c>
      <c r="FB69" s="49">
        <v>0</v>
      </c>
      <c r="FC69" s="49">
        <v>0</v>
      </c>
      <c r="FD69" s="49">
        <v>0</v>
      </c>
      <c r="FE69" s="49">
        <v>0</v>
      </c>
      <c r="FF69" s="49">
        <v>0</v>
      </c>
      <c r="FG69" s="49">
        <v>0</v>
      </c>
      <c r="FH69" s="49">
        <v>0</v>
      </c>
      <c r="FI69" s="49">
        <v>0</v>
      </c>
      <c r="FJ69" s="49">
        <v>0</v>
      </c>
      <c r="FK69" s="49">
        <v>0</v>
      </c>
      <c r="FL69" s="49">
        <v>-30504.459999999995</v>
      </c>
      <c r="FM69" s="49">
        <v>0</v>
      </c>
      <c r="FN69" s="49">
        <v>1872040136.2293603</v>
      </c>
      <c r="FO69" s="49">
        <v>0</v>
      </c>
      <c r="FP69" s="49">
        <v>1616256.9935000003</v>
      </c>
      <c r="FQ69" s="49">
        <v>0</v>
      </c>
      <c r="FR69" s="49">
        <v>37170078.399200685</v>
      </c>
      <c r="FS69" s="49">
        <v>0</v>
      </c>
      <c r="FT69" s="49">
        <v>299221863.65508914</v>
      </c>
      <c r="FU69" s="49">
        <v>0</v>
      </c>
      <c r="FV69" s="49">
        <v>3426239.9849122311</v>
      </c>
      <c r="FW69" s="49">
        <v>0</v>
      </c>
      <c r="FX69" s="49">
        <v>295795623.67017692</v>
      </c>
      <c r="FY69" s="49">
        <v>0</v>
      </c>
      <c r="FZ69" s="49">
        <v>1534031937.1815708</v>
      </c>
      <c r="GA69" s="49">
        <v>0</v>
      </c>
      <c r="GB69" s="49">
        <v>102802498.14882648</v>
      </c>
      <c r="GC69" s="49">
        <v>0</v>
      </c>
      <c r="GD69" s="49">
        <v>1431229439.0327442</v>
      </c>
      <c r="GE69" s="49">
        <v>0</v>
      </c>
      <c r="GF69" s="49">
        <v>13990675.689999623</v>
      </c>
      <c r="GG69" s="49">
        <v>110175.6</v>
      </c>
      <c r="GH69" s="49">
        <v>0</v>
      </c>
      <c r="GI69" s="49">
        <v>0</v>
      </c>
      <c r="GJ69" s="49">
        <v>0</v>
      </c>
      <c r="GK69" s="49">
        <v>0</v>
      </c>
      <c r="GL69" s="49">
        <v>20767485.790000301</v>
      </c>
      <c r="GM69" s="49">
        <v>2444088.61</v>
      </c>
      <c r="GN69" s="49">
        <v>17234723689.326408</v>
      </c>
      <c r="GO69" s="49">
        <v>72664909.579997391</v>
      </c>
      <c r="GP69" s="49">
        <v>0</v>
      </c>
      <c r="GQ69" s="49">
        <v>0</v>
      </c>
      <c r="GR69" s="49">
        <v>0</v>
      </c>
      <c r="GS69" s="49">
        <v>0</v>
      </c>
      <c r="GT69" s="49">
        <v>52201.78</v>
      </c>
      <c r="GU69" s="49">
        <v>0</v>
      </c>
      <c r="GV69" s="49">
        <v>0</v>
      </c>
      <c r="GW69" s="49">
        <v>0</v>
      </c>
      <c r="GX69" s="49">
        <v>0</v>
      </c>
      <c r="GY69" s="49">
        <v>0</v>
      </c>
      <c r="GZ69" s="49">
        <v>-98.90000000000019</v>
      </c>
      <c r="HA69" s="49">
        <v>0</v>
      </c>
      <c r="HB69" s="49">
        <v>0</v>
      </c>
      <c r="HC69" s="49">
        <v>0</v>
      </c>
      <c r="HD69" s="49">
        <v>0</v>
      </c>
      <c r="HE69" s="49">
        <v>0</v>
      </c>
      <c r="HF69" s="49">
        <v>-98.90000000000019</v>
      </c>
      <c r="HG69" s="49">
        <v>0</v>
      </c>
      <c r="HH69" s="49">
        <v>0</v>
      </c>
      <c r="HI69" s="49">
        <v>0</v>
      </c>
      <c r="HJ69" s="49">
        <v>-98.90000000000019</v>
      </c>
      <c r="HK69" s="49">
        <v>0</v>
      </c>
      <c r="HL69" s="49">
        <v>0</v>
      </c>
      <c r="HM69" s="49">
        <v>0</v>
      </c>
      <c r="HN69" s="49">
        <v>0</v>
      </c>
      <c r="HO69" s="49">
        <v>0</v>
      </c>
      <c r="HP69" s="49">
        <v>0</v>
      </c>
      <c r="HQ69" s="49">
        <v>0</v>
      </c>
      <c r="HR69" s="49">
        <v>0</v>
      </c>
      <c r="HS69" s="49">
        <v>0</v>
      </c>
      <c r="HT69" s="49">
        <v>19780101240.733356</v>
      </c>
      <c r="HU69" s="49">
        <v>75219773.849997386</v>
      </c>
    </row>
    <row r="70" spans="1:237" ht="12.75" customHeight="1">
      <c r="A70" s="59" t="s">
        <v>279</v>
      </c>
      <c r="B70" s="48">
        <v>9003</v>
      </c>
      <c r="C70" s="58" t="s">
        <v>280</v>
      </c>
      <c r="D70" s="49">
        <v>8661150405.9296989</v>
      </c>
      <c r="E70" s="49">
        <v>63950475.528999992</v>
      </c>
      <c r="F70" s="49">
        <v>1660356390.5366538</v>
      </c>
      <c r="G70" s="49">
        <v>5842364.8873580499</v>
      </c>
      <c r="H70" s="49">
        <v>3657675743.2769794</v>
      </c>
      <c r="I70" s="49">
        <v>31505539.731961019</v>
      </c>
      <c r="J70" s="49">
        <v>3343118272.1160626</v>
      </c>
      <c r="K70" s="49">
        <v>26602570.909680929</v>
      </c>
      <c r="L70" s="49">
        <v>954941838.12</v>
      </c>
      <c r="M70" s="49">
        <v>198606.44</v>
      </c>
      <c r="N70" s="49">
        <v>1693368631.3400767</v>
      </c>
      <c r="O70" s="49">
        <v>0</v>
      </c>
      <c r="P70" s="49">
        <v>36842194.200000003</v>
      </c>
      <c r="Q70" s="49">
        <v>0</v>
      </c>
      <c r="R70" s="49">
        <v>110125593.34999996</v>
      </c>
      <c r="S70" s="49">
        <v>0</v>
      </c>
      <c r="T70" s="49">
        <v>15719532.034796324</v>
      </c>
      <c r="U70" s="49">
        <v>0</v>
      </c>
      <c r="V70" s="49">
        <v>34671125.469999999</v>
      </c>
      <c r="W70" s="49">
        <v>0</v>
      </c>
      <c r="X70" s="49">
        <v>336609.75</v>
      </c>
      <c r="Y70" s="49">
        <v>0</v>
      </c>
      <c r="Z70" s="49">
        <v>1768159762.1141021</v>
      </c>
      <c r="AA70" s="49">
        <v>10453267.737</v>
      </c>
      <c r="AB70" s="49">
        <v>2750676.54</v>
      </c>
      <c r="AC70" s="49">
        <v>0</v>
      </c>
      <c r="AD70" s="49">
        <v>847774075.69970906</v>
      </c>
      <c r="AE70" s="49">
        <v>6410554.7910000002</v>
      </c>
      <c r="AF70" s="49">
        <v>30961.91</v>
      </c>
      <c r="AG70" s="49">
        <v>0</v>
      </c>
      <c r="AH70" s="49">
        <v>0</v>
      </c>
      <c r="AI70" s="49">
        <v>0</v>
      </c>
      <c r="AJ70" s="49">
        <v>17674358791.419075</v>
      </c>
      <c r="AK70" s="49">
        <v>780870.81</v>
      </c>
      <c r="AL70" s="49">
        <v>366187148.64818084</v>
      </c>
      <c r="AM70" s="49">
        <v>0</v>
      </c>
      <c r="AN70" s="49">
        <v>1137184801.7734909</v>
      </c>
      <c r="AO70" s="49">
        <v>10423784.370000001</v>
      </c>
      <c r="AP70" s="49">
        <v>14190036615.457548</v>
      </c>
      <c r="AQ70" s="49">
        <v>39588545.090000004</v>
      </c>
      <c r="AR70" s="49">
        <v>68487288.070000067</v>
      </c>
      <c r="AS70" s="49">
        <v>0</v>
      </c>
      <c r="AT70" s="49">
        <v>685040743.74073911</v>
      </c>
      <c r="AU70" s="49">
        <v>1509289.1809999999</v>
      </c>
      <c r="AV70" s="49">
        <v>1006790735.5754519</v>
      </c>
      <c r="AW70" s="49">
        <v>1540372.2220000001</v>
      </c>
      <c r="AX70" s="49">
        <v>448139.99000000005</v>
      </c>
      <c r="AY70" s="49">
        <v>1456.99</v>
      </c>
      <c r="AZ70" s="49">
        <v>2930963.22</v>
      </c>
      <c r="BA70" s="49">
        <v>0</v>
      </c>
      <c r="BB70" s="49">
        <v>92045592.322963819</v>
      </c>
      <c r="BC70" s="49">
        <v>364628.60099999997</v>
      </c>
      <c r="BD70" s="49">
        <v>428729885.79068393</v>
      </c>
      <c r="BE70" s="49">
        <v>883010.48100000003</v>
      </c>
      <c r="BF70" s="49">
        <v>6367592.4800000004</v>
      </c>
      <c r="BG70" s="49">
        <v>0</v>
      </c>
      <c r="BH70" s="49">
        <v>83646504.889999717</v>
      </c>
      <c r="BI70" s="49">
        <v>0</v>
      </c>
      <c r="BJ70" s="49">
        <v>442373962.63999999</v>
      </c>
      <c r="BK70" s="49">
        <v>0</v>
      </c>
      <c r="BL70" s="49">
        <v>480990149.64123803</v>
      </c>
      <c r="BM70" s="49">
        <v>0</v>
      </c>
      <c r="BN70" s="49">
        <v>27569525.09</v>
      </c>
      <c r="BO70" s="49">
        <v>0</v>
      </c>
      <c r="BP70" s="49">
        <v>65192228.449999988</v>
      </c>
      <c r="BQ70" s="49">
        <v>0</v>
      </c>
      <c r="BR70" s="49">
        <v>5663592.7300000098</v>
      </c>
      <c r="BS70" s="49">
        <v>0</v>
      </c>
      <c r="BT70" s="49">
        <v>0</v>
      </c>
      <c r="BU70" s="49">
        <v>0</v>
      </c>
      <c r="BV70" s="49">
        <v>721326703.65670002</v>
      </c>
      <c r="BW70" s="49">
        <v>217157.948</v>
      </c>
      <c r="BX70" s="49">
        <v>9236692.1699999999</v>
      </c>
      <c r="BY70" s="49">
        <v>15011.69</v>
      </c>
      <c r="BZ70" s="49">
        <v>87206632.469999984</v>
      </c>
      <c r="CA70" s="49">
        <v>0</v>
      </c>
      <c r="CB70" s="49">
        <v>76102646.469500005</v>
      </c>
      <c r="CC70" s="49">
        <v>107532.35199999998</v>
      </c>
      <c r="CD70" s="49">
        <v>0</v>
      </c>
      <c r="CE70" s="49">
        <v>0</v>
      </c>
      <c r="CF70" s="49">
        <v>0</v>
      </c>
      <c r="CG70" s="49">
        <v>0</v>
      </c>
      <c r="CH70" s="49">
        <v>0</v>
      </c>
      <c r="CI70" s="49">
        <v>0</v>
      </c>
      <c r="CJ70" s="49">
        <v>2281358121.3606477</v>
      </c>
      <c r="CK70" s="49">
        <v>4420980.75</v>
      </c>
      <c r="CL70" s="49">
        <v>163780154.35335842</v>
      </c>
      <c r="CM70" s="49">
        <v>89264.55</v>
      </c>
      <c r="CN70" s="49">
        <v>61464144.781598575</v>
      </c>
      <c r="CO70" s="49">
        <v>668.37</v>
      </c>
      <c r="CP70" s="49">
        <v>0</v>
      </c>
      <c r="CQ70" s="49">
        <v>0</v>
      </c>
      <c r="CR70" s="49">
        <v>54191217.031935379</v>
      </c>
      <c r="CS70" s="49">
        <v>5312.07</v>
      </c>
      <c r="CT70" s="49">
        <v>0</v>
      </c>
      <c r="CU70" s="49">
        <v>0</v>
      </c>
      <c r="CV70" s="49">
        <v>0</v>
      </c>
      <c r="CW70" s="49">
        <v>0</v>
      </c>
      <c r="CX70" s="49">
        <v>0</v>
      </c>
      <c r="CY70" s="49">
        <v>0</v>
      </c>
      <c r="CZ70" s="49">
        <v>52564648.740000002</v>
      </c>
      <c r="DA70" s="49">
        <v>0</v>
      </c>
      <c r="DB70" s="49">
        <v>658622.28</v>
      </c>
      <c r="DC70" s="49">
        <v>0</v>
      </c>
      <c r="DD70" s="49">
        <v>2191709154.1179805</v>
      </c>
      <c r="DE70" s="49">
        <v>2140997.08</v>
      </c>
      <c r="DF70" s="49">
        <v>87999105.860000879</v>
      </c>
      <c r="DG70" s="49">
        <v>-3087.87</v>
      </c>
      <c r="DH70" s="49">
        <v>0</v>
      </c>
      <c r="DI70" s="49">
        <v>0</v>
      </c>
      <c r="DJ70" s="49">
        <v>0</v>
      </c>
      <c r="DK70" s="49">
        <v>0</v>
      </c>
      <c r="DL70" s="49">
        <v>399544.65</v>
      </c>
      <c r="DM70" s="49">
        <v>1598.34</v>
      </c>
      <c r="DN70" s="49">
        <v>351761064.72480774</v>
      </c>
      <c r="DO70" s="49">
        <v>1313906.45</v>
      </c>
      <c r="DP70" s="49">
        <v>46650114.921114616</v>
      </c>
      <c r="DQ70" s="49">
        <v>75776648.164138019</v>
      </c>
      <c r="DR70" s="49">
        <v>0</v>
      </c>
      <c r="DS70" s="49">
        <v>0</v>
      </c>
      <c r="DT70" s="49">
        <v>23608850.609809469</v>
      </c>
      <c r="DU70" s="49">
        <v>18034.37</v>
      </c>
      <c r="DV70" s="49">
        <v>76844625.956666276</v>
      </c>
      <c r="DW70" s="49">
        <v>0</v>
      </c>
      <c r="DX70" s="49">
        <v>298597457.02202189</v>
      </c>
      <c r="DY70" s="49">
        <v>81370.61</v>
      </c>
      <c r="DZ70" s="49">
        <v>0</v>
      </c>
      <c r="EA70" s="49">
        <v>0</v>
      </c>
      <c r="EB70" s="49">
        <v>1803342035.7131732</v>
      </c>
      <c r="EC70" s="49">
        <v>2166042.662</v>
      </c>
      <c r="ED70" s="49">
        <v>235844033.61399999</v>
      </c>
      <c r="EE70" s="49">
        <v>5581390.7760000005</v>
      </c>
      <c r="EF70" s="49">
        <v>661951126.26400018</v>
      </c>
      <c r="EG70" s="49">
        <v>21811113.616</v>
      </c>
      <c r="EH70" s="49">
        <v>1458267510.2174711</v>
      </c>
      <c r="EI70" s="49">
        <v>3341552.8250000007</v>
      </c>
      <c r="EJ70" s="49">
        <v>0</v>
      </c>
      <c r="EK70" s="49">
        <v>0</v>
      </c>
      <c r="EL70" s="49">
        <v>226404.5</v>
      </c>
      <c r="EM70" s="49">
        <v>0</v>
      </c>
      <c r="EN70" s="49">
        <v>269123026.39999998</v>
      </c>
      <c r="EO70" s="49">
        <v>25</v>
      </c>
      <c r="EP70" s="49">
        <v>9981607.9899999965</v>
      </c>
      <c r="EQ70" s="49">
        <v>0</v>
      </c>
      <c r="ER70" s="49">
        <v>0</v>
      </c>
      <c r="ES70" s="49">
        <v>0</v>
      </c>
      <c r="ET70" s="49">
        <v>964846.10000000126</v>
      </c>
      <c r="EU70" s="49">
        <v>0</v>
      </c>
      <c r="EV70" s="49">
        <v>281517101.56</v>
      </c>
      <c r="EW70" s="49">
        <v>0</v>
      </c>
      <c r="EX70" s="49">
        <v>2569339639.3324428</v>
      </c>
      <c r="EY70" s="49">
        <v>0</v>
      </c>
      <c r="EZ70" s="49">
        <v>11467481.689999999</v>
      </c>
      <c r="FA70" s="49">
        <v>0</v>
      </c>
      <c r="FB70" s="49">
        <v>1374991949.7480989</v>
      </c>
      <c r="FC70" s="49">
        <v>0</v>
      </c>
      <c r="FD70" s="49">
        <v>1069505.28</v>
      </c>
      <c r="FE70" s="49">
        <v>0</v>
      </c>
      <c r="FF70" s="49">
        <v>0</v>
      </c>
      <c r="FG70" s="49">
        <v>0</v>
      </c>
      <c r="FH70" s="49">
        <v>15049013.610000001</v>
      </c>
      <c r="FI70" s="49">
        <v>0</v>
      </c>
      <c r="FJ70" s="49">
        <v>414348599.70999992</v>
      </c>
      <c r="FK70" s="49">
        <v>0</v>
      </c>
      <c r="FL70" s="49">
        <v>104851198.45</v>
      </c>
      <c r="FM70" s="49">
        <v>0</v>
      </c>
      <c r="FN70" s="49">
        <v>11854626901.973961</v>
      </c>
      <c r="FO70" s="49">
        <v>3433421.69</v>
      </c>
      <c r="FP70" s="49">
        <v>136502058.53597805</v>
      </c>
      <c r="FQ70" s="49">
        <v>2825</v>
      </c>
      <c r="FR70" s="49">
        <v>298334767.52148074</v>
      </c>
      <c r="FS70" s="49">
        <v>0</v>
      </c>
      <c r="FT70" s="49">
        <v>2548851263.9979954</v>
      </c>
      <c r="FU70" s="49">
        <v>0</v>
      </c>
      <c r="FV70" s="49">
        <v>248423012.90444472</v>
      </c>
      <c r="FW70" s="49">
        <v>0</v>
      </c>
      <c r="FX70" s="49">
        <v>2300428251.0935502</v>
      </c>
      <c r="FY70" s="49">
        <v>0</v>
      </c>
      <c r="FZ70" s="49">
        <v>8870938811.9185085</v>
      </c>
      <c r="GA70" s="49">
        <v>3430596.69</v>
      </c>
      <c r="GB70" s="49">
        <v>2015526479.6769009</v>
      </c>
      <c r="GC70" s="49">
        <v>765536.69</v>
      </c>
      <c r="GD70" s="49">
        <v>6855412332.2416086</v>
      </c>
      <c r="GE70" s="49">
        <v>2665060</v>
      </c>
      <c r="GF70" s="49">
        <v>471234774.42499858</v>
      </c>
      <c r="GG70" s="49">
        <v>172685.16</v>
      </c>
      <c r="GH70" s="49">
        <v>5652865.3300000001</v>
      </c>
      <c r="GI70" s="49">
        <v>0</v>
      </c>
      <c r="GJ70" s="49">
        <v>375511.08</v>
      </c>
      <c r="GK70" s="49">
        <v>0</v>
      </c>
      <c r="GL70" s="49">
        <v>20767485.790000301</v>
      </c>
      <c r="GM70" s="49">
        <v>2444088.61</v>
      </c>
      <c r="GN70" s="49">
        <v>17234723689.326408</v>
      </c>
      <c r="GO70" s="49">
        <v>72664909.579997391</v>
      </c>
      <c r="GP70" s="49">
        <v>0</v>
      </c>
      <c r="GQ70" s="49">
        <v>0</v>
      </c>
      <c r="GR70" s="49">
        <v>0</v>
      </c>
      <c r="GS70" s="49">
        <v>0</v>
      </c>
      <c r="GT70" s="49">
        <v>52201.78</v>
      </c>
      <c r="GU70" s="49">
        <v>0</v>
      </c>
      <c r="GV70" s="49">
        <v>0</v>
      </c>
      <c r="GW70" s="49">
        <v>0</v>
      </c>
      <c r="GX70" s="49">
        <v>0</v>
      </c>
      <c r="GY70" s="49">
        <v>0</v>
      </c>
      <c r="GZ70" s="49">
        <v>-98.90000000000019</v>
      </c>
      <c r="HA70" s="49">
        <v>0</v>
      </c>
      <c r="HB70" s="49">
        <v>0</v>
      </c>
      <c r="HC70" s="49">
        <v>0</v>
      </c>
      <c r="HD70" s="49">
        <v>0</v>
      </c>
      <c r="HE70" s="49">
        <v>0</v>
      </c>
      <c r="HF70" s="49">
        <v>-98.90000000000019</v>
      </c>
      <c r="HG70" s="49">
        <v>0</v>
      </c>
      <c r="HH70" s="49">
        <v>0</v>
      </c>
      <c r="HI70" s="49">
        <v>0</v>
      </c>
      <c r="HJ70" s="49">
        <v>-98.90000000000019</v>
      </c>
      <c r="HK70" s="49">
        <v>0</v>
      </c>
      <c r="HL70" s="49">
        <v>0</v>
      </c>
      <c r="HM70" s="49">
        <v>0</v>
      </c>
      <c r="HN70" s="49">
        <v>0</v>
      </c>
      <c r="HO70" s="49">
        <v>0</v>
      </c>
      <c r="HP70" s="49">
        <v>0</v>
      </c>
      <c r="HQ70" s="49">
        <v>0</v>
      </c>
      <c r="HR70" s="49">
        <v>0</v>
      </c>
      <c r="HS70" s="49">
        <v>0</v>
      </c>
      <c r="HT70" s="49">
        <v>96275143580.548462</v>
      </c>
      <c r="HU70" s="49">
        <v>331905487.03513545</v>
      </c>
    </row>
    <row r="71" spans="1:237" ht="12.75" customHeight="1">
      <c r="A71" s="53"/>
      <c r="B71" s="53"/>
      <c r="C71" s="53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</row>
    <row r="72" spans="1:237" ht="12.75" customHeight="1">
      <c r="A72" s="53"/>
      <c r="B72" s="53"/>
      <c r="C72" s="53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</row>
    <row r="73" spans="1:237" ht="12.75" customHeight="1">
      <c r="A73" s="53"/>
      <c r="B73" s="53"/>
      <c r="C73" s="53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</row>
    <row r="74" spans="1:237">
      <c r="A74" s="53"/>
      <c r="B74" s="53"/>
      <c r="C74" s="53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</row>
    <row r="75" spans="1:237" s="35" customFormat="1">
      <c r="A75" s="53"/>
      <c r="B75" s="53"/>
      <c r="C75" s="53"/>
    </row>
    <row r="76" spans="1:237" s="35" customFormat="1">
      <c r="A76" s="53"/>
      <c r="B76" s="53"/>
      <c r="C76" s="53"/>
    </row>
    <row r="77" spans="1:237" s="35" customFormat="1">
      <c r="A77" s="53"/>
      <c r="B77" s="53"/>
      <c r="C77" s="53"/>
    </row>
    <row r="78" spans="1:237" s="35" customFormat="1">
      <c r="A78" s="53"/>
      <c r="B78" s="53"/>
      <c r="C78" s="53"/>
    </row>
    <row r="79" spans="1:237" s="35" customFormat="1">
      <c r="A79" s="53"/>
      <c r="B79" s="53"/>
      <c r="C79" s="53"/>
    </row>
    <row r="80" spans="1:237" s="35" customFormat="1">
      <c r="A80" s="53"/>
      <c r="B80" s="53"/>
      <c r="C80" s="53"/>
    </row>
    <row r="81" spans="1:3" s="35" customFormat="1">
      <c r="A81" s="53"/>
      <c r="B81" s="53"/>
      <c r="C81" s="53"/>
    </row>
    <row r="82" spans="1:3" s="35" customFormat="1">
      <c r="A82" s="53"/>
      <c r="B82" s="53"/>
      <c r="C82" s="53"/>
    </row>
    <row r="83" spans="1:3" s="35" customFormat="1">
      <c r="A83" s="53"/>
      <c r="B83" s="53"/>
      <c r="C83" s="53"/>
    </row>
    <row r="84" spans="1:3" s="35" customFormat="1">
      <c r="A84" s="53"/>
      <c r="B84" s="53"/>
      <c r="C84" s="53"/>
    </row>
    <row r="85" spans="1:3" s="35" customFormat="1">
      <c r="A85" s="53"/>
      <c r="B85" s="53"/>
      <c r="C85" s="53"/>
    </row>
    <row r="86" spans="1:3" s="35" customFormat="1">
      <c r="A86" s="53"/>
      <c r="B86" s="53"/>
      <c r="C86" s="53"/>
    </row>
    <row r="87" spans="1:3" s="35" customFormat="1">
      <c r="A87" s="53"/>
      <c r="B87" s="53"/>
      <c r="C87" s="53"/>
    </row>
    <row r="88" spans="1:3" s="35" customFormat="1">
      <c r="A88" s="53"/>
      <c r="B88" s="53"/>
      <c r="C88" s="53"/>
    </row>
    <row r="89" spans="1:3" s="35" customFormat="1">
      <c r="A89" s="53"/>
      <c r="B89" s="53"/>
      <c r="C89" s="53"/>
    </row>
    <row r="90" spans="1:3" s="35" customFormat="1">
      <c r="A90" s="53"/>
      <c r="B90" s="53"/>
      <c r="C90" s="53"/>
    </row>
    <row r="91" spans="1:3" s="35" customFormat="1">
      <c r="A91" s="53"/>
      <c r="B91" s="53"/>
      <c r="C91" s="53"/>
    </row>
    <row r="92" spans="1:3" s="35" customFormat="1">
      <c r="A92" s="53"/>
      <c r="B92" s="53"/>
      <c r="C92" s="53"/>
    </row>
    <row r="93" spans="1:3" s="35" customFormat="1">
      <c r="A93" s="53"/>
      <c r="B93" s="53"/>
      <c r="C93" s="53"/>
    </row>
    <row r="94" spans="1:3" s="35" customFormat="1">
      <c r="A94" s="53"/>
      <c r="B94" s="53"/>
      <c r="C94" s="53"/>
    </row>
    <row r="95" spans="1:3" s="35" customFormat="1">
      <c r="A95" s="53"/>
      <c r="B95" s="53"/>
      <c r="C95" s="53"/>
    </row>
    <row r="96" spans="1:3" s="35" customFormat="1">
      <c r="A96" s="53"/>
      <c r="B96" s="53"/>
      <c r="C96" s="53"/>
    </row>
    <row r="97" spans="1:3" s="35" customFormat="1">
      <c r="A97" s="53"/>
      <c r="B97" s="53"/>
      <c r="C97" s="53"/>
    </row>
    <row r="98" spans="1:3" s="35" customFormat="1">
      <c r="A98" s="53"/>
      <c r="B98" s="53"/>
      <c r="C98" s="53"/>
    </row>
    <row r="99" spans="1:3" s="35" customFormat="1">
      <c r="A99" s="53"/>
      <c r="B99" s="53"/>
      <c r="C99" s="53"/>
    </row>
    <row r="100" spans="1:3" s="35" customFormat="1">
      <c r="A100" s="53"/>
      <c r="B100" s="53"/>
      <c r="C100" s="53"/>
    </row>
    <row r="101" spans="1:3" s="35" customFormat="1">
      <c r="A101" s="53"/>
      <c r="B101" s="53"/>
      <c r="C101" s="53"/>
    </row>
    <row r="102" spans="1:3" s="35" customFormat="1">
      <c r="A102" s="53"/>
      <c r="B102" s="53"/>
      <c r="C102" s="53"/>
    </row>
    <row r="103" spans="1:3" s="35" customFormat="1">
      <c r="A103" s="53"/>
      <c r="B103" s="53"/>
      <c r="C103" s="53"/>
    </row>
    <row r="104" spans="1:3" s="35" customFormat="1">
      <c r="A104" s="53"/>
      <c r="B104" s="53"/>
      <c r="C104" s="53"/>
    </row>
    <row r="105" spans="1:3" s="35" customFormat="1">
      <c r="A105" s="53"/>
      <c r="B105" s="53"/>
      <c r="C105" s="53"/>
    </row>
    <row r="106" spans="1:3" s="35" customFormat="1">
      <c r="A106" s="53"/>
      <c r="B106" s="53"/>
      <c r="C106" s="53"/>
    </row>
    <row r="107" spans="1:3" s="35" customFormat="1">
      <c r="A107" s="53"/>
      <c r="B107" s="53"/>
      <c r="C107" s="53"/>
    </row>
    <row r="108" spans="1:3" s="35" customFormat="1">
      <c r="A108" s="53"/>
      <c r="B108" s="53"/>
      <c r="C108" s="53"/>
    </row>
    <row r="109" spans="1:3" s="35" customFormat="1">
      <c r="A109" s="53"/>
      <c r="B109" s="53"/>
      <c r="C109" s="53"/>
    </row>
    <row r="110" spans="1:3" s="35" customFormat="1">
      <c r="A110" s="53"/>
      <c r="B110" s="53"/>
      <c r="C110" s="53"/>
    </row>
    <row r="111" spans="1:3" s="35" customFormat="1">
      <c r="A111" s="53"/>
      <c r="B111" s="53"/>
      <c r="C111" s="53"/>
    </row>
    <row r="112" spans="1:3" s="35" customFormat="1">
      <c r="A112" s="53"/>
      <c r="B112" s="53"/>
      <c r="C112" s="53"/>
    </row>
    <row r="113" spans="1:3" s="35" customFormat="1">
      <c r="A113" s="53"/>
      <c r="B113" s="53"/>
      <c r="C113" s="53"/>
    </row>
    <row r="114" spans="1:3" s="35" customFormat="1">
      <c r="A114" s="53"/>
      <c r="B114" s="53"/>
      <c r="C114" s="53"/>
    </row>
    <row r="115" spans="1:3" s="35" customFormat="1">
      <c r="A115" s="53"/>
      <c r="B115" s="53"/>
      <c r="C115" s="53"/>
    </row>
    <row r="116" spans="1:3" s="35" customFormat="1">
      <c r="A116" s="53"/>
      <c r="B116" s="53"/>
      <c r="C116" s="53"/>
    </row>
    <row r="117" spans="1:3" s="35" customFormat="1">
      <c r="A117" s="53"/>
      <c r="B117" s="53"/>
      <c r="C117" s="53"/>
    </row>
    <row r="118" spans="1:3" s="35" customFormat="1">
      <c r="A118" s="53"/>
      <c r="B118" s="53"/>
      <c r="C118" s="53"/>
    </row>
    <row r="119" spans="1:3" s="35" customFormat="1">
      <c r="A119" s="53"/>
      <c r="B119" s="53"/>
      <c r="C119" s="53"/>
    </row>
    <row r="120" spans="1:3" s="35" customFormat="1">
      <c r="A120" s="53"/>
      <c r="B120" s="53"/>
      <c r="C120" s="53"/>
    </row>
    <row r="121" spans="1:3" s="35" customFormat="1">
      <c r="A121" s="53"/>
      <c r="B121" s="53"/>
      <c r="C121" s="53"/>
    </row>
    <row r="122" spans="1:3" s="35" customFormat="1">
      <c r="A122" s="53"/>
      <c r="B122" s="53"/>
      <c r="C122" s="53"/>
    </row>
    <row r="123" spans="1:3" s="35" customFormat="1">
      <c r="A123" s="53"/>
      <c r="B123" s="53"/>
      <c r="C123" s="53"/>
    </row>
    <row r="124" spans="1:3" s="35" customFormat="1">
      <c r="A124" s="53"/>
      <c r="B124" s="53"/>
      <c r="C124" s="53"/>
    </row>
    <row r="125" spans="1:3" s="35" customFormat="1">
      <c r="A125" s="53"/>
      <c r="B125" s="53"/>
      <c r="C125" s="53"/>
    </row>
    <row r="126" spans="1:3" s="35" customFormat="1">
      <c r="A126" s="53"/>
      <c r="B126" s="53"/>
      <c r="C126" s="53"/>
    </row>
    <row r="127" spans="1:3" s="35" customFormat="1">
      <c r="A127" s="53"/>
      <c r="B127" s="53"/>
      <c r="C127" s="53"/>
    </row>
    <row r="128" spans="1:3" s="35" customFormat="1">
      <c r="A128" s="53"/>
      <c r="B128" s="53"/>
      <c r="C128" s="53"/>
    </row>
    <row r="129" spans="1:3" s="35" customFormat="1">
      <c r="A129" s="53"/>
      <c r="B129" s="53"/>
      <c r="C129" s="53"/>
    </row>
    <row r="130" spans="1:3" s="35" customFormat="1">
      <c r="A130" s="53"/>
      <c r="B130" s="53"/>
      <c r="C130" s="53"/>
    </row>
    <row r="131" spans="1:3" s="35" customFormat="1">
      <c r="A131" s="53"/>
      <c r="B131" s="53"/>
      <c r="C131" s="53"/>
    </row>
    <row r="132" spans="1:3" s="35" customFormat="1">
      <c r="A132" s="53"/>
      <c r="B132" s="53"/>
      <c r="C132" s="53"/>
    </row>
    <row r="133" spans="1:3" s="35" customFormat="1"/>
    <row r="134" spans="1:3" s="35" customFormat="1"/>
    <row r="135" spans="1:3" s="35" customFormat="1"/>
    <row r="136" spans="1:3" s="35" customFormat="1"/>
    <row r="137" spans="1:3" s="35" customFormat="1">
      <c r="A137" s="53"/>
      <c r="B137" s="53"/>
      <c r="C137" s="53"/>
    </row>
    <row r="138" spans="1:3" s="35" customFormat="1">
      <c r="A138" s="53"/>
      <c r="B138" s="53"/>
      <c r="C138" s="53"/>
    </row>
    <row r="139" spans="1:3" s="35" customFormat="1">
      <c r="A139" s="53"/>
      <c r="B139" s="53"/>
      <c r="C139" s="53"/>
    </row>
    <row r="140" spans="1:3" s="35" customFormat="1">
      <c r="A140" s="53"/>
      <c r="B140" s="53"/>
      <c r="C140" s="53"/>
    </row>
    <row r="141" spans="1:3" s="35" customFormat="1">
      <c r="A141" s="53"/>
      <c r="B141" s="53"/>
      <c r="C141" s="53"/>
    </row>
    <row r="142" spans="1:3" s="35" customFormat="1">
      <c r="A142" s="53"/>
      <c r="B142" s="53"/>
      <c r="C142" s="53"/>
    </row>
    <row r="143" spans="1:3" s="35" customFormat="1">
      <c r="A143" s="53"/>
      <c r="B143" s="53"/>
      <c r="C143" s="53"/>
    </row>
    <row r="144" spans="1:3" s="35" customFormat="1">
      <c r="A144" s="53"/>
      <c r="B144" s="53"/>
      <c r="C144" s="53"/>
    </row>
    <row r="145" spans="1:237" s="35" customFormat="1">
      <c r="A145" s="53"/>
      <c r="B145" s="53"/>
      <c r="C145" s="53"/>
    </row>
    <row r="146" spans="1:237" s="35" customFormat="1">
      <c r="A146" s="53"/>
      <c r="B146" s="53"/>
      <c r="C146" s="53"/>
    </row>
    <row r="147" spans="1:237" s="35" customFormat="1">
      <c r="A147" s="53"/>
      <c r="B147" s="53"/>
      <c r="C147" s="53"/>
    </row>
    <row r="148" spans="1:237" s="35" customFormat="1">
      <c r="A148" s="53"/>
      <c r="B148" s="53"/>
      <c r="C148" s="53"/>
    </row>
    <row r="149" spans="1:237" s="35" customFormat="1">
      <c r="A149" s="53"/>
      <c r="B149" s="53"/>
      <c r="C149" s="53"/>
    </row>
    <row r="150" spans="1:237" s="35" customFormat="1">
      <c r="A150" s="53"/>
      <c r="B150" s="53"/>
      <c r="C150" s="53"/>
    </row>
    <row r="151" spans="1:237" s="35" customFormat="1">
      <c r="A151" s="53"/>
      <c r="B151" s="53"/>
      <c r="C151" s="53"/>
    </row>
    <row r="152" spans="1:237" s="35" customFormat="1">
      <c r="A152" s="53"/>
      <c r="B152" s="53"/>
      <c r="C152" s="53"/>
    </row>
    <row r="153" spans="1:237" s="35" customFormat="1">
      <c r="A153" s="53"/>
      <c r="B153" s="53"/>
      <c r="C153" s="53"/>
    </row>
    <row r="154" spans="1:237" s="35" customFormat="1">
      <c r="A154" s="53"/>
      <c r="B154" s="53"/>
      <c r="C154" s="53"/>
    </row>
    <row r="155" spans="1:237" s="35" customFormat="1">
      <c r="A155" s="6"/>
      <c r="B155" s="6"/>
      <c r="C155" s="6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</row>
  </sheetData>
  <mergeCells count="113">
    <mergeCell ref="D5:E5"/>
    <mergeCell ref="F5:G5"/>
    <mergeCell ref="H5:I5"/>
    <mergeCell ref="J5:K5"/>
    <mergeCell ref="L5:M5"/>
    <mergeCell ref="N5:O5"/>
    <mergeCell ref="AB5:AC5"/>
    <mergeCell ref="AD5:AE5"/>
    <mergeCell ref="AF5:AG5"/>
    <mergeCell ref="AH5:AI5"/>
    <mergeCell ref="AJ5:AK5"/>
    <mergeCell ref="AL5:AM5"/>
    <mergeCell ref="P5:Q5"/>
    <mergeCell ref="R5:S5"/>
    <mergeCell ref="T5:U5"/>
    <mergeCell ref="V5:W5"/>
    <mergeCell ref="X5:Y5"/>
    <mergeCell ref="Z5:AA5"/>
    <mergeCell ref="AZ5:BA5"/>
    <mergeCell ref="BB5:BC5"/>
    <mergeCell ref="BD5:BE5"/>
    <mergeCell ref="BF5:BG5"/>
    <mergeCell ref="BH5:BI5"/>
    <mergeCell ref="BJ5:BK5"/>
    <mergeCell ref="AN5:AO5"/>
    <mergeCell ref="AP5:AQ5"/>
    <mergeCell ref="AR5:AS5"/>
    <mergeCell ref="AT5:AU5"/>
    <mergeCell ref="AV5:AW5"/>
    <mergeCell ref="AX5:AY5"/>
    <mergeCell ref="BX5:BY5"/>
    <mergeCell ref="BZ5:CA5"/>
    <mergeCell ref="CB5:CC5"/>
    <mergeCell ref="CD5:CE5"/>
    <mergeCell ref="CF5:CG5"/>
    <mergeCell ref="CH5:CI5"/>
    <mergeCell ref="BL5:BM5"/>
    <mergeCell ref="BN5:BO5"/>
    <mergeCell ref="BP5:BQ5"/>
    <mergeCell ref="BR5:BS5"/>
    <mergeCell ref="BT5:BU5"/>
    <mergeCell ref="BV5:BW5"/>
    <mergeCell ref="CV5:CW5"/>
    <mergeCell ref="CX5:CY5"/>
    <mergeCell ref="CZ5:DA5"/>
    <mergeCell ref="DB5:DC5"/>
    <mergeCell ref="DD5:DE5"/>
    <mergeCell ref="DF5:DG5"/>
    <mergeCell ref="CJ5:CK5"/>
    <mergeCell ref="CL5:CM5"/>
    <mergeCell ref="CN5:CO5"/>
    <mergeCell ref="CP5:CQ5"/>
    <mergeCell ref="CR5:CS5"/>
    <mergeCell ref="CT5:CU5"/>
    <mergeCell ref="DT5:DU5"/>
    <mergeCell ref="DV5:DW5"/>
    <mergeCell ref="DX5:DY5"/>
    <mergeCell ref="DZ5:EA5"/>
    <mergeCell ref="EB5:EC5"/>
    <mergeCell ref="ED5:EE5"/>
    <mergeCell ref="DH5:DI5"/>
    <mergeCell ref="DJ5:DK5"/>
    <mergeCell ref="DL5:DM5"/>
    <mergeCell ref="DN5:DO5"/>
    <mergeCell ref="DP5:DQ5"/>
    <mergeCell ref="DR5:DS5"/>
    <mergeCell ref="ER5:ES5"/>
    <mergeCell ref="ET5:EU5"/>
    <mergeCell ref="EV5:EW5"/>
    <mergeCell ref="EX5:EY5"/>
    <mergeCell ref="EZ5:FA5"/>
    <mergeCell ref="FB5:FC5"/>
    <mergeCell ref="EF5:EG5"/>
    <mergeCell ref="EH5:EI5"/>
    <mergeCell ref="EJ5:EK5"/>
    <mergeCell ref="EL5:EM5"/>
    <mergeCell ref="EN5:EO5"/>
    <mergeCell ref="EP5:EQ5"/>
    <mergeCell ref="FP5:FQ5"/>
    <mergeCell ref="FR5:FS5"/>
    <mergeCell ref="FT5:FU5"/>
    <mergeCell ref="FV5:FW5"/>
    <mergeCell ref="FX5:FY5"/>
    <mergeCell ref="FZ5:GA5"/>
    <mergeCell ref="FD5:FE5"/>
    <mergeCell ref="FF5:FG5"/>
    <mergeCell ref="FH5:FI5"/>
    <mergeCell ref="FJ5:FK5"/>
    <mergeCell ref="FL5:FM5"/>
    <mergeCell ref="FN5:FO5"/>
    <mergeCell ref="GN5:GO5"/>
    <mergeCell ref="GP5:GQ5"/>
    <mergeCell ref="GR5:GS5"/>
    <mergeCell ref="GT5:GU5"/>
    <mergeCell ref="GV5:GW5"/>
    <mergeCell ref="GX5:GY5"/>
    <mergeCell ref="GB5:GC5"/>
    <mergeCell ref="GD5:GE5"/>
    <mergeCell ref="GF5:GG5"/>
    <mergeCell ref="GH5:GI5"/>
    <mergeCell ref="GJ5:GK5"/>
    <mergeCell ref="GL5:GM5"/>
    <mergeCell ref="HL5:HM5"/>
    <mergeCell ref="HN5:HO5"/>
    <mergeCell ref="HP5:HQ5"/>
    <mergeCell ref="HR5:HS5"/>
    <mergeCell ref="HT5:HU5"/>
    <mergeCell ref="GZ5:HA5"/>
    <mergeCell ref="HB5:HC5"/>
    <mergeCell ref="HD5:HE5"/>
    <mergeCell ref="HF5:HG5"/>
    <mergeCell ref="HH5:HI5"/>
    <mergeCell ref="HJ5:HK5"/>
  </mergeCells>
  <pageMargins left="0.2" right="0.75" top="0.52" bottom="0.52" header="0.5" footer="0.5"/>
  <pageSetup paperSize="9" scale="4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dimension ref="A1:IC155"/>
  <sheetViews>
    <sheetView showGridLines="0" zoomScale="80" zoomScaleNormal="80" workbookViewId="0">
      <pane xSplit="3" ySplit="6" topLeftCell="D7" activePane="bottomRight" state="frozen"/>
      <selection sqref="A1:XFD1048576"/>
      <selection pane="topRight" sqref="A1:XFD1048576"/>
      <selection pane="bottomLeft" sqref="A1:XFD1048576"/>
      <selection pane="bottomRight" activeCell="D7" sqref="D7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29" width="15.5703125" style="3" customWidth="1"/>
    <col min="230" max="16384" width="9.140625" style="3"/>
  </cols>
  <sheetData>
    <row r="1" spans="1:229" ht="15" customHeight="1">
      <c r="A1" s="1" t="s">
        <v>0</v>
      </c>
      <c r="B1" s="2"/>
      <c r="C1" s="2"/>
    </row>
    <row r="2" spans="1:229" ht="15" customHeight="1">
      <c r="A2" s="1" t="s">
        <v>5</v>
      </c>
      <c r="B2" s="2"/>
      <c r="C2" s="2"/>
    </row>
    <row r="3" spans="1:229" ht="15" customHeight="1">
      <c r="A3" s="5" t="s">
        <v>357</v>
      </c>
      <c r="B3" s="2"/>
      <c r="C3" s="2"/>
    </row>
    <row r="4" spans="1:229" ht="15" customHeight="1"/>
    <row r="5" spans="1:229" ht="22.5" customHeight="1">
      <c r="D5" s="101">
        <v>701</v>
      </c>
      <c r="E5" s="102"/>
      <c r="F5" s="101">
        <v>900</v>
      </c>
      <c r="G5" s="102"/>
      <c r="H5" s="101">
        <v>901</v>
      </c>
      <c r="I5" s="102"/>
      <c r="J5" s="101">
        <v>902</v>
      </c>
      <c r="K5" s="102"/>
      <c r="L5" s="101">
        <v>702</v>
      </c>
      <c r="M5" s="102"/>
      <c r="N5" s="101">
        <v>703</v>
      </c>
      <c r="O5" s="102"/>
      <c r="P5" s="101">
        <v>704</v>
      </c>
      <c r="Q5" s="102"/>
      <c r="R5" s="101">
        <v>705</v>
      </c>
      <c r="S5" s="102"/>
      <c r="T5" s="101">
        <v>706</v>
      </c>
      <c r="U5" s="102"/>
      <c r="V5" s="101">
        <v>707</v>
      </c>
      <c r="W5" s="102"/>
      <c r="X5" s="101">
        <v>708</v>
      </c>
      <c r="Y5" s="102"/>
      <c r="Z5" s="101">
        <v>710</v>
      </c>
      <c r="AA5" s="102"/>
      <c r="AB5" s="101">
        <v>711</v>
      </c>
      <c r="AC5" s="102"/>
      <c r="AD5" s="101">
        <v>712</v>
      </c>
      <c r="AE5" s="102"/>
      <c r="AF5" s="101">
        <v>713</v>
      </c>
      <c r="AG5" s="102"/>
      <c r="AH5" s="101">
        <v>714</v>
      </c>
      <c r="AI5" s="102"/>
      <c r="AJ5" s="101" t="s">
        <v>160</v>
      </c>
      <c r="AK5" s="102"/>
      <c r="AL5" s="101">
        <v>903</v>
      </c>
      <c r="AM5" s="102"/>
      <c r="AN5" s="101">
        <v>716</v>
      </c>
      <c r="AO5" s="102"/>
      <c r="AP5" s="101">
        <v>717</v>
      </c>
      <c r="AQ5" s="102"/>
      <c r="AR5" s="101">
        <v>718</v>
      </c>
      <c r="AS5" s="102"/>
      <c r="AT5" s="101">
        <v>719</v>
      </c>
      <c r="AU5" s="102"/>
      <c r="AV5" s="101">
        <v>720</v>
      </c>
      <c r="AW5" s="102"/>
      <c r="AX5" s="101">
        <v>721</v>
      </c>
      <c r="AY5" s="102"/>
      <c r="AZ5" s="101">
        <v>722</v>
      </c>
      <c r="BA5" s="102"/>
      <c r="BB5" s="101">
        <v>723</v>
      </c>
      <c r="BC5" s="102"/>
      <c r="BD5" s="101">
        <v>724</v>
      </c>
      <c r="BE5" s="102"/>
      <c r="BF5" s="101">
        <v>725</v>
      </c>
      <c r="BG5" s="102"/>
      <c r="BH5" s="101">
        <v>726</v>
      </c>
      <c r="BI5" s="102"/>
      <c r="BJ5" s="101">
        <v>727</v>
      </c>
      <c r="BK5" s="102"/>
      <c r="BL5" s="101">
        <v>728</v>
      </c>
      <c r="BM5" s="102"/>
      <c r="BN5" s="101">
        <v>729</v>
      </c>
      <c r="BO5" s="102"/>
      <c r="BP5" s="101">
        <v>730</v>
      </c>
      <c r="BQ5" s="102"/>
      <c r="BR5" s="101">
        <v>731</v>
      </c>
      <c r="BS5" s="102"/>
      <c r="BT5" s="101">
        <v>732</v>
      </c>
      <c r="BU5" s="102"/>
      <c r="BV5" s="101">
        <v>733</v>
      </c>
      <c r="BW5" s="102"/>
      <c r="BX5" s="101">
        <v>734</v>
      </c>
      <c r="BY5" s="102"/>
      <c r="BZ5" s="101">
        <v>735</v>
      </c>
      <c r="CA5" s="102"/>
      <c r="CB5" s="101">
        <v>736</v>
      </c>
      <c r="CC5" s="102"/>
      <c r="CD5" s="101">
        <v>737</v>
      </c>
      <c r="CE5" s="102"/>
      <c r="CF5" s="101">
        <v>738</v>
      </c>
      <c r="CG5" s="102"/>
      <c r="CH5" s="101">
        <v>739</v>
      </c>
      <c r="CI5" s="102"/>
      <c r="CJ5" s="101">
        <v>740</v>
      </c>
      <c r="CK5" s="102"/>
      <c r="CL5" s="101">
        <v>741</v>
      </c>
      <c r="CM5" s="102"/>
      <c r="CN5" s="101">
        <v>742</v>
      </c>
      <c r="CO5" s="102"/>
      <c r="CP5" s="101">
        <v>743</v>
      </c>
      <c r="CQ5" s="102"/>
      <c r="CR5" s="101">
        <v>744</v>
      </c>
      <c r="CS5" s="102"/>
      <c r="CT5" s="101">
        <v>745</v>
      </c>
      <c r="CU5" s="102"/>
      <c r="CV5" s="101">
        <v>746</v>
      </c>
      <c r="CW5" s="102"/>
      <c r="CX5" s="101">
        <v>747</v>
      </c>
      <c r="CY5" s="102"/>
      <c r="CZ5" s="101">
        <v>748</v>
      </c>
      <c r="DA5" s="102"/>
      <c r="DB5" s="101">
        <v>749</v>
      </c>
      <c r="DC5" s="102"/>
      <c r="DD5" s="101">
        <v>750</v>
      </c>
      <c r="DE5" s="102"/>
      <c r="DF5" s="101">
        <v>751</v>
      </c>
      <c r="DG5" s="102"/>
      <c r="DH5" s="101">
        <v>752</v>
      </c>
      <c r="DI5" s="102"/>
      <c r="DJ5" s="101">
        <v>753</v>
      </c>
      <c r="DK5" s="102"/>
      <c r="DL5" s="101">
        <v>754</v>
      </c>
      <c r="DM5" s="102"/>
      <c r="DN5" s="101">
        <v>755</v>
      </c>
      <c r="DO5" s="102"/>
      <c r="DP5" s="101">
        <v>756</v>
      </c>
      <c r="DQ5" s="102"/>
      <c r="DR5" s="101">
        <v>757</v>
      </c>
      <c r="DS5" s="102"/>
      <c r="DT5" s="101">
        <v>758</v>
      </c>
      <c r="DU5" s="102"/>
      <c r="DV5" s="101">
        <v>759</v>
      </c>
      <c r="DW5" s="102"/>
      <c r="DX5" s="101">
        <v>760</v>
      </c>
      <c r="DY5" s="102"/>
      <c r="DZ5" s="101">
        <v>761</v>
      </c>
      <c r="EA5" s="102"/>
      <c r="EB5" s="101">
        <v>765</v>
      </c>
      <c r="EC5" s="102"/>
      <c r="ED5" s="101">
        <v>766</v>
      </c>
      <c r="EE5" s="102"/>
      <c r="EF5" s="101">
        <v>767</v>
      </c>
      <c r="EG5" s="102"/>
      <c r="EH5" s="101">
        <v>768</v>
      </c>
      <c r="EI5" s="102"/>
      <c r="EJ5" s="101">
        <v>769</v>
      </c>
      <c r="EK5" s="102"/>
      <c r="EL5" s="101">
        <v>770</v>
      </c>
      <c r="EM5" s="102"/>
      <c r="EN5" s="101">
        <v>771</v>
      </c>
      <c r="EO5" s="102"/>
      <c r="EP5" s="101">
        <v>773</v>
      </c>
      <c r="EQ5" s="102"/>
      <c r="ER5" s="101">
        <v>774</v>
      </c>
      <c r="ES5" s="102"/>
      <c r="ET5" s="101">
        <v>775</v>
      </c>
      <c r="EU5" s="102"/>
      <c r="EV5" s="101">
        <v>776</v>
      </c>
      <c r="EW5" s="102"/>
      <c r="EX5" s="101">
        <v>777</v>
      </c>
      <c r="EY5" s="102"/>
      <c r="EZ5" s="101">
        <v>778</v>
      </c>
      <c r="FA5" s="102"/>
      <c r="FB5" s="101">
        <v>779</v>
      </c>
      <c r="FC5" s="102"/>
      <c r="FD5" s="101">
        <v>780</v>
      </c>
      <c r="FE5" s="102"/>
      <c r="FF5" s="101">
        <v>781</v>
      </c>
      <c r="FG5" s="102"/>
      <c r="FH5" s="101">
        <v>782</v>
      </c>
      <c r="FI5" s="102"/>
      <c r="FJ5" s="101">
        <v>783</v>
      </c>
      <c r="FK5" s="102"/>
      <c r="FL5" s="101">
        <v>784</v>
      </c>
      <c r="FM5" s="102"/>
      <c r="FN5" s="101">
        <v>785</v>
      </c>
      <c r="FO5" s="102"/>
      <c r="FP5" s="101">
        <v>904</v>
      </c>
      <c r="FQ5" s="102"/>
      <c r="FR5" s="101">
        <v>905</v>
      </c>
      <c r="FS5" s="102"/>
      <c r="FT5" s="101">
        <v>906</v>
      </c>
      <c r="FU5" s="102"/>
      <c r="FV5" s="101">
        <v>90601</v>
      </c>
      <c r="FW5" s="102"/>
      <c r="FX5" s="101">
        <v>90602</v>
      </c>
      <c r="FY5" s="102"/>
      <c r="FZ5" s="101">
        <v>907</v>
      </c>
      <c r="GA5" s="102"/>
      <c r="GB5" s="101">
        <v>90701</v>
      </c>
      <c r="GC5" s="102"/>
      <c r="GD5" s="101">
        <v>90702</v>
      </c>
      <c r="GE5" s="102"/>
      <c r="GF5" s="101">
        <v>786</v>
      </c>
      <c r="GG5" s="102"/>
      <c r="GH5" s="101">
        <v>789</v>
      </c>
      <c r="GI5" s="102"/>
      <c r="GJ5" s="101">
        <v>798</v>
      </c>
      <c r="GK5" s="102"/>
      <c r="GL5" s="101">
        <v>790</v>
      </c>
      <c r="GM5" s="102"/>
      <c r="GN5" s="101">
        <v>791</v>
      </c>
      <c r="GO5" s="102"/>
      <c r="GP5" s="101">
        <v>792</v>
      </c>
      <c r="GQ5" s="102"/>
      <c r="GR5" s="101">
        <v>793</v>
      </c>
      <c r="GS5" s="102"/>
      <c r="GT5" s="101">
        <v>794</v>
      </c>
      <c r="GU5" s="102"/>
      <c r="GV5" s="101">
        <v>795</v>
      </c>
      <c r="GW5" s="102"/>
      <c r="GX5" s="101">
        <v>796</v>
      </c>
      <c r="GY5" s="102"/>
      <c r="GZ5" s="101">
        <v>797</v>
      </c>
      <c r="HA5" s="102"/>
      <c r="HB5" s="101">
        <v>908</v>
      </c>
      <c r="HC5" s="102"/>
      <c r="HD5" s="101">
        <v>909</v>
      </c>
      <c r="HE5" s="102"/>
      <c r="HF5" s="101">
        <v>910</v>
      </c>
      <c r="HG5" s="102"/>
      <c r="HH5" s="101">
        <v>91001</v>
      </c>
      <c r="HI5" s="102"/>
      <c r="HJ5" s="101">
        <v>91002</v>
      </c>
      <c r="HK5" s="102"/>
      <c r="HL5" s="101">
        <v>911</v>
      </c>
      <c r="HM5" s="102"/>
      <c r="HN5" s="101">
        <v>91101</v>
      </c>
      <c r="HO5" s="102"/>
      <c r="HP5" s="101">
        <v>91102</v>
      </c>
      <c r="HQ5" s="102"/>
      <c r="HR5" s="101">
        <v>799</v>
      </c>
      <c r="HS5" s="102"/>
      <c r="HT5" s="101" t="s">
        <v>356</v>
      </c>
      <c r="HU5" s="102"/>
    </row>
    <row r="6" spans="1:229" ht="80.099999999999994" customHeight="1">
      <c r="A6" s="55" t="s">
        <v>140</v>
      </c>
      <c r="B6" s="55" t="s">
        <v>141</v>
      </c>
      <c r="C6" s="55" t="s">
        <v>142</v>
      </c>
      <c r="D6" s="56" t="s">
        <v>9</v>
      </c>
      <c r="E6" s="78" t="s">
        <v>10</v>
      </c>
      <c r="F6" s="56" t="s">
        <v>9</v>
      </c>
      <c r="G6" s="78" t="s">
        <v>10</v>
      </c>
      <c r="H6" s="56" t="s">
        <v>9</v>
      </c>
      <c r="I6" s="78" t="s">
        <v>10</v>
      </c>
      <c r="J6" s="56" t="s">
        <v>9</v>
      </c>
      <c r="K6" s="78" t="s">
        <v>10</v>
      </c>
      <c r="L6" s="56" t="s">
        <v>9</v>
      </c>
      <c r="M6" s="78" t="s">
        <v>10</v>
      </c>
      <c r="N6" s="56" t="s">
        <v>9</v>
      </c>
      <c r="O6" s="78" t="s">
        <v>10</v>
      </c>
      <c r="P6" s="56" t="s">
        <v>9</v>
      </c>
      <c r="Q6" s="78" t="s">
        <v>10</v>
      </c>
      <c r="R6" s="56" t="s">
        <v>9</v>
      </c>
      <c r="S6" s="78" t="s">
        <v>10</v>
      </c>
      <c r="T6" s="56" t="s">
        <v>9</v>
      </c>
      <c r="U6" s="78" t="s">
        <v>10</v>
      </c>
      <c r="V6" s="56" t="s">
        <v>9</v>
      </c>
      <c r="W6" s="78" t="s">
        <v>10</v>
      </c>
      <c r="X6" s="56" t="s">
        <v>9</v>
      </c>
      <c r="Y6" s="78" t="s">
        <v>10</v>
      </c>
      <c r="Z6" s="56" t="s">
        <v>9</v>
      </c>
      <c r="AA6" s="78" t="s">
        <v>10</v>
      </c>
      <c r="AB6" s="56" t="s">
        <v>9</v>
      </c>
      <c r="AC6" s="78" t="s">
        <v>10</v>
      </c>
      <c r="AD6" s="56" t="s">
        <v>9</v>
      </c>
      <c r="AE6" s="78" t="s">
        <v>10</v>
      </c>
      <c r="AF6" s="56" t="s">
        <v>9</v>
      </c>
      <c r="AG6" s="78" t="s">
        <v>10</v>
      </c>
      <c r="AH6" s="56" t="s">
        <v>9</v>
      </c>
      <c r="AI6" s="78" t="s">
        <v>10</v>
      </c>
      <c r="AJ6" s="56" t="s">
        <v>9</v>
      </c>
      <c r="AK6" s="78" t="s">
        <v>10</v>
      </c>
      <c r="AL6" s="56" t="s">
        <v>9</v>
      </c>
      <c r="AM6" s="78" t="s">
        <v>10</v>
      </c>
      <c r="AN6" s="56" t="s">
        <v>9</v>
      </c>
      <c r="AO6" s="78" t="s">
        <v>10</v>
      </c>
      <c r="AP6" s="56" t="s">
        <v>9</v>
      </c>
      <c r="AQ6" s="78" t="s">
        <v>10</v>
      </c>
      <c r="AR6" s="56" t="s">
        <v>9</v>
      </c>
      <c r="AS6" s="78" t="s">
        <v>10</v>
      </c>
      <c r="AT6" s="56" t="s">
        <v>9</v>
      </c>
      <c r="AU6" s="78" t="s">
        <v>10</v>
      </c>
      <c r="AV6" s="56" t="s">
        <v>9</v>
      </c>
      <c r="AW6" s="78" t="s">
        <v>10</v>
      </c>
      <c r="AX6" s="56" t="s">
        <v>9</v>
      </c>
      <c r="AY6" s="78" t="s">
        <v>10</v>
      </c>
      <c r="AZ6" s="56" t="s">
        <v>9</v>
      </c>
      <c r="BA6" s="78" t="s">
        <v>10</v>
      </c>
      <c r="BB6" s="56" t="s">
        <v>9</v>
      </c>
      <c r="BC6" s="78" t="s">
        <v>10</v>
      </c>
      <c r="BD6" s="56" t="s">
        <v>9</v>
      </c>
      <c r="BE6" s="78" t="s">
        <v>10</v>
      </c>
      <c r="BF6" s="56" t="s">
        <v>9</v>
      </c>
      <c r="BG6" s="78" t="s">
        <v>10</v>
      </c>
      <c r="BH6" s="56" t="s">
        <v>9</v>
      </c>
      <c r="BI6" s="78" t="s">
        <v>10</v>
      </c>
      <c r="BJ6" s="56" t="s">
        <v>9</v>
      </c>
      <c r="BK6" s="78" t="s">
        <v>10</v>
      </c>
      <c r="BL6" s="56" t="s">
        <v>9</v>
      </c>
      <c r="BM6" s="78" t="s">
        <v>10</v>
      </c>
      <c r="BN6" s="56" t="s">
        <v>9</v>
      </c>
      <c r="BO6" s="78" t="s">
        <v>10</v>
      </c>
      <c r="BP6" s="56" t="s">
        <v>9</v>
      </c>
      <c r="BQ6" s="78" t="s">
        <v>10</v>
      </c>
      <c r="BR6" s="56" t="s">
        <v>9</v>
      </c>
      <c r="BS6" s="78" t="s">
        <v>10</v>
      </c>
      <c r="BT6" s="56" t="s">
        <v>9</v>
      </c>
      <c r="BU6" s="78" t="s">
        <v>10</v>
      </c>
      <c r="BV6" s="56" t="s">
        <v>9</v>
      </c>
      <c r="BW6" s="78" t="s">
        <v>10</v>
      </c>
      <c r="BX6" s="56" t="s">
        <v>9</v>
      </c>
      <c r="BY6" s="78" t="s">
        <v>10</v>
      </c>
      <c r="BZ6" s="56" t="s">
        <v>9</v>
      </c>
      <c r="CA6" s="78" t="s">
        <v>10</v>
      </c>
      <c r="CB6" s="56" t="s">
        <v>9</v>
      </c>
      <c r="CC6" s="78" t="s">
        <v>10</v>
      </c>
      <c r="CD6" s="56" t="s">
        <v>9</v>
      </c>
      <c r="CE6" s="78" t="s">
        <v>10</v>
      </c>
      <c r="CF6" s="56" t="s">
        <v>9</v>
      </c>
      <c r="CG6" s="78" t="s">
        <v>10</v>
      </c>
      <c r="CH6" s="56" t="s">
        <v>9</v>
      </c>
      <c r="CI6" s="78" t="s">
        <v>10</v>
      </c>
      <c r="CJ6" s="56" t="s">
        <v>9</v>
      </c>
      <c r="CK6" s="78" t="s">
        <v>10</v>
      </c>
      <c r="CL6" s="56" t="s">
        <v>9</v>
      </c>
      <c r="CM6" s="78" t="s">
        <v>10</v>
      </c>
      <c r="CN6" s="56" t="s">
        <v>9</v>
      </c>
      <c r="CO6" s="78" t="s">
        <v>10</v>
      </c>
      <c r="CP6" s="56" t="s">
        <v>9</v>
      </c>
      <c r="CQ6" s="78" t="s">
        <v>10</v>
      </c>
      <c r="CR6" s="56" t="s">
        <v>9</v>
      </c>
      <c r="CS6" s="78" t="s">
        <v>10</v>
      </c>
      <c r="CT6" s="56" t="s">
        <v>9</v>
      </c>
      <c r="CU6" s="78" t="s">
        <v>10</v>
      </c>
      <c r="CV6" s="56" t="s">
        <v>9</v>
      </c>
      <c r="CW6" s="78" t="s">
        <v>10</v>
      </c>
      <c r="CX6" s="56" t="s">
        <v>9</v>
      </c>
      <c r="CY6" s="78" t="s">
        <v>10</v>
      </c>
      <c r="CZ6" s="56" t="s">
        <v>9</v>
      </c>
      <c r="DA6" s="78" t="s">
        <v>10</v>
      </c>
      <c r="DB6" s="56" t="s">
        <v>9</v>
      </c>
      <c r="DC6" s="78" t="s">
        <v>10</v>
      </c>
      <c r="DD6" s="56" t="s">
        <v>9</v>
      </c>
      <c r="DE6" s="78" t="s">
        <v>10</v>
      </c>
      <c r="DF6" s="56" t="s">
        <v>9</v>
      </c>
      <c r="DG6" s="78" t="s">
        <v>10</v>
      </c>
      <c r="DH6" s="56" t="s">
        <v>9</v>
      </c>
      <c r="DI6" s="78" t="s">
        <v>10</v>
      </c>
      <c r="DJ6" s="56" t="s">
        <v>9</v>
      </c>
      <c r="DK6" s="78" t="s">
        <v>10</v>
      </c>
      <c r="DL6" s="56" t="s">
        <v>9</v>
      </c>
      <c r="DM6" s="78" t="s">
        <v>10</v>
      </c>
      <c r="DN6" s="56" t="s">
        <v>9</v>
      </c>
      <c r="DO6" s="78" t="s">
        <v>10</v>
      </c>
      <c r="DP6" s="56" t="s">
        <v>9</v>
      </c>
      <c r="DQ6" s="78" t="s">
        <v>10</v>
      </c>
      <c r="DR6" s="56" t="s">
        <v>9</v>
      </c>
      <c r="DS6" s="78" t="s">
        <v>10</v>
      </c>
      <c r="DT6" s="56" t="s">
        <v>9</v>
      </c>
      <c r="DU6" s="78" t="s">
        <v>10</v>
      </c>
      <c r="DV6" s="56" t="s">
        <v>9</v>
      </c>
      <c r="DW6" s="78" t="s">
        <v>10</v>
      </c>
      <c r="DX6" s="56" t="s">
        <v>9</v>
      </c>
      <c r="DY6" s="78" t="s">
        <v>10</v>
      </c>
      <c r="DZ6" s="56" t="s">
        <v>9</v>
      </c>
      <c r="EA6" s="78" t="s">
        <v>10</v>
      </c>
      <c r="EB6" s="56" t="s">
        <v>9</v>
      </c>
      <c r="EC6" s="78" t="s">
        <v>10</v>
      </c>
      <c r="ED6" s="56" t="s">
        <v>9</v>
      </c>
      <c r="EE6" s="78" t="s">
        <v>10</v>
      </c>
      <c r="EF6" s="56" t="s">
        <v>9</v>
      </c>
      <c r="EG6" s="78" t="s">
        <v>10</v>
      </c>
      <c r="EH6" s="56" t="s">
        <v>9</v>
      </c>
      <c r="EI6" s="78" t="s">
        <v>10</v>
      </c>
      <c r="EJ6" s="56" t="s">
        <v>9</v>
      </c>
      <c r="EK6" s="78" t="s">
        <v>10</v>
      </c>
      <c r="EL6" s="56" t="s">
        <v>9</v>
      </c>
      <c r="EM6" s="78" t="s">
        <v>10</v>
      </c>
      <c r="EN6" s="56" t="s">
        <v>9</v>
      </c>
      <c r="EO6" s="78" t="s">
        <v>10</v>
      </c>
      <c r="EP6" s="56" t="s">
        <v>9</v>
      </c>
      <c r="EQ6" s="78" t="s">
        <v>10</v>
      </c>
      <c r="ER6" s="56" t="s">
        <v>9</v>
      </c>
      <c r="ES6" s="78" t="s">
        <v>10</v>
      </c>
      <c r="ET6" s="56" t="s">
        <v>9</v>
      </c>
      <c r="EU6" s="78" t="s">
        <v>10</v>
      </c>
      <c r="EV6" s="56" t="s">
        <v>9</v>
      </c>
      <c r="EW6" s="78" t="s">
        <v>10</v>
      </c>
      <c r="EX6" s="56" t="s">
        <v>9</v>
      </c>
      <c r="EY6" s="78" t="s">
        <v>10</v>
      </c>
      <c r="EZ6" s="56" t="s">
        <v>9</v>
      </c>
      <c r="FA6" s="78" t="s">
        <v>10</v>
      </c>
      <c r="FB6" s="56" t="s">
        <v>9</v>
      </c>
      <c r="FC6" s="78" t="s">
        <v>10</v>
      </c>
      <c r="FD6" s="56" t="s">
        <v>9</v>
      </c>
      <c r="FE6" s="78" t="s">
        <v>10</v>
      </c>
      <c r="FF6" s="56" t="s">
        <v>9</v>
      </c>
      <c r="FG6" s="78" t="s">
        <v>10</v>
      </c>
      <c r="FH6" s="56" t="s">
        <v>9</v>
      </c>
      <c r="FI6" s="78" t="s">
        <v>10</v>
      </c>
      <c r="FJ6" s="56" t="s">
        <v>9</v>
      </c>
      <c r="FK6" s="78" t="s">
        <v>10</v>
      </c>
      <c r="FL6" s="56" t="s">
        <v>9</v>
      </c>
      <c r="FM6" s="78" t="s">
        <v>10</v>
      </c>
      <c r="FN6" s="56" t="s">
        <v>9</v>
      </c>
      <c r="FO6" s="78" t="s">
        <v>10</v>
      </c>
      <c r="FP6" s="56" t="s">
        <v>9</v>
      </c>
      <c r="FQ6" s="78" t="s">
        <v>10</v>
      </c>
      <c r="FR6" s="56" t="s">
        <v>9</v>
      </c>
      <c r="FS6" s="78" t="s">
        <v>10</v>
      </c>
      <c r="FT6" s="56" t="s">
        <v>9</v>
      </c>
      <c r="FU6" s="78" t="s">
        <v>10</v>
      </c>
      <c r="FV6" s="56" t="s">
        <v>9</v>
      </c>
      <c r="FW6" s="78" t="s">
        <v>10</v>
      </c>
      <c r="FX6" s="56" t="s">
        <v>9</v>
      </c>
      <c r="FY6" s="78" t="s">
        <v>10</v>
      </c>
      <c r="FZ6" s="56" t="s">
        <v>9</v>
      </c>
      <c r="GA6" s="78" t="s">
        <v>10</v>
      </c>
      <c r="GB6" s="56" t="s">
        <v>9</v>
      </c>
      <c r="GC6" s="78" t="s">
        <v>10</v>
      </c>
      <c r="GD6" s="56" t="s">
        <v>9</v>
      </c>
      <c r="GE6" s="78" t="s">
        <v>10</v>
      </c>
      <c r="GF6" s="56" t="s">
        <v>9</v>
      </c>
      <c r="GG6" s="78" t="s">
        <v>10</v>
      </c>
      <c r="GH6" s="56" t="s">
        <v>9</v>
      </c>
      <c r="GI6" s="78" t="s">
        <v>10</v>
      </c>
      <c r="GJ6" s="56" t="s">
        <v>9</v>
      </c>
      <c r="GK6" s="78" t="s">
        <v>10</v>
      </c>
      <c r="GL6" s="56" t="s">
        <v>9</v>
      </c>
      <c r="GM6" s="78" t="s">
        <v>10</v>
      </c>
      <c r="GN6" s="56" t="s">
        <v>9</v>
      </c>
      <c r="GO6" s="78" t="s">
        <v>10</v>
      </c>
      <c r="GP6" s="56" t="s">
        <v>9</v>
      </c>
      <c r="GQ6" s="78" t="s">
        <v>10</v>
      </c>
      <c r="GR6" s="56" t="s">
        <v>9</v>
      </c>
      <c r="GS6" s="78" t="s">
        <v>10</v>
      </c>
      <c r="GT6" s="56" t="s">
        <v>9</v>
      </c>
      <c r="GU6" s="78" t="s">
        <v>10</v>
      </c>
      <c r="GV6" s="56" t="s">
        <v>9</v>
      </c>
      <c r="GW6" s="78" t="s">
        <v>10</v>
      </c>
      <c r="GX6" s="56" t="s">
        <v>9</v>
      </c>
      <c r="GY6" s="78" t="s">
        <v>10</v>
      </c>
      <c r="GZ6" s="56" t="s">
        <v>9</v>
      </c>
      <c r="HA6" s="78" t="s">
        <v>10</v>
      </c>
      <c r="HB6" s="56" t="s">
        <v>9</v>
      </c>
      <c r="HC6" s="78" t="s">
        <v>10</v>
      </c>
      <c r="HD6" s="56" t="s">
        <v>9</v>
      </c>
      <c r="HE6" s="78" t="s">
        <v>10</v>
      </c>
      <c r="HF6" s="56" t="s">
        <v>9</v>
      </c>
      <c r="HG6" s="78" t="s">
        <v>10</v>
      </c>
      <c r="HH6" s="56" t="s">
        <v>9</v>
      </c>
      <c r="HI6" s="78" t="s">
        <v>10</v>
      </c>
      <c r="HJ6" s="56" t="s">
        <v>9</v>
      </c>
      <c r="HK6" s="78" t="s">
        <v>10</v>
      </c>
      <c r="HL6" s="56" t="s">
        <v>9</v>
      </c>
      <c r="HM6" s="78" t="s">
        <v>10</v>
      </c>
      <c r="HN6" s="56" t="s">
        <v>9</v>
      </c>
      <c r="HO6" s="78" t="s">
        <v>10</v>
      </c>
      <c r="HP6" s="56" t="s">
        <v>9</v>
      </c>
      <c r="HQ6" s="78" t="s">
        <v>10</v>
      </c>
      <c r="HR6" s="56" t="s">
        <v>9</v>
      </c>
      <c r="HS6" s="78" t="s">
        <v>10</v>
      </c>
      <c r="HT6" s="79" t="s">
        <v>9</v>
      </c>
      <c r="HU6" s="79" t="s">
        <v>10</v>
      </c>
    </row>
    <row r="7" spans="1:229" ht="12.75" customHeight="1">
      <c r="A7" s="57" t="s">
        <v>145</v>
      </c>
      <c r="B7" s="17">
        <v>1001</v>
      </c>
      <c r="C7" s="58" t="s">
        <v>146</v>
      </c>
      <c r="D7" s="19">
        <v>22071838.129999999</v>
      </c>
      <c r="E7" s="19">
        <v>124737266.77999999</v>
      </c>
      <c r="F7" s="18">
        <v>0</v>
      </c>
      <c r="G7" s="18">
        <v>0</v>
      </c>
      <c r="H7" s="18">
        <v>0</v>
      </c>
      <c r="I7" s="18">
        <v>0</v>
      </c>
      <c r="J7" s="18">
        <v>22071838.129999999</v>
      </c>
      <c r="K7" s="18">
        <v>124737266.77999999</v>
      </c>
      <c r="L7" s="18">
        <v>1896069.02</v>
      </c>
      <c r="M7" s="18">
        <v>8180406.4800000004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9967522.0099999998</v>
      </c>
      <c r="AA7" s="18">
        <v>7636204.1900000004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2124575.15</v>
      </c>
      <c r="AU7" s="18">
        <v>279912.33</v>
      </c>
      <c r="AV7" s="18">
        <v>30712251.059999999</v>
      </c>
      <c r="AW7" s="18">
        <v>60845558.149999999</v>
      </c>
      <c r="AX7" s="18">
        <v>0</v>
      </c>
      <c r="AY7" s="18">
        <v>0</v>
      </c>
      <c r="AZ7" s="18">
        <v>385379.95</v>
      </c>
      <c r="BA7" s="18">
        <v>0</v>
      </c>
      <c r="BB7" s="18">
        <v>0</v>
      </c>
      <c r="BC7" s="18">
        <v>0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919982.65</v>
      </c>
      <c r="BQ7" s="18">
        <v>0</v>
      </c>
      <c r="BR7" s="18">
        <v>0</v>
      </c>
      <c r="BS7" s="18">
        <v>0</v>
      </c>
      <c r="BT7" s="18">
        <v>0</v>
      </c>
      <c r="BU7" s="18">
        <v>0</v>
      </c>
      <c r="BV7" s="18">
        <v>32989140.579999998</v>
      </c>
      <c r="BW7" s="18">
        <v>84779373.530000001</v>
      </c>
      <c r="BX7" s="18">
        <v>0</v>
      </c>
      <c r="BY7" s="18">
        <v>0</v>
      </c>
      <c r="BZ7" s="18">
        <v>0</v>
      </c>
      <c r="CA7" s="18">
        <v>0</v>
      </c>
      <c r="CB7" s="18">
        <v>2726769.07</v>
      </c>
      <c r="CC7" s="18">
        <v>14122255.109999999</v>
      </c>
      <c r="CD7" s="18">
        <v>0</v>
      </c>
      <c r="CE7" s="18">
        <v>0</v>
      </c>
      <c r="CF7" s="18">
        <v>0</v>
      </c>
      <c r="CG7" s="18">
        <v>0</v>
      </c>
      <c r="CH7" s="18">
        <v>0</v>
      </c>
      <c r="CI7" s="18">
        <v>0</v>
      </c>
      <c r="CJ7" s="18">
        <v>97110.26</v>
      </c>
      <c r="CK7" s="18">
        <v>338203.32</v>
      </c>
      <c r="CL7" s="18">
        <v>0</v>
      </c>
      <c r="CM7" s="18">
        <v>0</v>
      </c>
      <c r="CN7" s="18">
        <v>0</v>
      </c>
      <c r="CO7" s="18">
        <v>0</v>
      </c>
      <c r="CP7" s="18">
        <v>0</v>
      </c>
      <c r="CQ7" s="18">
        <v>0</v>
      </c>
      <c r="CR7" s="18">
        <v>0</v>
      </c>
      <c r="CS7" s="18">
        <v>0</v>
      </c>
      <c r="CT7" s="18">
        <v>0</v>
      </c>
      <c r="CU7" s="18">
        <v>0</v>
      </c>
      <c r="CV7" s="18">
        <v>0</v>
      </c>
      <c r="CW7" s="18">
        <v>0</v>
      </c>
      <c r="CX7" s="18">
        <v>0</v>
      </c>
      <c r="CY7" s="18">
        <v>0</v>
      </c>
      <c r="CZ7" s="18">
        <v>0</v>
      </c>
      <c r="DA7" s="18">
        <v>0</v>
      </c>
      <c r="DB7" s="18">
        <v>0</v>
      </c>
      <c r="DC7" s="18">
        <v>0</v>
      </c>
      <c r="DD7" s="18">
        <v>877583.48</v>
      </c>
      <c r="DE7" s="18">
        <v>10489219.880000001</v>
      </c>
      <c r="DF7" s="18">
        <v>0</v>
      </c>
      <c r="DG7" s="18">
        <v>0</v>
      </c>
      <c r="DH7" s="18">
        <v>0</v>
      </c>
      <c r="DI7" s="18">
        <v>0</v>
      </c>
      <c r="DJ7" s="18">
        <v>0</v>
      </c>
      <c r="DK7" s="18">
        <v>0</v>
      </c>
      <c r="DL7" s="18">
        <v>0</v>
      </c>
      <c r="DM7" s="18">
        <v>0</v>
      </c>
      <c r="DN7" s="18">
        <v>0</v>
      </c>
      <c r="DO7" s="18">
        <v>0</v>
      </c>
      <c r="DP7" s="18">
        <v>0</v>
      </c>
      <c r="DQ7" s="18">
        <v>0</v>
      </c>
      <c r="DR7" s="18">
        <v>0</v>
      </c>
      <c r="DS7" s="18">
        <v>0</v>
      </c>
      <c r="DT7" s="18">
        <v>0</v>
      </c>
      <c r="DU7" s="18">
        <v>0</v>
      </c>
      <c r="DV7" s="18">
        <v>0</v>
      </c>
      <c r="DW7" s="18">
        <v>0</v>
      </c>
      <c r="DX7" s="18">
        <v>0</v>
      </c>
      <c r="DY7" s="18">
        <v>0</v>
      </c>
      <c r="DZ7" s="18">
        <v>0</v>
      </c>
      <c r="EA7" s="18">
        <v>0</v>
      </c>
      <c r="EB7" s="18">
        <v>7353762.96</v>
      </c>
      <c r="EC7" s="18">
        <v>235223925.28</v>
      </c>
      <c r="ED7" s="18">
        <v>0</v>
      </c>
      <c r="EE7" s="18">
        <v>6897309.3099999996</v>
      </c>
      <c r="EF7" s="18">
        <v>3149266.81</v>
      </c>
      <c r="EG7" s="18">
        <v>23206694.949999999</v>
      </c>
      <c r="EH7" s="18">
        <v>0</v>
      </c>
      <c r="EI7" s="18">
        <v>0</v>
      </c>
      <c r="EJ7" s="18">
        <v>0</v>
      </c>
      <c r="EK7" s="18">
        <v>0</v>
      </c>
      <c r="EL7" s="18">
        <v>0</v>
      </c>
      <c r="EM7" s="18">
        <v>0</v>
      </c>
      <c r="EN7" s="18">
        <v>7239262.0199999996</v>
      </c>
      <c r="EO7" s="18">
        <v>0</v>
      </c>
      <c r="EP7" s="18">
        <v>0</v>
      </c>
      <c r="EQ7" s="18">
        <v>0</v>
      </c>
      <c r="ER7" s="18">
        <v>0</v>
      </c>
      <c r="ES7" s="18">
        <v>0</v>
      </c>
      <c r="ET7" s="18">
        <v>0</v>
      </c>
      <c r="EU7" s="18">
        <v>0</v>
      </c>
      <c r="EV7" s="18">
        <v>0</v>
      </c>
      <c r="EW7" s="18">
        <v>0</v>
      </c>
      <c r="EX7" s="18">
        <v>0</v>
      </c>
      <c r="EY7" s="18">
        <v>0</v>
      </c>
      <c r="EZ7" s="18">
        <v>0</v>
      </c>
      <c r="FA7" s="18">
        <v>0</v>
      </c>
      <c r="FB7" s="18">
        <v>0</v>
      </c>
      <c r="FC7" s="18">
        <v>0</v>
      </c>
      <c r="FD7" s="18">
        <v>0</v>
      </c>
      <c r="FE7" s="18">
        <v>0</v>
      </c>
      <c r="FF7" s="18">
        <v>0</v>
      </c>
      <c r="FG7" s="18">
        <v>0</v>
      </c>
      <c r="FH7" s="18">
        <v>0</v>
      </c>
      <c r="FI7" s="18">
        <v>0</v>
      </c>
      <c r="FJ7" s="18">
        <v>0</v>
      </c>
      <c r="FK7" s="18">
        <v>0</v>
      </c>
      <c r="FL7" s="18">
        <v>0</v>
      </c>
      <c r="FM7" s="18">
        <v>0</v>
      </c>
      <c r="FN7" s="19">
        <v>0</v>
      </c>
      <c r="FO7" s="19">
        <v>0</v>
      </c>
      <c r="FP7" s="18">
        <v>0</v>
      </c>
      <c r="FQ7" s="18">
        <v>0</v>
      </c>
      <c r="FR7" s="18">
        <v>0</v>
      </c>
      <c r="FS7" s="18">
        <v>0</v>
      </c>
      <c r="FT7" s="80">
        <v>0</v>
      </c>
      <c r="FU7" s="80">
        <v>0</v>
      </c>
      <c r="FV7" s="18">
        <v>0</v>
      </c>
      <c r="FW7" s="18">
        <v>0</v>
      </c>
      <c r="FX7" s="18">
        <v>0</v>
      </c>
      <c r="FY7" s="18">
        <v>0</v>
      </c>
      <c r="FZ7" s="80">
        <v>0</v>
      </c>
      <c r="GA7" s="80">
        <v>0</v>
      </c>
      <c r="GB7" s="18">
        <v>0</v>
      </c>
      <c r="GC7" s="18">
        <v>0</v>
      </c>
      <c r="GD7" s="18">
        <v>0</v>
      </c>
      <c r="GE7" s="18">
        <v>0</v>
      </c>
      <c r="GF7" s="18">
        <v>0</v>
      </c>
      <c r="GG7" s="18">
        <v>929537.58</v>
      </c>
      <c r="GH7" s="18">
        <v>0</v>
      </c>
      <c r="GI7" s="18">
        <v>0</v>
      </c>
      <c r="GJ7" s="18">
        <v>0</v>
      </c>
      <c r="GK7" s="18">
        <v>0</v>
      </c>
      <c r="GL7" s="18">
        <v>0</v>
      </c>
      <c r="GM7" s="18">
        <v>0</v>
      </c>
      <c r="GN7" s="18">
        <v>0</v>
      </c>
      <c r="GO7" s="18">
        <v>0</v>
      </c>
      <c r="GP7" s="18">
        <v>0</v>
      </c>
      <c r="GQ7" s="18">
        <v>0</v>
      </c>
      <c r="GR7" s="18">
        <v>0</v>
      </c>
      <c r="GS7" s="18">
        <v>0</v>
      </c>
      <c r="GT7" s="18">
        <v>0</v>
      </c>
      <c r="GU7" s="18">
        <v>0</v>
      </c>
      <c r="GV7" s="18">
        <v>0</v>
      </c>
      <c r="GW7" s="18">
        <v>0</v>
      </c>
      <c r="GX7" s="18">
        <v>0</v>
      </c>
      <c r="GY7" s="18">
        <v>0</v>
      </c>
      <c r="GZ7" s="80">
        <v>0</v>
      </c>
      <c r="HA7" s="80">
        <v>0</v>
      </c>
      <c r="HB7" s="18">
        <v>0</v>
      </c>
      <c r="HC7" s="18">
        <v>0</v>
      </c>
      <c r="HD7" s="18">
        <v>0</v>
      </c>
      <c r="HE7" s="18">
        <v>0</v>
      </c>
      <c r="HF7" s="80">
        <v>0</v>
      </c>
      <c r="HG7" s="80">
        <v>0</v>
      </c>
      <c r="HH7" s="18">
        <v>0</v>
      </c>
      <c r="HI7" s="18">
        <v>0</v>
      </c>
      <c r="HJ7" s="18">
        <v>0</v>
      </c>
      <c r="HK7" s="18">
        <v>0</v>
      </c>
      <c r="HL7" s="80">
        <v>0</v>
      </c>
      <c r="HM7" s="80">
        <v>0</v>
      </c>
      <c r="HN7" s="18">
        <v>0</v>
      </c>
      <c r="HO7" s="18">
        <v>0</v>
      </c>
      <c r="HP7" s="18">
        <v>0</v>
      </c>
      <c r="HQ7" s="18">
        <v>0</v>
      </c>
      <c r="HR7" s="18">
        <v>0</v>
      </c>
      <c r="HS7" s="18">
        <v>0</v>
      </c>
      <c r="HT7" s="18">
        <v>122510513.14999999</v>
      </c>
      <c r="HU7" s="18">
        <v>577665866.8900001</v>
      </c>
    </row>
    <row r="8" spans="1:229" ht="12.75" customHeight="1">
      <c r="A8" s="57" t="s">
        <v>148</v>
      </c>
      <c r="B8" s="17">
        <v>1003</v>
      </c>
      <c r="C8" s="58" t="s">
        <v>146</v>
      </c>
      <c r="D8" s="19">
        <v>33757684.780000001</v>
      </c>
      <c r="E8" s="19">
        <v>0</v>
      </c>
      <c r="F8" s="18">
        <v>0</v>
      </c>
      <c r="G8" s="18">
        <v>0</v>
      </c>
      <c r="H8" s="18">
        <v>0</v>
      </c>
      <c r="I8" s="18">
        <v>0</v>
      </c>
      <c r="J8" s="18">
        <v>33757684.780000001</v>
      </c>
      <c r="K8" s="18">
        <v>0</v>
      </c>
      <c r="L8" s="18">
        <v>5027537.72</v>
      </c>
      <c r="M8" s="18">
        <v>0</v>
      </c>
      <c r="N8" s="18">
        <v>407874.66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3008728.07</v>
      </c>
      <c r="AA8" s="18">
        <v>0</v>
      </c>
      <c r="AB8" s="18">
        <v>0</v>
      </c>
      <c r="AC8" s="18">
        <v>0</v>
      </c>
      <c r="AD8" s="18">
        <v>1402563.69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228693070.34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55577.85</v>
      </c>
      <c r="AU8" s="18">
        <v>0</v>
      </c>
      <c r="AV8" s="18">
        <v>55020.69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11545.24</v>
      </c>
      <c r="BC8" s="18">
        <v>0</v>
      </c>
      <c r="BD8" s="18">
        <v>21780.19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0</v>
      </c>
      <c r="BK8" s="18">
        <v>0</v>
      </c>
      <c r="BL8" s="18">
        <v>0</v>
      </c>
      <c r="BM8" s="18">
        <v>0</v>
      </c>
      <c r="BN8" s="18">
        <v>0</v>
      </c>
      <c r="BO8" s="18">
        <v>0</v>
      </c>
      <c r="BP8" s="18">
        <v>7745265.8300000001</v>
      </c>
      <c r="BQ8" s="18">
        <v>0</v>
      </c>
      <c r="BR8" s="18">
        <v>0</v>
      </c>
      <c r="BS8" s="18">
        <v>0</v>
      </c>
      <c r="BT8" s="18">
        <v>0</v>
      </c>
      <c r="BU8" s="18">
        <v>0</v>
      </c>
      <c r="BV8" s="18">
        <v>0</v>
      </c>
      <c r="BW8" s="18">
        <v>0</v>
      </c>
      <c r="BX8" s="18">
        <v>0</v>
      </c>
      <c r="BY8" s="18">
        <v>0</v>
      </c>
      <c r="BZ8" s="18">
        <v>0</v>
      </c>
      <c r="CA8" s="18">
        <v>0</v>
      </c>
      <c r="CB8" s="18">
        <v>293.89999999999998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18">
        <v>0</v>
      </c>
      <c r="CY8" s="18">
        <v>0</v>
      </c>
      <c r="CZ8" s="18">
        <v>0</v>
      </c>
      <c r="DA8" s="18">
        <v>0</v>
      </c>
      <c r="DB8" s="18">
        <v>0</v>
      </c>
      <c r="DC8" s="18">
        <v>0</v>
      </c>
      <c r="DD8" s="18">
        <v>0</v>
      </c>
      <c r="DE8" s="18">
        <v>0</v>
      </c>
      <c r="DF8" s="18">
        <v>0</v>
      </c>
      <c r="DG8" s="18">
        <v>0</v>
      </c>
      <c r="DH8" s="18">
        <v>0</v>
      </c>
      <c r="DI8" s="18">
        <v>0</v>
      </c>
      <c r="DJ8" s="18">
        <v>0</v>
      </c>
      <c r="DK8" s="18">
        <v>0</v>
      </c>
      <c r="DL8" s="18">
        <v>0</v>
      </c>
      <c r="DM8" s="18">
        <v>0</v>
      </c>
      <c r="DN8" s="18">
        <v>0</v>
      </c>
      <c r="DO8" s="18">
        <v>0</v>
      </c>
      <c r="DP8" s="18">
        <v>0</v>
      </c>
      <c r="DQ8" s="18">
        <v>0</v>
      </c>
      <c r="DR8" s="18">
        <v>0</v>
      </c>
      <c r="DS8" s="18">
        <v>0</v>
      </c>
      <c r="DT8" s="18">
        <v>0</v>
      </c>
      <c r="DU8" s="18">
        <v>0</v>
      </c>
      <c r="DV8" s="18">
        <v>0</v>
      </c>
      <c r="DW8" s="18">
        <v>0</v>
      </c>
      <c r="DX8" s="18">
        <v>0</v>
      </c>
      <c r="DY8" s="18">
        <v>0</v>
      </c>
      <c r="DZ8" s="18">
        <v>0</v>
      </c>
      <c r="EA8" s="18">
        <v>0</v>
      </c>
      <c r="EB8" s="18">
        <v>8715207.4000000004</v>
      </c>
      <c r="EC8" s="18">
        <v>0</v>
      </c>
      <c r="ED8" s="18">
        <v>201113.49</v>
      </c>
      <c r="EE8" s="18">
        <v>0</v>
      </c>
      <c r="EF8" s="18">
        <v>5125366.16</v>
      </c>
      <c r="EG8" s="18">
        <v>0</v>
      </c>
      <c r="EH8" s="18">
        <v>382703.94</v>
      </c>
      <c r="EI8" s="18">
        <v>0</v>
      </c>
      <c r="EJ8" s="18">
        <v>0</v>
      </c>
      <c r="EK8" s="18">
        <v>0</v>
      </c>
      <c r="EL8" s="18">
        <v>0</v>
      </c>
      <c r="EM8" s="18">
        <v>0</v>
      </c>
      <c r="EN8" s="18">
        <v>0</v>
      </c>
      <c r="EO8" s="18">
        <v>0</v>
      </c>
      <c r="EP8" s="18">
        <v>99966.05</v>
      </c>
      <c r="EQ8" s="18">
        <v>0</v>
      </c>
      <c r="ER8" s="18">
        <v>0</v>
      </c>
      <c r="ES8" s="18">
        <v>0</v>
      </c>
      <c r="ET8" s="18">
        <v>0</v>
      </c>
      <c r="EU8" s="18">
        <v>0</v>
      </c>
      <c r="EV8" s="18">
        <v>2815056.23</v>
      </c>
      <c r="EW8" s="18">
        <v>0</v>
      </c>
      <c r="EX8" s="18">
        <v>25949214.699999999</v>
      </c>
      <c r="EY8" s="18">
        <v>0</v>
      </c>
      <c r="EZ8" s="18">
        <v>114674.82</v>
      </c>
      <c r="FA8" s="18">
        <v>0</v>
      </c>
      <c r="FB8" s="18">
        <v>13703961.779999999</v>
      </c>
      <c r="FC8" s="18">
        <v>0</v>
      </c>
      <c r="FD8" s="18">
        <v>0</v>
      </c>
      <c r="FE8" s="18">
        <v>0</v>
      </c>
      <c r="FF8" s="18">
        <v>0</v>
      </c>
      <c r="FG8" s="18">
        <v>0</v>
      </c>
      <c r="FH8" s="18">
        <v>150108.32999999999</v>
      </c>
      <c r="FI8" s="18">
        <v>0</v>
      </c>
      <c r="FJ8" s="18">
        <v>3951582.5</v>
      </c>
      <c r="FK8" s="18">
        <v>0</v>
      </c>
      <c r="FL8" s="18">
        <v>0</v>
      </c>
      <c r="FM8" s="18">
        <v>0</v>
      </c>
      <c r="FN8" s="19">
        <v>0</v>
      </c>
      <c r="FO8" s="19">
        <v>0</v>
      </c>
      <c r="FP8" s="18">
        <v>0</v>
      </c>
      <c r="FQ8" s="18">
        <v>0</v>
      </c>
      <c r="FR8" s="18">
        <v>0</v>
      </c>
      <c r="FS8" s="18">
        <v>0</v>
      </c>
      <c r="FT8" s="80">
        <v>0</v>
      </c>
      <c r="FU8" s="80">
        <v>0</v>
      </c>
      <c r="FV8" s="18">
        <v>0</v>
      </c>
      <c r="FW8" s="18">
        <v>0</v>
      </c>
      <c r="FX8" s="18">
        <v>0</v>
      </c>
      <c r="FY8" s="18">
        <v>0</v>
      </c>
      <c r="FZ8" s="80">
        <v>0</v>
      </c>
      <c r="GA8" s="80">
        <v>0</v>
      </c>
      <c r="GB8" s="18">
        <v>0</v>
      </c>
      <c r="GC8" s="18">
        <v>0</v>
      </c>
      <c r="GD8" s="18">
        <v>0</v>
      </c>
      <c r="GE8" s="18">
        <v>0</v>
      </c>
      <c r="GF8" s="18">
        <v>0</v>
      </c>
      <c r="GG8" s="18">
        <v>0</v>
      </c>
      <c r="GH8" s="18">
        <v>0</v>
      </c>
      <c r="GI8" s="18">
        <v>0</v>
      </c>
      <c r="GJ8" s="18">
        <v>0</v>
      </c>
      <c r="GK8" s="18">
        <v>0</v>
      </c>
      <c r="GL8" s="18">
        <v>0</v>
      </c>
      <c r="GM8" s="18">
        <v>0</v>
      </c>
      <c r="GN8" s="18">
        <v>0</v>
      </c>
      <c r="GO8" s="18">
        <v>0</v>
      </c>
      <c r="GP8" s="18">
        <v>0</v>
      </c>
      <c r="GQ8" s="18">
        <v>0</v>
      </c>
      <c r="GR8" s="18">
        <v>0</v>
      </c>
      <c r="GS8" s="18">
        <v>0</v>
      </c>
      <c r="GT8" s="18">
        <v>0</v>
      </c>
      <c r="GU8" s="18">
        <v>0</v>
      </c>
      <c r="GV8" s="18">
        <v>0</v>
      </c>
      <c r="GW8" s="18">
        <v>0</v>
      </c>
      <c r="GX8" s="18">
        <v>0</v>
      </c>
      <c r="GY8" s="18">
        <v>0</v>
      </c>
      <c r="GZ8" s="80">
        <v>0</v>
      </c>
      <c r="HA8" s="80">
        <v>0</v>
      </c>
      <c r="HB8" s="18">
        <v>0</v>
      </c>
      <c r="HC8" s="18">
        <v>0</v>
      </c>
      <c r="HD8" s="18">
        <v>0</v>
      </c>
      <c r="HE8" s="18">
        <v>0</v>
      </c>
      <c r="HF8" s="80">
        <v>0</v>
      </c>
      <c r="HG8" s="80">
        <v>0</v>
      </c>
      <c r="HH8" s="18">
        <v>0</v>
      </c>
      <c r="HI8" s="18">
        <v>0</v>
      </c>
      <c r="HJ8" s="18">
        <v>0</v>
      </c>
      <c r="HK8" s="18">
        <v>0</v>
      </c>
      <c r="HL8" s="80">
        <v>0</v>
      </c>
      <c r="HM8" s="80">
        <v>0</v>
      </c>
      <c r="HN8" s="18">
        <v>0</v>
      </c>
      <c r="HO8" s="18">
        <v>0</v>
      </c>
      <c r="HP8" s="18">
        <v>0</v>
      </c>
      <c r="HQ8" s="18">
        <v>0</v>
      </c>
      <c r="HR8" s="18">
        <v>0</v>
      </c>
      <c r="HS8" s="18">
        <v>0</v>
      </c>
      <c r="HT8" s="18">
        <v>341395898.35999995</v>
      </c>
      <c r="HU8" s="18">
        <v>0</v>
      </c>
    </row>
    <row r="9" spans="1:229" ht="12.75" customHeight="1">
      <c r="A9" s="57" t="s">
        <v>150</v>
      </c>
      <c r="B9" s="17">
        <v>1004</v>
      </c>
      <c r="C9" s="58" t="s">
        <v>146</v>
      </c>
      <c r="D9" s="19">
        <v>36971258.25</v>
      </c>
      <c r="E9" s="19">
        <v>3139354.9499999997</v>
      </c>
      <c r="F9" s="18">
        <v>0</v>
      </c>
      <c r="G9" s="18">
        <v>0</v>
      </c>
      <c r="H9" s="18">
        <v>19500454.030000005</v>
      </c>
      <c r="I9" s="18">
        <v>1616935.4099999997</v>
      </c>
      <c r="J9" s="18">
        <v>17470804.219999995</v>
      </c>
      <c r="K9" s="18">
        <v>1522419.54</v>
      </c>
      <c r="L9" s="18">
        <v>6502904.5499999998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21685.06</v>
      </c>
      <c r="AB9" s="18">
        <v>0</v>
      </c>
      <c r="AC9" s="18">
        <v>0</v>
      </c>
      <c r="AD9" s="18">
        <v>407018.87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230101299.97999999</v>
      </c>
      <c r="AK9" s="18">
        <v>0</v>
      </c>
      <c r="AL9" s="18">
        <v>24871663.620000001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51103.85</v>
      </c>
      <c r="AU9" s="18">
        <v>0</v>
      </c>
      <c r="AV9" s="18">
        <v>15704860.210000001</v>
      </c>
      <c r="AW9" s="18">
        <v>238287.84</v>
      </c>
      <c r="AX9" s="18">
        <v>0</v>
      </c>
      <c r="AY9" s="18">
        <v>0</v>
      </c>
      <c r="AZ9" s="18">
        <v>0</v>
      </c>
      <c r="BA9" s="18">
        <v>0</v>
      </c>
      <c r="BB9" s="18">
        <v>1980.18</v>
      </c>
      <c r="BC9" s="18">
        <v>0</v>
      </c>
      <c r="BD9" s="18">
        <v>388145.44</v>
      </c>
      <c r="BE9" s="18">
        <v>0</v>
      </c>
      <c r="BF9" s="18">
        <v>0</v>
      </c>
      <c r="BG9" s="18">
        <v>0</v>
      </c>
      <c r="BH9" s="18">
        <v>0</v>
      </c>
      <c r="BI9" s="18">
        <v>0</v>
      </c>
      <c r="BJ9" s="18">
        <v>0</v>
      </c>
      <c r="BK9" s="18">
        <v>0</v>
      </c>
      <c r="BL9" s="18">
        <v>0</v>
      </c>
      <c r="BM9" s="18">
        <v>0</v>
      </c>
      <c r="BN9" s="18">
        <v>0</v>
      </c>
      <c r="BO9" s="18">
        <v>0</v>
      </c>
      <c r="BP9" s="18">
        <v>3499154.22</v>
      </c>
      <c r="BQ9" s="18">
        <v>0</v>
      </c>
      <c r="BR9" s="18">
        <v>0</v>
      </c>
      <c r="BS9" s="18">
        <v>0</v>
      </c>
      <c r="BT9" s="18">
        <v>0</v>
      </c>
      <c r="BU9" s="18">
        <v>0</v>
      </c>
      <c r="BV9" s="18">
        <v>2630763.65</v>
      </c>
      <c r="BW9" s="18">
        <v>0</v>
      </c>
      <c r="BX9" s="18">
        <v>0</v>
      </c>
      <c r="BY9" s="18">
        <v>0</v>
      </c>
      <c r="BZ9" s="18">
        <v>0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0</v>
      </c>
      <c r="CR9" s="18">
        <v>0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18">
        <v>0</v>
      </c>
      <c r="CY9" s="18">
        <v>0</v>
      </c>
      <c r="CZ9" s="18">
        <v>0</v>
      </c>
      <c r="DA9" s="18">
        <v>0</v>
      </c>
      <c r="DB9" s="18">
        <v>0</v>
      </c>
      <c r="DC9" s="18">
        <v>0</v>
      </c>
      <c r="DD9" s="18">
        <v>0</v>
      </c>
      <c r="DE9" s="18">
        <v>0</v>
      </c>
      <c r="DF9" s="18">
        <v>0</v>
      </c>
      <c r="DG9" s="18">
        <v>0</v>
      </c>
      <c r="DH9" s="18">
        <v>0</v>
      </c>
      <c r="DI9" s="18">
        <v>0</v>
      </c>
      <c r="DJ9" s="18">
        <v>0</v>
      </c>
      <c r="DK9" s="18">
        <v>0</v>
      </c>
      <c r="DL9" s="18">
        <v>0</v>
      </c>
      <c r="DM9" s="18">
        <v>0</v>
      </c>
      <c r="DN9" s="18">
        <v>0</v>
      </c>
      <c r="DO9" s="18">
        <v>0</v>
      </c>
      <c r="DP9" s="18">
        <v>0</v>
      </c>
      <c r="DQ9" s="18">
        <v>0</v>
      </c>
      <c r="DR9" s="18">
        <v>0</v>
      </c>
      <c r="DS9" s="18">
        <v>0</v>
      </c>
      <c r="DT9" s="18">
        <v>0</v>
      </c>
      <c r="DU9" s="18">
        <v>0</v>
      </c>
      <c r="DV9" s="18">
        <v>0</v>
      </c>
      <c r="DW9" s="18">
        <v>0</v>
      </c>
      <c r="DX9" s="18">
        <v>0</v>
      </c>
      <c r="DY9" s="18">
        <v>0</v>
      </c>
      <c r="DZ9" s="18">
        <v>0</v>
      </c>
      <c r="EA9" s="18">
        <v>0</v>
      </c>
      <c r="EB9" s="18">
        <v>2679342.88</v>
      </c>
      <c r="EC9" s="18">
        <v>0</v>
      </c>
      <c r="ED9" s="18">
        <v>0</v>
      </c>
      <c r="EE9" s="18">
        <v>0</v>
      </c>
      <c r="EF9" s="18">
        <v>1420078.79</v>
      </c>
      <c r="EG9" s="18">
        <v>2343339.39</v>
      </c>
      <c r="EH9" s="18">
        <v>0</v>
      </c>
      <c r="EI9" s="18">
        <v>0</v>
      </c>
      <c r="EJ9" s="18">
        <v>0</v>
      </c>
      <c r="EK9" s="18">
        <v>0</v>
      </c>
      <c r="EL9" s="18">
        <v>0</v>
      </c>
      <c r="EM9" s="18">
        <v>0</v>
      </c>
      <c r="EN9" s="18">
        <v>0</v>
      </c>
      <c r="EO9" s="18">
        <v>0</v>
      </c>
      <c r="EP9" s="18">
        <v>207676.5</v>
      </c>
      <c r="EQ9" s="18">
        <v>0</v>
      </c>
      <c r="ER9" s="18">
        <v>0</v>
      </c>
      <c r="ES9" s="18">
        <v>0</v>
      </c>
      <c r="ET9" s="18">
        <v>0</v>
      </c>
      <c r="EU9" s="18">
        <v>0</v>
      </c>
      <c r="EV9" s="18">
        <v>4699882.1100000003</v>
      </c>
      <c r="EW9" s="18">
        <v>0</v>
      </c>
      <c r="EX9" s="18">
        <v>46032895.119999997</v>
      </c>
      <c r="EY9" s="18">
        <v>0</v>
      </c>
      <c r="EZ9" s="18">
        <v>233449.72</v>
      </c>
      <c r="FA9" s="18">
        <v>0</v>
      </c>
      <c r="FB9" s="18">
        <v>25541412.419999998</v>
      </c>
      <c r="FC9" s="18">
        <v>0</v>
      </c>
      <c r="FD9" s="18">
        <v>0</v>
      </c>
      <c r="FE9" s="18">
        <v>0</v>
      </c>
      <c r="FF9" s="18">
        <v>0</v>
      </c>
      <c r="FG9" s="18">
        <v>0</v>
      </c>
      <c r="FH9" s="18">
        <v>277316.94</v>
      </c>
      <c r="FI9" s="18">
        <v>0</v>
      </c>
      <c r="FJ9" s="18">
        <v>6945110.2400000002</v>
      </c>
      <c r="FK9" s="18">
        <v>0</v>
      </c>
      <c r="FL9" s="18">
        <v>0</v>
      </c>
      <c r="FM9" s="18">
        <v>0</v>
      </c>
      <c r="FN9" s="19">
        <v>1679897.32</v>
      </c>
      <c r="FO9" s="19">
        <v>0</v>
      </c>
      <c r="FP9" s="18">
        <v>0</v>
      </c>
      <c r="FQ9" s="18">
        <v>0</v>
      </c>
      <c r="FR9" s="18">
        <v>0</v>
      </c>
      <c r="FS9" s="18">
        <v>0</v>
      </c>
      <c r="FT9" s="80">
        <v>1590156.99</v>
      </c>
      <c r="FU9" s="80">
        <v>0</v>
      </c>
      <c r="FV9" s="18">
        <v>1591438.4</v>
      </c>
      <c r="FW9" s="18">
        <v>0</v>
      </c>
      <c r="FX9" s="18">
        <v>-1281.4099999999999</v>
      </c>
      <c r="FY9" s="18">
        <v>0</v>
      </c>
      <c r="FZ9" s="80">
        <v>89740.33</v>
      </c>
      <c r="GA9" s="80">
        <v>0</v>
      </c>
      <c r="GB9" s="18">
        <v>0</v>
      </c>
      <c r="GC9" s="18">
        <v>0</v>
      </c>
      <c r="GD9" s="18">
        <v>89740.33</v>
      </c>
      <c r="GE9" s="18">
        <v>0</v>
      </c>
      <c r="GF9" s="18">
        <v>0</v>
      </c>
      <c r="GG9" s="18">
        <v>0</v>
      </c>
      <c r="GH9" s="18">
        <v>0</v>
      </c>
      <c r="GI9" s="18">
        <v>0</v>
      </c>
      <c r="GJ9" s="18">
        <v>0</v>
      </c>
      <c r="GK9" s="18">
        <v>0</v>
      </c>
      <c r="GL9" s="18">
        <v>0</v>
      </c>
      <c r="GM9" s="18">
        <v>0</v>
      </c>
      <c r="GN9" s="18">
        <v>0</v>
      </c>
      <c r="GO9" s="18">
        <v>0</v>
      </c>
      <c r="GP9" s="18">
        <v>0</v>
      </c>
      <c r="GQ9" s="18">
        <v>0</v>
      </c>
      <c r="GR9" s="18">
        <v>0</v>
      </c>
      <c r="GS9" s="18">
        <v>0</v>
      </c>
      <c r="GT9" s="18">
        <v>0</v>
      </c>
      <c r="GU9" s="18">
        <v>0</v>
      </c>
      <c r="GV9" s="18">
        <v>0</v>
      </c>
      <c r="GW9" s="18">
        <v>0</v>
      </c>
      <c r="GX9" s="18">
        <v>0</v>
      </c>
      <c r="GY9" s="18">
        <v>0</v>
      </c>
      <c r="GZ9" s="80">
        <v>0</v>
      </c>
      <c r="HA9" s="80">
        <v>0</v>
      </c>
      <c r="HB9" s="18">
        <v>0</v>
      </c>
      <c r="HC9" s="18">
        <v>0</v>
      </c>
      <c r="HD9" s="18">
        <v>0</v>
      </c>
      <c r="HE9" s="18">
        <v>0</v>
      </c>
      <c r="HF9" s="80">
        <v>0</v>
      </c>
      <c r="HG9" s="80">
        <v>0</v>
      </c>
      <c r="HH9" s="18">
        <v>0</v>
      </c>
      <c r="HI9" s="18">
        <v>0</v>
      </c>
      <c r="HJ9" s="18">
        <v>0</v>
      </c>
      <c r="HK9" s="18">
        <v>0</v>
      </c>
      <c r="HL9" s="80">
        <v>0</v>
      </c>
      <c r="HM9" s="80">
        <v>0</v>
      </c>
      <c r="HN9" s="18">
        <v>0</v>
      </c>
      <c r="HO9" s="18">
        <v>0</v>
      </c>
      <c r="HP9" s="18">
        <v>0</v>
      </c>
      <c r="HQ9" s="18">
        <v>0</v>
      </c>
      <c r="HR9" s="18">
        <v>0</v>
      </c>
      <c r="HS9" s="18">
        <v>0</v>
      </c>
      <c r="HT9" s="18">
        <v>410847214.86000007</v>
      </c>
      <c r="HU9" s="18">
        <v>5742667.2400000002</v>
      </c>
    </row>
    <row r="10" spans="1:229" ht="12.75" customHeight="1">
      <c r="A10" s="57" t="s">
        <v>152</v>
      </c>
      <c r="B10" s="17">
        <v>1005</v>
      </c>
      <c r="C10" s="58" t="s">
        <v>146</v>
      </c>
      <c r="D10" s="19">
        <v>14836.09</v>
      </c>
      <c r="E10" s="19">
        <v>387019977.28000003</v>
      </c>
      <c r="F10" s="18">
        <v>0</v>
      </c>
      <c r="G10" s="18">
        <v>47686652.144231893</v>
      </c>
      <c r="H10" s="18">
        <v>0</v>
      </c>
      <c r="I10" s="18">
        <v>174294960.57557124</v>
      </c>
      <c r="J10" s="18">
        <v>14836.09</v>
      </c>
      <c r="K10" s="18">
        <v>165038364.56019691</v>
      </c>
      <c r="L10" s="18">
        <v>0</v>
      </c>
      <c r="M10" s="18">
        <v>23423.77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292308.94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1941453.95</v>
      </c>
      <c r="AA10" s="18">
        <v>24586847.73</v>
      </c>
      <c r="AB10" s="18">
        <v>0</v>
      </c>
      <c r="AC10" s="18">
        <v>0</v>
      </c>
      <c r="AD10" s="18">
        <v>1641367.07</v>
      </c>
      <c r="AE10" s="18">
        <v>57720765.799999997</v>
      </c>
      <c r="AF10" s="18">
        <v>0</v>
      </c>
      <c r="AG10" s="18">
        <v>0</v>
      </c>
      <c r="AH10" s="18">
        <v>0</v>
      </c>
      <c r="AI10" s="18">
        <v>0</v>
      </c>
      <c r="AJ10" s="18">
        <v>237940914.23000002</v>
      </c>
      <c r="AK10" s="18">
        <v>1274441.28</v>
      </c>
      <c r="AL10" s="18">
        <v>105395452.18000001</v>
      </c>
      <c r="AM10" s="18">
        <v>0</v>
      </c>
      <c r="AN10" s="18">
        <v>0</v>
      </c>
      <c r="AO10" s="18">
        <v>129947699.15000001</v>
      </c>
      <c r="AP10" s="18">
        <v>0</v>
      </c>
      <c r="AQ10" s="18">
        <v>32820025.260000002</v>
      </c>
      <c r="AR10" s="18">
        <v>0</v>
      </c>
      <c r="AS10" s="18">
        <v>0</v>
      </c>
      <c r="AT10" s="18">
        <v>0</v>
      </c>
      <c r="AU10" s="18">
        <v>5621067.6900000004</v>
      </c>
      <c r="AV10" s="18">
        <v>0</v>
      </c>
      <c r="AW10" s="18">
        <v>31723296.579999998</v>
      </c>
      <c r="AX10" s="18">
        <v>0</v>
      </c>
      <c r="AY10" s="18">
        <v>41980.87</v>
      </c>
      <c r="AZ10" s="18">
        <v>0</v>
      </c>
      <c r="BA10" s="18">
        <v>0</v>
      </c>
      <c r="BB10" s="18">
        <v>0</v>
      </c>
      <c r="BC10" s="18">
        <v>757986.94</v>
      </c>
      <c r="BD10" s="18">
        <v>0</v>
      </c>
      <c r="BE10" s="18">
        <v>2088794.66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26282005.379999999</v>
      </c>
      <c r="BL10" s="18">
        <v>0</v>
      </c>
      <c r="BM10" s="18">
        <v>4691814.7</v>
      </c>
      <c r="BN10" s="18">
        <v>0</v>
      </c>
      <c r="BO10" s="18">
        <v>0</v>
      </c>
      <c r="BP10" s="18">
        <v>9690634.1999999993</v>
      </c>
      <c r="BQ10" s="18">
        <v>0</v>
      </c>
      <c r="BR10" s="18">
        <v>0</v>
      </c>
      <c r="BS10" s="18">
        <v>0</v>
      </c>
      <c r="BT10" s="18">
        <v>0</v>
      </c>
      <c r="BU10" s="18">
        <v>0</v>
      </c>
      <c r="BV10" s="18">
        <v>142845.54</v>
      </c>
      <c r="BW10" s="18">
        <v>2225813.4900000002</v>
      </c>
      <c r="BX10" s="18">
        <v>0</v>
      </c>
      <c r="BY10" s="18">
        <v>0</v>
      </c>
      <c r="BZ10" s="18">
        <v>0</v>
      </c>
      <c r="CA10" s="18">
        <v>0</v>
      </c>
      <c r="CB10" s="18">
        <v>0</v>
      </c>
      <c r="CC10" s="18">
        <v>118044.11</v>
      </c>
      <c r="CD10" s="18">
        <v>0</v>
      </c>
      <c r="CE10" s="18">
        <v>0</v>
      </c>
      <c r="CF10" s="18">
        <v>0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0</v>
      </c>
      <c r="CP10" s="18">
        <v>0</v>
      </c>
      <c r="CQ10" s="18">
        <v>0</v>
      </c>
      <c r="CR10" s="18">
        <v>0</v>
      </c>
      <c r="CS10" s="18">
        <v>0</v>
      </c>
      <c r="CT10" s="18">
        <v>0</v>
      </c>
      <c r="CU10" s="18">
        <v>0</v>
      </c>
      <c r="CV10" s="18">
        <v>0</v>
      </c>
      <c r="CW10" s="18">
        <v>0</v>
      </c>
      <c r="CX10" s="18">
        <v>0</v>
      </c>
      <c r="CY10" s="18">
        <v>0</v>
      </c>
      <c r="CZ10" s="18">
        <v>0</v>
      </c>
      <c r="DA10" s="18">
        <v>0</v>
      </c>
      <c r="DB10" s="18">
        <v>0</v>
      </c>
      <c r="DC10" s="18">
        <v>0</v>
      </c>
      <c r="DD10" s="18">
        <v>0</v>
      </c>
      <c r="DE10" s="18">
        <v>9805830</v>
      </c>
      <c r="DF10" s="18">
        <v>0</v>
      </c>
      <c r="DG10" s="18">
        <v>0</v>
      </c>
      <c r="DH10" s="18">
        <v>0</v>
      </c>
      <c r="DI10" s="18">
        <v>0</v>
      </c>
      <c r="DJ10" s="18">
        <v>0</v>
      </c>
      <c r="DK10" s="18">
        <v>0</v>
      </c>
      <c r="DL10" s="18">
        <v>0</v>
      </c>
      <c r="DM10" s="18">
        <v>0</v>
      </c>
      <c r="DN10" s="18">
        <v>0</v>
      </c>
      <c r="DO10" s="18">
        <v>5317710.6399999997</v>
      </c>
      <c r="DP10" s="18">
        <v>0</v>
      </c>
      <c r="DQ10" s="18">
        <v>0</v>
      </c>
      <c r="DR10" s="18">
        <v>0</v>
      </c>
      <c r="DS10" s="18">
        <v>0</v>
      </c>
      <c r="DT10" s="18">
        <v>0</v>
      </c>
      <c r="DU10" s="18">
        <v>0</v>
      </c>
      <c r="DV10" s="18">
        <v>0</v>
      </c>
      <c r="DW10" s="18">
        <v>5791951.5700000003</v>
      </c>
      <c r="DX10" s="18">
        <v>0</v>
      </c>
      <c r="DY10" s="18">
        <v>0</v>
      </c>
      <c r="DZ10" s="18">
        <v>0</v>
      </c>
      <c r="EA10" s="18">
        <v>0</v>
      </c>
      <c r="EB10" s="18">
        <v>0</v>
      </c>
      <c r="EC10" s="18">
        <v>2911190.15</v>
      </c>
      <c r="ED10" s="18">
        <v>0</v>
      </c>
      <c r="EE10" s="18">
        <v>48108.4</v>
      </c>
      <c r="EF10" s="18">
        <v>0</v>
      </c>
      <c r="EG10" s="18">
        <v>13472501</v>
      </c>
      <c r="EH10" s="18">
        <v>0</v>
      </c>
      <c r="EI10" s="18">
        <v>1199980.49</v>
      </c>
      <c r="EJ10" s="18">
        <v>0</v>
      </c>
      <c r="EK10" s="18">
        <v>0</v>
      </c>
      <c r="EL10" s="18">
        <v>0</v>
      </c>
      <c r="EM10" s="18">
        <v>0</v>
      </c>
      <c r="EN10" s="18">
        <v>0</v>
      </c>
      <c r="EO10" s="18">
        <v>7120.42</v>
      </c>
      <c r="EP10" s="18">
        <v>505552.21</v>
      </c>
      <c r="EQ10" s="18">
        <v>0</v>
      </c>
      <c r="ER10" s="18">
        <v>0</v>
      </c>
      <c r="ES10" s="18">
        <v>0</v>
      </c>
      <c r="ET10" s="18">
        <v>0</v>
      </c>
      <c r="EU10" s="18">
        <v>44697515.759999998</v>
      </c>
      <c r="EV10" s="18">
        <v>13202857.380000001</v>
      </c>
      <c r="EW10" s="18">
        <v>0</v>
      </c>
      <c r="EX10" s="18">
        <v>118248121.18000001</v>
      </c>
      <c r="EY10" s="18">
        <v>0</v>
      </c>
      <c r="EZ10" s="18">
        <v>567395.74</v>
      </c>
      <c r="FA10" s="18">
        <v>0</v>
      </c>
      <c r="FB10" s="18">
        <v>66572500.329999998</v>
      </c>
      <c r="FC10" s="18">
        <v>0</v>
      </c>
      <c r="FD10" s="18">
        <v>0</v>
      </c>
      <c r="FE10" s="18">
        <v>323517.40999999997</v>
      </c>
      <c r="FF10" s="18">
        <v>0</v>
      </c>
      <c r="FG10" s="18">
        <v>0</v>
      </c>
      <c r="FH10" s="18">
        <v>713781.77</v>
      </c>
      <c r="FI10" s="18">
        <v>0</v>
      </c>
      <c r="FJ10" s="18">
        <v>18919417.190000001</v>
      </c>
      <c r="FK10" s="18">
        <v>0</v>
      </c>
      <c r="FL10" s="18">
        <v>0</v>
      </c>
      <c r="FM10" s="18">
        <v>0</v>
      </c>
      <c r="FN10" s="19">
        <v>0</v>
      </c>
      <c r="FO10" s="19">
        <v>17275795.940000001</v>
      </c>
      <c r="FP10" s="18">
        <v>0</v>
      </c>
      <c r="FQ10" s="18">
        <v>1643.75</v>
      </c>
      <c r="FR10" s="18">
        <v>0</v>
      </c>
      <c r="FS10" s="18">
        <v>0</v>
      </c>
      <c r="FT10" s="80">
        <v>0</v>
      </c>
      <c r="FU10" s="80">
        <v>0</v>
      </c>
      <c r="FV10" s="18">
        <v>0</v>
      </c>
      <c r="FW10" s="18">
        <v>0</v>
      </c>
      <c r="FX10" s="18">
        <v>0</v>
      </c>
      <c r="FY10" s="18">
        <v>0</v>
      </c>
      <c r="FZ10" s="80">
        <v>0</v>
      </c>
      <c r="GA10" s="80">
        <v>17274152.190000001</v>
      </c>
      <c r="GB10" s="18">
        <v>0</v>
      </c>
      <c r="GC10" s="18">
        <v>6466054.9800000004</v>
      </c>
      <c r="GD10" s="18">
        <v>0</v>
      </c>
      <c r="GE10" s="18">
        <v>10808097.210000001</v>
      </c>
      <c r="GF10" s="18">
        <v>0</v>
      </c>
      <c r="GG10" s="18">
        <v>84583.85</v>
      </c>
      <c r="GH10" s="18">
        <v>0</v>
      </c>
      <c r="GI10" s="18">
        <v>0</v>
      </c>
      <c r="GJ10" s="18">
        <v>0</v>
      </c>
      <c r="GK10" s="18">
        <v>0</v>
      </c>
      <c r="GL10" s="18">
        <v>0</v>
      </c>
      <c r="GM10" s="18">
        <v>0</v>
      </c>
      <c r="GN10" s="18">
        <v>0</v>
      </c>
      <c r="GO10" s="18">
        <v>0</v>
      </c>
      <c r="GP10" s="18">
        <v>0</v>
      </c>
      <c r="GQ10" s="18">
        <v>0</v>
      </c>
      <c r="GR10" s="18">
        <v>0</v>
      </c>
      <c r="GS10" s="18">
        <v>0</v>
      </c>
      <c r="GT10" s="18">
        <v>0</v>
      </c>
      <c r="GU10" s="18">
        <v>0</v>
      </c>
      <c r="GV10" s="18">
        <v>0</v>
      </c>
      <c r="GW10" s="18">
        <v>0</v>
      </c>
      <c r="GX10" s="18">
        <v>0</v>
      </c>
      <c r="GY10" s="18">
        <v>0</v>
      </c>
      <c r="GZ10" s="80">
        <v>0</v>
      </c>
      <c r="HA10" s="80">
        <v>0</v>
      </c>
      <c r="HB10" s="18">
        <v>0</v>
      </c>
      <c r="HC10" s="18">
        <v>0</v>
      </c>
      <c r="HD10" s="18">
        <v>0</v>
      </c>
      <c r="HE10" s="18">
        <v>0</v>
      </c>
      <c r="HF10" s="80">
        <v>0</v>
      </c>
      <c r="HG10" s="80">
        <v>0</v>
      </c>
      <c r="HH10" s="18">
        <v>0</v>
      </c>
      <c r="HI10" s="18">
        <v>0</v>
      </c>
      <c r="HJ10" s="18">
        <v>0</v>
      </c>
      <c r="HK10" s="18">
        <v>0</v>
      </c>
      <c r="HL10" s="80">
        <v>0</v>
      </c>
      <c r="HM10" s="80">
        <v>0</v>
      </c>
      <c r="HN10" s="18">
        <v>0</v>
      </c>
      <c r="HO10" s="18">
        <v>0</v>
      </c>
      <c r="HP10" s="18">
        <v>0</v>
      </c>
      <c r="HQ10" s="18">
        <v>0</v>
      </c>
      <c r="HR10" s="18">
        <v>0</v>
      </c>
      <c r="HS10" s="18">
        <v>0</v>
      </c>
      <c r="HT10" s="18">
        <v>575497129.06000006</v>
      </c>
      <c r="HU10" s="18">
        <v>808172099.26000023</v>
      </c>
    </row>
    <row r="11" spans="1:229" ht="12.75" customHeight="1">
      <c r="A11" s="57" t="s">
        <v>154</v>
      </c>
      <c r="B11" s="17">
        <v>1006</v>
      </c>
      <c r="C11" s="58" t="s">
        <v>146</v>
      </c>
      <c r="D11" s="19">
        <v>-1.99</v>
      </c>
      <c r="E11" s="19">
        <v>0</v>
      </c>
      <c r="F11" s="18">
        <v>-1.99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83592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133571372.13000001</v>
      </c>
      <c r="AK11" s="18">
        <v>0</v>
      </c>
      <c r="AL11" s="18">
        <v>2164129.0499999998</v>
      </c>
      <c r="AM11" s="18">
        <v>0</v>
      </c>
      <c r="AN11" s="18">
        <v>0</v>
      </c>
      <c r="AO11" s="18">
        <v>0</v>
      </c>
      <c r="AP11" s="18">
        <v>0</v>
      </c>
      <c r="AQ11" s="18">
        <v>0</v>
      </c>
      <c r="AR11" s="18">
        <v>0</v>
      </c>
      <c r="AS11" s="18">
        <v>0</v>
      </c>
      <c r="AT11" s="18">
        <v>0</v>
      </c>
      <c r="AU11" s="18">
        <v>0</v>
      </c>
      <c r="AV11" s="18">
        <v>-0.18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0</v>
      </c>
      <c r="BH11" s="18">
        <v>0</v>
      </c>
      <c r="BI11" s="18">
        <v>0</v>
      </c>
      <c r="BJ11" s="18">
        <v>0</v>
      </c>
      <c r="BK11" s="18">
        <v>0</v>
      </c>
      <c r="BL11" s="18">
        <v>0</v>
      </c>
      <c r="BM11" s="18">
        <v>0</v>
      </c>
      <c r="BN11" s="18">
        <v>0</v>
      </c>
      <c r="BO11" s="18">
        <v>0</v>
      </c>
      <c r="BP11" s="18">
        <v>1143096.22</v>
      </c>
      <c r="BQ11" s="18">
        <v>0</v>
      </c>
      <c r="BR11" s="18">
        <v>0</v>
      </c>
      <c r="BS11" s="18">
        <v>0</v>
      </c>
      <c r="BT11" s="18">
        <v>0</v>
      </c>
      <c r="BU11" s="18">
        <v>0</v>
      </c>
      <c r="BV11" s="18">
        <v>0</v>
      </c>
      <c r="BW11" s="18">
        <v>0</v>
      </c>
      <c r="BX11" s="18">
        <v>0</v>
      </c>
      <c r="BY11" s="18">
        <v>0</v>
      </c>
      <c r="BZ11" s="18">
        <v>0</v>
      </c>
      <c r="CA11" s="18">
        <v>0</v>
      </c>
      <c r="CB11" s="18">
        <v>0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0</v>
      </c>
      <c r="CK11" s="18">
        <v>0</v>
      </c>
      <c r="CL11" s="18">
        <v>0</v>
      </c>
      <c r="CM11" s="18">
        <v>0</v>
      </c>
      <c r="CN11" s="18">
        <v>0</v>
      </c>
      <c r="CO11" s="18">
        <v>0</v>
      </c>
      <c r="CP11" s="18">
        <v>0</v>
      </c>
      <c r="CQ11" s="18">
        <v>0</v>
      </c>
      <c r="CR11" s="18">
        <v>0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18">
        <v>0</v>
      </c>
      <c r="CY11" s="18">
        <v>0</v>
      </c>
      <c r="CZ11" s="18">
        <v>0</v>
      </c>
      <c r="DA11" s="18">
        <v>0</v>
      </c>
      <c r="DB11" s="18">
        <v>0</v>
      </c>
      <c r="DC11" s="18">
        <v>0</v>
      </c>
      <c r="DD11" s="18">
        <v>0</v>
      </c>
      <c r="DE11" s="18">
        <v>0</v>
      </c>
      <c r="DF11" s="18">
        <v>0</v>
      </c>
      <c r="DG11" s="18">
        <v>0</v>
      </c>
      <c r="DH11" s="18">
        <v>0</v>
      </c>
      <c r="DI11" s="18">
        <v>0</v>
      </c>
      <c r="DJ11" s="18">
        <v>0</v>
      </c>
      <c r="DK11" s="18">
        <v>0</v>
      </c>
      <c r="DL11" s="18">
        <v>0</v>
      </c>
      <c r="DM11" s="18">
        <v>0</v>
      </c>
      <c r="DN11" s="18">
        <v>0</v>
      </c>
      <c r="DO11" s="18">
        <v>0</v>
      </c>
      <c r="DP11" s="18">
        <v>0</v>
      </c>
      <c r="DQ11" s="18">
        <v>0</v>
      </c>
      <c r="DR11" s="18">
        <v>0</v>
      </c>
      <c r="DS11" s="18">
        <v>0</v>
      </c>
      <c r="DT11" s="18">
        <v>0</v>
      </c>
      <c r="DU11" s="18">
        <v>0</v>
      </c>
      <c r="DV11" s="18">
        <v>0</v>
      </c>
      <c r="DW11" s="18">
        <v>0</v>
      </c>
      <c r="DX11" s="18">
        <v>0</v>
      </c>
      <c r="DY11" s="18">
        <v>0</v>
      </c>
      <c r="DZ11" s="18">
        <v>0</v>
      </c>
      <c r="EA11" s="18">
        <v>0</v>
      </c>
      <c r="EB11" s="18">
        <v>-12.68</v>
      </c>
      <c r="EC11" s="18">
        <v>0</v>
      </c>
      <c r="ED11" s="18">
        <v>0</v>
      </c>
      <c r="EE11" s="18">
        <v>0</v>
      </c>
      <c r="EF11" s="18">
        <v>0</v>
      </c>
      <c r="EG11" s="18">
        <v>0</v>
      </c>
      <c r="EH11" s="18">
        <v>0</v>
      </c>
      <c r="EI11" s="18">
        <v>0</v>
      </c>
      <c r="EJ11" s="18">
        <v>0</v>
      </c>
      <c r="EK11" s="18">
        <v>0</v>
      </c>
      <c r="EL11" s="18">
        <v>0</v>
      </c>
      <c r="EM11" s="18">
        <v>0</v>
      </c>
      <c r="EN11" s="18">
        <v>0</v>
      </c>
      <c r="EO11" s="18">
        <v>0</v>
      </c>
      <c r="EP11" s="18">
        <v>0</v>
      </c>
      <c r="EQ11" s="18">
        <v>0</v>
      </c>
      <c r="ER11" s="18">
        <v>0</v>
      </c>
      <c r="ES11" s="18">
        <v>0</v>
      </c>
      <c r="ET11" s="18">
        <v>0</v>
      </c>
      <c r="EU11" s="18">
        <v>0</v>
      </c>
      <c r="EV11" s="18">
        <v>0</v>
      </c>
      <c r="EW11" s="18">
        <v>0</v>
      </c>
      <c r="EX11" s="18">
        <v>0</v>
      </c>
      <c r="EY11" s="18">
        <v>0</v>
      </c>
      <c r="EZ11" s="18">
        <v>0</v>
      </c>
      <c r="FA11" s="18">
        <v>0</v>
      </c>
      <c r="FB11" s="18">
        <v>0</v>
      </c>
      <c r="FC11" s="18">
        <v>0</v>
      </c>
      <c r="FD11" s="18">
        <v>0</v>
      </c>
      <c r="FE11" s="18">
        <v>0</v>
      </c>
      <c r="FF11" s="18">
        <v>0</v>
      </c>
      <c r="FG11" s="18">
        <v>0</v>
      </c>
      <c r="FH11" s="18">
        <v>0</v>
      </c>
      <c r="FI11" s="18">
        <v>0</v>
      </c>
      <c r="FJ11" s="18">
        <v>0</v>
      </c>
      <c r="FK11" s="18">
        <v>0</v>
      </c>
      <c r="FL11" s="18">
        <v>0</v>
      </c>
      <c r="FM11" s="18">
        <v>0</v>
      </c>
      <c r="FN11" s="19">
        <v>0</v>
      </c>
      <c r="FO11" s="19">
        <v>0</v>
      </c>
      <c r="FP11" s="18">
        <v>0</v>
      </c>
      <c r="FQ11" s="18">
        <v>0</v>
      </c>
      <c r="FR11" s="18">
        <v>0</v>
      </c>
      <c r="FS11" s="18">
        <v>0</v>
      </c>
      <c r="FT11" s="80">
        <v>0</v>
      </c>
      <c r="FU11" s="80">
        <v>0</v>
      </c>
      <c r="FV11" s="18">
        <v>0</v>
      </c>
      <c r="FW11" s="18">
        <v>0</v>
      </c>
      <c r="FX11" s="18">
        <v>0</v>
      </c>
      <c r="FY11" s="18">
        <v>0</v>
      </c>
      <c r="FZ11" s="80">
        <v>0</v>
      </c>
      <c r="GA11" s="80">
        <v>0</v>
      </c>
      <c r="GB11" s="18">
        <v>0</v>
      </c>
      <c r="GC11" s="18">
        <v>0</v>
      </c>
      <c r="GD11" s="18">
        <v>0</v>
      </c>
      <c r="GE11" s="18">
        <v>0</v>
      </c>
      <c r="GF11" s="18">
        <v>0</v>
      </c>
      <c r="GG11" s="18">
        <v>0</v>
      </c>
      <c r="GH11" s="18">
        <v>0</v>
      </c>
      <c r="GI11" s="18">
        <v>0</v>
      </c>
      <c r="GJ11" s="18">
        <v>0</v>
      </c>
      <c r="GK11" s="18">
        <v>0</v>
      </c>
      <c r="GL11" s="18">
        <v>0</v>
      </c>
      <c r="GM11" s="18">
        <v>0</v>
      </c>
      <c r="GN11" s="18">
        <v>0</v>
      </c>
      <c r="GO11" s="18">
        <v>0</v>
      </c>
      <c r="GP11" s="18">
        <v>0</v>
      </c>
      <c r="GQ11" s="18">
        <v>0</v>
      </c>
      <c r="GR11" s="18">
        <v>0</v>
      </c>
      <c r="GS11" s="18">
        <v>0</v>
      </c>
      <c r="GT11" s="18">
        <v>0</v>
      </c>
      <c r="GU11" s="18">
        <v>0</v>
      </c>
      <c r="GV11" s="18">
        <v>0</v>
      </c>
      <c r="GW11" s="18">
        <v>0</v>
      </c>
      <c r="GX11" s="18">
        <v>0</v>
      </c>
      <c r="GY11" s="18">
        <v>0</v>
      </c>
      <c r="GZ11" s="80">
        <v>0</v>
      </c>
      <c r="HA11" s="80">
        <v>0</v>
      </c>
      <c r="HB11" s="18">
        <v>0</v>
      </c>
      <c r="HC11" s="18">
        <v>0</v>
      </c>
      <c r="HD11" s="18">
        <v>0</v>
      </c>
      <c r="HE11" s="18">
        <v>0</v>
      </c>
      <c r="HF11" s="80">
        <v>0</v>
      </c>
      <c r="HG11" s="80">
        <v>0</v>
      </c>
      <c r="HH11" s="18">
        <v>0</v>
      </c>
      <c r="HI11" s="18">
        <v>0</v>
      </c>
      <c r="HJ11" s="18">
        <v>0</v>
      </c>
      <c r="HK11" s="18">
        <v>0</v>
      </c>
      <c r="HL11" s="80">
        <v>0</v>
      </c>
      <c r="HM11" s="80">
        <v>0</v>
      </c>
      <c r="HN11" s="18">
        <v>0</v>
      </c>
      <c r="HO11" s="18">
        <v>0</v>
      </c>
      <c r="HP11" s="18">
        <v>0</v>
      </c>
      <c r="HQ11" s="18">
        <v>0</v>
      </c>
      <c r="HR11" s="18">
        <v>0</v>
      </c>
      <c r="HS11" s="18">
        <v>0</v>
      </c>
      <c r="HT11" s="18">
        <v>136962174.55000001</v>
      </c>
      <c r="HU11" s="18">
        <v>0</v>
      </c>
    </row>
    <row r="12" spans="1:229" ht="12.75" customHeight="1">
      <c r="A12" s="57" t="s">
        <v>156</v>
      </c>
      <c r="B12" s="17">
        <v>1007</v>
      </c>
      <c r="C12" s="58" t="s">
        <v>146</v>
      </c>
      <c r="D12" s="19">
        <v>0</v>
      </c>
      <c r="E12" s="19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0</v>
      </c>
      <c r="BH12" s="18">
        <v>0</v>
      </c>
      <c r="BI12" s="18">
        <v>0</v>
      </c>
      <c r="BJ12" s="18">
        <v>0</v>
      </c>
      <c r="BK12" s="18">
        <v>0</v>
      </c>
      <c r="BL12" s="18">
        <v>0</v>
      </c>
      <c r="BM12" s="18">
        <v>0</v>
      </c>
      <c r="BN12" s="18">
        <v>0</v>
      </c>
      <c r="BO12" s="18">
        <v>0</v>
      </c>
      <c r="BP12" s="18">
        <v>0</v>
      </c>
      <c r="BQ12" s="18">
        <v>0</v>
      </c>
      <c r="BR12" s="18">
        <v>0</v>
      </c>
      <c r="BS12" s="18">
        <v>0</v>
      </c>
      <c r="BT12" s="18">
        <v>0</v>
      </c>
      <c r="BU12" s="18">
        <v>0</v>
      </c>
      <c r="BV12" s="18">
        <v>0</v>
      </c>
      <c r="BW12" s="18">
        <v>0</v>
      </c>
      <c r="BX12" s="18">
        <v>0</v>
      </c>
      <c r="BY12" s="18">
        <v>0</v>
      </c>
      <c r="BZ12" s="18">
        <v>0</v>
      </c>
      <c r="CA12" s="18">
        <v>0</v>
      </c>
      <c r="CB12" s="18">
        <v>0</v>
      </c>
      <c r="CC12" s="18">
        <v>0</v>
      </c>
      <c r="CD12" s="18">
        <v>0</v>
      </c>
      <c r="CE12" s="18">
        <v>0</v>
      </c>
      <c r="CF12" s="18">
        <v>0</v>
      </c>
      <c r="CG12" s="18">
        <v>0</v>
      </c>
      <c r="CH12" s="18">
        <v>0</v>
      </c>
      <c r="CI12" s="18">
        <v>0</v>
      </c>
      <c r="CJ12" s="18">
        <v>0</v>
      </c>
      <c r="CK12" s="18">
        <v>0</v>
      </c>
      <c r="CL12" s="18">
        <v>0</v>
      </c>
      <c r="CM12" s="18">
        <v>0</v>
      </c>
      <c r="CN12" s="18">
        <v>0</v>
      </c>
      <c r="CO12" s="18">
        <v>0</v>
      </c>
      <c r="CP12" s="18">
        <v>0</v>
      </c>
      <c r="CQ12" s="18">
        <v>0</v>
      </c>
      <c r="CR12" s="18">
        <v>0</v>
      </c>
      <c r="CS12" s="18">
        <v>0</v>
      </c>
      <c r="CT12" s="18">
        <v>0</v>
      </c>
      <c r="CU12" s="18">
        <v>0</v>
      </c>
      <c r="CV12" s="18">
        <v>0</v>
      </c>
      <c r="CW12" s="18">
        <v>0</v>
      </c>
      <c r="CX12" s="18">
        <v>0</v>
      </c>
      <c r="CY12" s="18">
        <v>0</v>
      </c>
      <c r="CZ12" s="18">
        <v>0</v>
      </c>
      <c r="DA12" s="18">
        <v>0</v>
      </c>
      <c r="DB12" s="18">
        <v>0</v>
      </c>
      <c r="DC12" s="18">
        <v>0</v>
      </c>
      <c r="DD12" s="18">
        <v>0</v>
      </c>
      <c r="DE12" s="18">
        <v>0</v>
      </c>
      <c r="DF12" s="18">
        <v>0</v>
      </c>
      <c r="DG12" s="18">
        <v>0</v>
      </c>
      <c r="DH12" s="18">
        <v>0</v>
      </c>
      <c r="DI12" s="18">
        <v>0</v>
      </c>
      <c r="DJ12" s="18">
        <v>0</v>
      </c>
      <c r="DK12" s="18">
        <v>0</v>
      </c>
      <c r="DL12" s="18">
        <v>0</v>
      </c>
      <c r="DM12" s="18">
        <v>0</v>
      </c>
      <c r="DN12" s="18">
        <v>0</v>
      </c>
      <c r="DO12" s="18">
        <v>0</v>
      </c>
      <c r="DP12" s="18">
        <v>0</v>
      </c>
      <c r="DQ12" s="18">
        <v>0</v>
      </c>
      <c r="DR12" s="18">
        <v>0</v>
      </c>
      <c r="DS12" s="18">
        <v>0</v>
      </c>
      <c r="DT12" s="18">
        <v>0</v>
      </c>
      <c r="DU12" s="18">
        <v>0</v>
      </c>
      <c r="DV12" s="18">
        <v>0</v>
      </c>
      <c r="DW12" s="18">
        <v>0</v>
      </c>
      <c r="DX12" s="18">
        <v>0</v>
      </c>
      <c r="DY12" s="18">
        <v>0</v>
      </c>
      <c r="DZ12" s="18">
        <v>0</v>
      </c>
      <c r="EA12" s="18">
        <v>0</v>
      </c>
      <c r="EB12" s="18">
        <v>0</v>
      </c>
      <c r="EC12" s="18">
        <v>0</v>
      </c>
      <c r="ED12" s="18">
        <v>0</v>
      </c>
      <c r="EE12" s="18">
        <v>0</v>
      </c>
      <c r="EF12" s="18">
        <v>0</v>
      </c>
      <c r="EG12" s="18">
        <v>0</v>
      </c>
      <c r="EH12" s="18">
        <v>0</v>
      </c>
      <c r="EI12" s="18">
        <v>0</v>
      </c>
      <c r="EJ12" s="18">
        <v>0</v>
      </c>
      <c r="EK12" s="18">
        <v>0</v>
      </c>
      <c r="EL12" s="18">
        <v>0</v>
      </c>
      <c r="EM12" s="18">
        <v>0</v>
      </c>
      <c r="EN12" s="18">
        <v>0</v>
      </c>
      <c r="EO12" s="18">
        <v>0</v>
      </c>
      <c r="EP12" s="18">
        <v>0</v>
      </c>
      <c r="EQ12" s="18">
        <v>0</v>
      </c>
      <c r="ER12" s="18">
        <v>0</v>
      </c>
      <c r="ES12" s="18">
        <v>0</v>
      </c>
      <c r="ET12" s="18">
        <v>0</v>
      </c>
      <c r="EU12" s="18">
        <v>0</v>
      </c>
      <c r="EV12" s="18">
        <v>0</v>
      </c>
      <c r="EW12" s="18">
        <v>0</v>
      </c>
      <c r="EX12" s="18">
        <v>0</v>
      </c>
      <c r="EY12" s="18">
        <v>0</v>
      </c>
      <c r="EZ12" s="18">
        <v>0</v>
      </c>
      <c r="FA12" s="18">
        <v>0</v>
      </c>
      <c r="FB12" s="18">
        <v>0</v>
      </c>
      <c r="FC12" s="18">
        <v>0</v>
      </c>
      <c r="FD12" s="18">
        <v>0</v>
      </c>
      <c r="FE12" s="18">
        <v>0</v>
      </c>
      <c r="FF12" s="18">
        <v>0</v>
      </c>
      <c r="FG12" s="18">
        <v>0</v>
      </c>
      <c r="FH12" s="18">
        <v>0</v>
      </c>
      <c r="FI12" s="18">
        <v>0</v>
      </c>
      <c r="FJ12" s="18">
        <v>0</v>
      </c>
      <c r="FK12" s="18">
        <v>0</v>
      </c>
      <c r="FL12" s="18">
        <v>0</v>
      </c>
      <c r="FM12" s="18">
        <v>0</v>
      </c>
      <c r="FN12" s="19">
        <v>0</v>
      </c>
      <c r="FO12" s="19">
        <v>0</v>
      </c>
      <c r="FP12" s="18">
        <v>0</v>
      </c>
      <c r="FQ12" s="18">
        <v>0</v>
      </c>
      <c r="FR12" s="18">
        <v>0</v>
      </c>
      <c r="FS12" s="18">
        <v>0</v>
      </c>
      <c r="FT12" s="80">
        <v>0</v>
      </c>
      <c r="FU12" s="80">
        <v>0</v>
      </c>
      <c r="FV12" s="18">
        <v>0</v>
      </c>
      <c r="FW12" s="18">
        <v>0</v>
      </c>
      <c r="FX12" s="18">
        <v>0</v>
      </c>
      <c r="FY12" s="18">
        <v>0</v>
      </c>
      <c r="FZ12" s="80">
        <v>0</v>
      </c>
      <c r="GA12" s="80">
        <v>0</v>
      </c>
      <c r="GB12" s="18">
        <v>0</v>
      </c>
      <c r="GC12" s="18">
        <v>0</v>
      </c>
      <c r="GD12" s="18">
        <v>0</v>
      </c>
      <c r="GE12" s="18">
        <v>0</v>
      </c>
      <c r="GF12" s="18">
        <v>0</v>
      </c>
      <c r="GG12" s="18">
        <v>0</v>
      </c>
      <c r="GH12" s="18">
        <v>0</v>
      </c>
      <c r="GI12" s="18">
        <v>0</v>
      </c>
      <c r="GJ12" s="18">
        <v>0</v>
      </c>
      <c r="GK12" s="18">
        <v>0</v>
      </c>
      <c r="GL12" s="18">
        <v>0</v>
      </c>
      <c r="GM12" s="18">
        <v>0</v>
      </c>
      <c r="GN12" s="18">
        <v>0</v>
      </c>
      <c r="GO12" s="18">
        <v>0</v>
      </c>
      <c r="GP12" s="18">
        <v>0</v>
      </c>
      <c r="GQ12" s="18">
        <v>0</v>
      </c>
      <c r="GR12" s="18">
        <v>0</v>
      </c>
      <c r="GS12" s="18">
        <v>0</v>
      </c>
      <c r="GT12" s="18">
        <v>0</v>
      </c>
      <c r="GU12" s="18">
        <v>0</v>
      </c>
      <c r="GV12" s="18">
        <v>0</v>
      </c>
      <c r="GW12" s="18">
        <v>0</v>
      </c>
      <c r="GX12" s="18">
        <v>0</v>
      </c>
      <c r="GY12" s="18">
        <v>0</v>
      </c>
      <c r="GZ12" s="80">
        <v>0</v>
      </c>
      <c r="HA12" s="80">
        <v>0</v>
      </c>
      <c r="HB12" s="18">
        <v>0</v>
      </c>
      <c r="HC12" s="18">
        <v>0</v>
      </c>
      <c r="HD12" s="18">
        <v>0</v>
      </c>
      <c r="HE12" s="18">
        <v>0</v>
      </c>
      <c r="HF12" s="80">
        <v>0</v>
      </c>
      <c r="HG12" s="80">
        <v>0</v>
      </c>
      <c r="HH12" s="18">
        <v>0</v>
      </c>
      <c r="HI12" s="18">
        <v>0</v>
      </c>
      <c r="HJ12" s="18">
        <v>0</v>
      </c>
      <c r="HK12" s="18">
        <v>0</v>
      </c>
      <c r="HL12" s="80">
        <v>0</v>
      </c>
      <c r="HM12" s="80">
        <v>0</v>
      </c>
      <c r="HN12" s="18">
        <v>0</v>
      </c>
      <c r="HO12" s="18">
        <v>0</v>
      </c>
      <c r="HP12" s="18">
        <v>0</v>
      </c>
      <c r="HQ12" s="18">
        <v>0</v>
      </c>
      <c r="HR12" s="18">
        <v>0</v>
      </c>
      <c r="HS12" s="18">
        <v>0</v>
      </c>
      <c r="HT12" s="18">
        <v>0</v>
      </c>
      <c r="HU12" s="18">
        <v>0</v>
      </c>
    </row>
    <row r="13" spans="1:229" ht="12.75" customHeight="1">
      <c r="A13" s="57" t="s">
        <v>158</v>
      </c>
      <c r="B13" s="17">
        <v>1008</v>
      </c>
      <c r="C13" s="58" t="s">
        <v>146</v>
      </c>
      <c r="D13" s="19">
        <v>12218645</v>
      </c>
      <c r="E13" s="19">
        <v>0</v>
      </c>
      <c r="F13" s="18">
        <v>0</v>
      </c>
      <c r="G13" s="18">
        <v>0</v>
      </c>
      <c r="H13" s="18">
        <v>3144595.27</v>
      </c>
      <c r="I13" s="18">
        <v>0</v>
      </c>
      <c r="J13" s="18">
        <v>9074049.7300000004</v>
      </c>
      <c r="K13" s="18">
        <v>0</v>
      </c>
      <c r="L13" s="18">
        <v>624104.55000000005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23144.16</v>
      </c>
      <c r="AA13" s="18">
        <v>0</v>
      </c>
      <c r="AB13" s="18">
        <v>0</v>
      </c>
      <c r="AC13" s="18">
        <v>0</v>
      </c>
      <c r="AD13" s="18">
        <v>32762.03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81254552.190337166</v>
      </c>
      <c r="AK13" s="18">
        <v>0</v>
      </c>
      <c r="AL13" s="18">
        <v>1887584.534589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156256.20000000001</v>
      </c>
      <c r="AU13" s="18">
        <v>0</v>
      </c>
      <c r="AV13" s="18">
        <v>30.1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3907.99</v>
      </c>
      <c r="BC13" s="18">
        <v>0</v>
      </c>
      <c r="BD13" s="18">
        <v>36016.269999999997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0</v>
      </c>
      <c r="BK13" s="18">
        <v>0</v>
      </c>
      <c r="BL13" s="18">
        <v>0</v>
      </c>
      <c r="BM13" s="18">
        <v>0</v>
      </c>
      <c r="BN13" s="18">
        <v>0</v>
      </c>
      <c r="BO13" s="18">
        <v>0</v>
      </c>
      <c r="BP13" s="18">
        <v>828810.61208566185</v>
      </c>
      <c r="BQ13" s="18">
        <v>0</v>
      </c>
      <c r="BR13" s="18">
        <v>0</v>
      </c>
      <c r="BS13" s="18">
        <v>0</v>
      </c>
      <c r="BT13" s="18">
        <v>0</v>
      </c>
      <c r="BU13" s="18">
        <v>0</v>
      </c>
      <c r="BV13" s="18">
        <v>0</v>
      </c>
      <c r="BW13" s="18">
        <v>0</v>
      </c>
      <c r="BX13" s="18">
        <v>0</v>
      </c>
      <c r="BY13" s="18">
        <v>0</v>
      </c>
      <c r="BZ13" s="18">
        <v>0</v>
      </c>
      <c r="CA13" s="18">
        <v>0</v>
      </c>
      <c r="CB13" s="18">
        <v>50</v>
      </c>
      <c r="CC13" s="18">
        <v>0</v>
      </c>
      <c r="CD13" s="18">
        <v>0</v>
      </c>
      <c r="CE13" s="18">
        <v>0</v>
      </c>
      <c r="CF13" s="18">
        <v>0</v>
      </c>
      <c r="CG13" s="18">
        <v>0</v>
      </c>
      <c r="CH13" s="18">
        <v>0</v>
      </c>
      <c r="CI13" s="18">
        <v>0</v>
      </c>
      <c r="CJ13" s="18">
        <v>0</v>
      </c>
      <c r="CK13" s="18">
        <v>0</v>
      </c>
      <c r="CL13" s="18">
        <v>45416.82</v>
      </c>
      <c r="CM13" s="18">
        <v>0</v>
      </c>
      <c r="CN13" s="18">
        <v>45392.59</v>
      </c>
      <c r="CO13" s="18">
        <v>0</v>
      </c>
      <c r="CP13" s="18">
        <v>0</v>
      </c>
      <c r="CQ13" s="18">
        <v>0</v>
      </c>
      <c r="CR13" s="18">
        <v>43662.66</v>
      </c>
      <c r="CS13" s="18">
        <v>0</v>
      </c>
      <c r="CT13" s="18">
        <v>0</v>
      </c>
      <c r="CU13" s="18">
        <v>0</v>
      </c>
      <c r="CV13" s="18">
        <v>0</v>
      </c>
      <c r="CW13" s="18">
        <v>0</v>
      </c>
      <c r="CX13" s="18">
        <v>0</v>
      </c>
      <c r="CY13" s="18">
        <v>0</v>
      </c>
      <c r="CZ13" s="18">
        <v>0</v>
      </c>
      <c r="DA13" s="18">
        <v>0</v>
      </c>
      <c r="DB13" s="18">
        <v>0</v>
      </c>
      <c r="DC13" s="18">
        <v>0</v>
      </c>
      <c r="DD13" s="18">
        <v>31748.15</v>
      </c>
      <c r="DE13" s="18">
        <v>0</v>
      </c>
      <c r="DF13" s="18">
        <v>0</v>
      </c>
      <c r="DG13" s="18">
        <v>0</v>
      </c>
      <c r="DH13" s="18">
        <v>0</v>
      </c>
      <c r="DI13" s="18">
        <v>0</v>
      </c>
      <c r="DJ13" s="18">
        <v>0</v>
      </c>
      <c r="DK13" s="18">
        <v>0</v>
      </c>
      <c r="DL13" s="18">
        <v>0</v>
      </c>
      <c r="DM13" s="18">
        <v>0</v>
      </c>
      <c r="DN13" s="18">
        <v>0</v>
      </c>
      <c r="DO13" s="18">
        <v>0</v>
      </c>
      <c r="DP13" s="18">
        <v>0</v>
      </c>
      <c r="DQ13" s="18">
        <v>0</v>
      </c>
      <c r="DR13" s="18">
        <v>0</v>
      </c>
      <c r="DS13" s="18">
        <v>0</v>
      </c>
      <c r="DT13" s="18">
        <v>0</v>
      </c>
      <c r="DU13" s="18">
        <v>0</v>
      </c>
      <c r="DV13" s="18">
        <v>0</v>
      </c>
      <c r="DW13" s="18">
        <v>0</v>
      </c>
      <c r="DX13" s="18">
        <v>1368053.45</v>
      </c>
      <c r="DY13" s="18">
        <v>0</v>
      </c>
      <c r="DZ13" s="18">
        <v>0</v>
      </c>
      <c r="EA13" s="18">
        <v>0</v>
      </c>
      <c r="EB13" s="18">
        <v>194264.72</v>
      </c>
      <c r="EC13" s="18">
        <v>0</v>
      </c>
      <c r="ED13" s="18">
        <v>0</v>
      </c>
      <c r="EE13" s="18">
        <v>0</v>
      </c>
      <c r="EF13" s="18">
        <v>59507.7</v>
      </c>
      <c r="EG13" s="18">
        <v>0</v>
      </c>
      <c r="EH13" s="18">
        <v>152711.28</v>
      </c>
      <c r="EI13" s="18">
        <v>0</v>
      </c>
      <c r="EJ13" s="18">
        <v>0</v>
      </c>
      <c r="EK13" s="18">
        <v>0</v>
      </c>
      <c r="EL13" s="18">
        <v>0</v>
      </c>
      <c r="EM13" s="18">
        <v>0</v>
      </c>
      <c r="EN13" s="18">
        <v>0</v>
      </c>
      <c r="EO13" s="18">
        <v>0</v>
      </c>
      <c r="EP13" s="18">
        <v>0</v>
      </c>
      <c r="EQ13" s="18">
        <v>0</v>
      </c>
      <c r="ER13" s="18">
        <v>0</v>
      </c>
      <c r="ES13" s="18">
        <v>0</v>
      </c>
      <c r="ET13" s="18">
        <v>0</v>
      </c>
      <c r="EU13" s="18">
        <v>0</v>
      </c>
      <c r="EV13" s="18">
        <v>0</v>
      </c>
      <c r="EW13" s="18">
        <v>0</v>
      </c>
      <c r="EX13" s="18">
        <v>0</v>
      </c>
      <c r="EY13" s="18">
        <v>0</v>
      </c>
      <c r="EZ13" s="18">
        <v>0</v>
      </c>
      <c r="FA13" s="18">
        <v>0</v>
      </c>
      <c r="FB13" s="18">
        <v>0</v>
      </c>
      <c r="FC13" s="18">
        <v>0</v>
      </c>
      <c r="FD13" s="18">
        <v>0</v>
      </c>
      <c r="FE13" s="18">
        <v>0</v>
      </c>
      <c r="FF13" s="18">
        <v>0</v>
      </c>
      <c r="FG13" s="18">
        <v>0</v>
      </c>
      <c r="FH13" s="18">
        <v>0</v>
      </c>
      <c r="FI13" s="18">
        <v>0</v>
      </c>
      <c r="FJ13" s="18">
        <v>0</v>
      </c>
      <c r="FK13" s="18">
        <v>0</v>
      </c>
      <c r="FL13" s="18">
        <v>0</v>
      </c>
      <c r="FM13" s="18">
        <v>0</v>
      </c>
      <c r="FN13" s="19">
        <v>0</v>
      </c>
      <c r="FO13" s="19">
        <v>0</v>
      </c>
      <c r="FP13" s="18">
        <v>0</v>
      </c>
      <c r="FQ13" s="18">
        <v>0</v>
      </c>
      <c r="FR13" s="18">
        <v>0</v>
      </c>
      <c r="FS13" s="18">
        <v>0</v>
      </c>
      <c r="FT13" s="80">
        <v>0</v>
      </c>
      <c r="FU13" s="80">
        <v>0</v>
      </c>
      <c r="FV13" s="18">
        <v>0</v>
      </c>
      <c r="FW13" s="18">
        <v>0</v>
      </c>
      <c r="FX13" s="18">
        <v>0</v>
      </c>
      <c r="FY13" s="18">
        <v>0</v>
      </c>
      <c r="FZ13" s="80">
        <v>0</v>
      </c>
      <c r="GA13" s="80">
        <v>0</v>
      </c>
      <c r="GB13" s="18">
        <v>0</v>
      </c>
      <c r="GC13" s="18">
        <v>0</v>
      </c>
      <c r="GD13" s="18">
        <v>0</v>
      </c>
      <c r="GE13" s="18">
        <v>0</v>
      </c>
      <c r="GF13" s="18">
        <v>0</v>
      </c>
      <c r="GG13" s="18">
        <v>0</v>
      </c>
      <c r="GH13" s="18">
        <v>0</v>
      </c>
      <c r="GI13" s="18">
        <v>0</v>
      </c>
      <c r="GJ13" s="18">
        <v>0</v>
      </c>
      <c r="GK13" s="18">
        <v>0</v>
      </c>
      <c r="GL13" s="18">
        <v>0</v>
      </c>
      <c r="GM13" s="18">
        <v>0</v>
      </c>
      <c r="GN13" s="18">
        <v>0</v>
      </c>
      <c r="GO13" s="18">
        <v>0</v>
      </c>
      <c r="GP13" s="18">
        <v>0</v>
      </c>
      <c r="GQ13" s="18">
        <v>0</v>
      </c>
      <c r="GR13" s="18">
        <v>0</v>
      </c>
      <c r="GS13" s="18">
        <v>0</v>
      </c>
      <c r="GT13" s="18">
        <v>0</v>
      </c>
      <c r="GU13" s="18">
        <v>0</v>
      </c>
      <c r="GV13" s="18">
        <v>0</v>
      </c>
      <c r="GW13" s="18">
        <v>0</v>
      </c>
      <c r="GX13" s="18">
        <v>0</v>
      </c>
      <c r="GY13" s="18">
        <v>0</v>
      </c>
      <c r="GZ13" s="80">
        <v>0</v>
      </c>
      <c r="HA13" s="80">
        <v>0</v>
      </c>
      <c r="HB13" s="18">
        <v>0</v>
      </c>
      <c r="HC13" s="18">
        <v>0</v>
      </c>
      <c r="HD13" s="18">
        <v>0</v>
      </c>
      <c r="HE13" s="18">
        <v>0</v>
      </c>
      <c r="HF13" s="80">
        <v>0</v>
      </c>
      <c r="HG13" s="80">
        <v>0</v>
      </c>
      <c r="HH13" s="18">
        <v>0</v>
      </c>
      <c r="HI13" s="18">
        <v>0</v>
      </c>
      <c r="HJ13" s="18">
        <v>0</v>
      </c>
      <c r="HK13" s="18">
        <v>0</v>
      </c>
      <c r="HL13" s="80">
        <v>0</v>
      </c>
      <c r="HM13" s="80">
        <v>0</v>
      </c>
      <c r="HN13" s="18">
        <v>0</v>
      </c>
      <c r="HO13" s="18">
        <v>0</v>
      </c>
      <c r="HP13" s="18">
        <v>0</v>
      </c>
      <c r="HQ13" s="18">
        <v>0</v>
      </c>
      <c r="HR13" s="18">
        <v>0</v>
      </c>
      <c r="HS13" s="18">
        <v>0</v>
      </c>
      <c r="HT13" s="18">
        <v>99006621.007011801</v>
      </c>
      <c r="HU13" s="18">
        <v>0</v>
      </c>
    </row>
    <row r="14" spans="1:229" ht="12.75" customHeight="1">
      <c r="A14" s="57" t="s">
        <v>161</v>
      </c>
      <c r="B14" s="17">
        <v>1009</v>
      </c>
      <c r="C14" s="58" t="s">
        <v>146</v>
      </c>
      <c r="D14" s="19">
        <v>0</v>
      </c>
      <c r="E14" s="19">
        <v>35110998.230000004</v>
      </c>
      <c r="F14" s="18">
        <v>0</v>
      </c>
      <c r="G14" s="18">
        <v>0</v>
      </c>
      <c r="H14" s="18">
        <v>0</v>
      </c>
      <c r="I14" s="18">
        <v>11447608.717461899</v>
      </c>
      <c r="J14" s="18">
        <v>0</v>
      </c>
      <c r="K14" s="18">
        <v>23663389.512538102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0.01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240654636.94</v>
      </c>
      <c r="AK14" s="18">
        <v>0</v>
      </c>
      <c r="AL14" s="18">
        <v>10782251.02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-0.86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18">
        <v>-4197.95</v>
      </c>
      <c r="BF14" s="18">
        <v>0</v>
      </c>
      <c r="BG14" s="18">
        <v>0</v>
      </c>
      <c r="BH14" s="18">
        <v>0</v>
      </c>
      <c r="BI14" s="18">
        <v>0</v>
      </c>
      <c r="BJ14" s="18">
        <v>0</v>
      </c>
      <c r="BK14" s="18">
        <v>0</v>
      </c>
      <c r="BL14" s="18">
        <v>0</v>
      </c>
      <c r="BM14" s="18">
        <v>0</v>
      </c>
      <c r="BN14" s="18">
        <v>0</v>
      </c>
      <c r="BO14" s="18">
        <v>0</v>
      </c>
      <c r="BP14" s="18">
        <v>4043975.49</v>
      </c>
      <c r="BQ14" s="18">
        <v>0</v>
      </c>
      <c r="BR14" s="18">
        <v>0</v>
      </c>
      <c r="BS14" s="18">
        <v>0</v>
      </c>
      <c r="BT14" s="18">
        <v>0</v>
      </c>
      <c r="BU14" s="18">
        <v>0</v>
      </c>
      <c r="BV14" s="18">
        <v>0</v>
      </c>
      <c r="BW14" s="18">
        <v>0</v>
      </c>
      <c r="BX14" s="18">
        <v>0</v>
      </c>
      <c r="BY14" s="18">
        <v>0</v>
      </c>
      <c r="BZ14" s="18">
        <v>0</v>
      </c>
      <c r="CA14" s="18">
        <v>0</v>
      </c>
      <c r="CB14" s="18">
        <v>0</v>
      </c>
      <c r="CC14" s="18">
        <v>0</v>
      </c>
      <c r="CD14" s="18">
        <v>0</v>
      </c>
      <c r="CE14" s="18">
        <v>0</v>
      </c>
      <c r="CF14" s="18">
        <v>0</v>
      </c>
      <c r="CG14" s="18">
        <v>0</v>
      </c>
      <c r="CH14" s="18">
        <v>0</v>
      </c>
      <c r="CI14" s="18">
        <v>0</v>
      </c>
      <c r="CJ14" s="18">
        <v>0</v>
      </c>
      <c r="CK14" s="18">
        <v>0</v>
      </c>
      <c r="CL14" s="18">
        <v>0</v>
      </c>
      <c r="CM14" s="18">
        <v>0</v>
      </c>
      <c r="CN14" s="18">
        <v>0</v>
      </c>
      <c r="CO14" s="18">
        <v>0</v>
      </c>
      <c r="CP14" s="18">
        <v>0</v>
      </c>
      <c r="CQ14" s="18">
        <v>0</v>
      </c>
      <c r="CR14" s="18">
        <v>0</v>
      </c>
      <c r="CS14" s="18">
        <v>0</v>
      </c>
      <c r="CT14" s="18">
        <v>0</v>
      </c>
      <c r="CU14" s="18">
        <v>0</v>
      </c>
      <c r="CV14" s="18">
        <v>0</v>
      </c>
      <c r="CW14" s="18">
        <v>0</v>
      </c>
      <c r="CX14" s="18">
        <v>0</v>
      </c>
      <c r="CY14" s="18">
        <v>0</v>
      </c>
      <c r="CZ14" s="18">
        <v>0</v>
      </c>
      <c r="DA14" s="18">
        <v>0</v>
      </c>
      <c r="DB14" s="18">
        <v>0</v>
      </c>
      <c r="DC14" s="18">
        <v>0</v>
      </c>
      <c r="DD14" s="18">
        <v>0</v>
      </c>
      <c r="DE14" s="18">
        <v>0</v>
      </c>
      <c r="DF14" s="18">
        <v>0</v>
      </c>
      <c r="DG14" s="18">
        <v>0</v>
      </c>
      <c r="DH14" s="18">
        <v>0</v>
      </c>
      <c r="DI14" s="18">
        <v>0</v>
      </c>
      <c r="DJ14" s="18">
        <v>0</v>
      </c>
      <c r="DK14" s="18">
        <v>0</v>
      </c>
      <c r="DL14" s="18">
        <v>0</v>
      </c>
      <c r="DM14" s="18">
        <v>0</v>
      </c>
      <c r="DN14" s="18">
        <v>0</v>
      </c>
      <c r="DO14" s="18">
        <v>0</v>
      </c>
      <c r="DP14" s="18">
        <v>0</v>
      </c>
      <c r="DQ14" s="18">
        <v>0</v>
      </c>
      <c r="DR14" s="18">
        <v>0</v>
      </c>
      <c r="DS14" s="18">
        <v>0</v>
      </c>
      <c r="DT14" s="18">
        <v>0</v>
      </c>
      <c r="DU14" s="18">
        <v>0</v>
      </c>
      <c r="DV14" s="18">
        <v>0</v>
      </c>
      <c r="DW14" s="18">
        <v>0</v>
      </c>
      <c r="DX14" s="18">
        <v>0</v>
      </c>
      <c r="DY14" s="18">
        <v>0</v>
      </c>
      <c r="DZ14" s="18">
        <v>0</v>
      </c>
      <c r="EA14" s="18">
        <v>0</v>
      </c>
      <c r="EB14" s="18">
        <v>-19.03</v>
      </c>
      <c r="EC14" s="18">
        <v>0</v>
      </c>
      <c r="ED14" s="18">
        <v>0</v>
      </c>
      <c r="EE14" s="18">
        <v>0</v>
      </c>
      <c r="EF14" s="18">
        <v>0</v>
      </c>
      <c r="EG14" s="18">
        <v>0</v>
      </c>
      <c r="EH14" s="18">
        <v>0</v>
      </c>
      <c r="EI14" s="18">
        <v>0</v>
      </c>
      <c r="EJ14" s="18">
        <v>0</v>
      </c>
      <c r="EK14" s="18">
        <v>0</v>
      </c>
      <c r="EL14" s="18">
        <v>0</v>
      </c>
      <c r="EM14" s="18">
        <v>0</v>
      </c>
      <c r="EN14" s="18">
        <v>0</v>
      </c>
      <c r="EO14" s="18">
        <v>0</v>
      </c>
      <c r="EP14" s="18">
        <v>0</v>
      </c>
      <c r="EQ14" s="18">
        <v>0</v>
      </c>
      <c r="ER14" s="18">
        <v>0</v>
      </c>
      <c r="ES14" s="18">
        <v>0</v>
      </c>
      <c r="ET14" s="18">
        <v>0</v>
      </c>
      <c r="EU14" s="18">
        <v>0</v>
      </c>
      <c r="EV14" s="18">
        <v>0</v>
      </c>
      <c r="EW14" s="18">
        <v>0</v>
      </c>
      <c r="EX14" s="18">
        <v>0</v>
      </c>
      <c r="EY14" s="18">
        <v>0</v>
      </c>
      <c r="EZ14" s="18">
        <v>0</v>
      </c>
      <c r="FA14" s="18">
        <v>0</v>
      </c>
      <c r="FB14" s="18">
        <v>0</v>
      </c>
      <c r="FC14" s="18">
        <v>0</v>
      </c>
      <c r="FD14" s="18">
        <v>0</v>
      </c>
      <c r="FE14" s="18">
        <v>0</v>
      </c>
      <c r="FF14" s="18">
        <v>0</v>
      </c>
      <c r="FG14" s="18">
        <v>0</v>
      </c>
      <c r="FH14" s="18">
        <v>0</v>
      </c>
      <c r="FI14" s="18">
        <v>0</v>
      </c>
      <c r="FJ14" s="18">
        <v>0</v>
      </c>
      <c r="FK14" s="18">
        <v>0</v>
      </c>
      <c r="FL14" s="18">
        <v>0</v>
      </c>
      <c r="FM14" s="18">
        <v>0</v>
      </c>
      <c r="FN14" s="19">
        <v>0</v>
      </c>
      <c r="FO14" s="19">
        <v>0</v>
      </c>
      <c r="FP14" s="18">
        <v>0</v>
      </c>
      <c r="FQ14" s="18">
        <v>0</v>
      </c>
      <c r="FR14" s="18">
        <v>0</v>
      </c>
      <c r="FS14" s="18">
        <v>0</v>
      </c>
      <c r="FT14" s="80">
        <v>0</v>
      </c>
      <c r="FU14" s="80">
        <v>0</v>
      </c>
      <c r="FV14" s="18">
        <v>0</v>
      </c>
      <c r="FW14" s="18">
        <v>0</v>
      </c>
      <c r="FX14" s="18">
        <v>0</v>
      </c>
      <c r="FY14" s="18">
        <v>0</v>
      </c>
      <c r="FZ14" s="80">
        <v>0</v>
      </c>
      <c r="GA14" s="80">
        <v>0</v>
      </c>
      <c r="GB14" s="18">
        <v>0</v>
      </c>
      <c r="GC14" s="18">
        <v>0</v>
      </c>
      <c r="GD14" s="18">
        <v>0</v>
      </c>
      <c r="GE14" s="18">
        <v>0</v>
      </c>
      <c r="GF14" s="18">
        <v>0</v>
      </c>
      <c r="GG14" s="18">
        <v>0</v>
      </c>
      <c r="GH14" s="18">
        <v>0</v>
      </c>
      <c r="GI14" s="18">
        <v>0</v>
      </c>
      <c r="GJ14" s="18">
        <v>0</v>
      </c>
      <c r="GK14" s="18">
        <v>0</v>
      </c>
      <c r="GL14" s="18">
        <v>0</v>
      </c>
      <c r="GM14" s="18">
        <v>0</v>
      </c>
      <c r="GN14" s="18">
        <v>0</v>
      </c>
      <c r="GO14" s="18">
        <v>0</v>
      </c>
      <c r="GP14" s="18">
        <v>0</v>
      </c>
      <c r="GQ14" s="18">
        <v>0</v>
      </c>
      <c r="GR14" s="18">
        <v>0</v>
      </c>
      <c r="GS14" s="18">
        <v>0</v>
      </c>
      <c r="GT14" s="18">
        <v>0</v>
      </c>
      <c r="GU14" s="18">
        <v>0</v>
      </c>
      <c r="GV14" s="18">
        <v>0</v>
      </c>
      <c r="GW14" s="18">
        <v>0</v>
      </c>
      <c r="GX14" s="18">
        <v>0</v>
      </c>
      <c r="GY14" s="18">
        <v>0</v>
      </c>
      <c r="GZ14" s="80">
        <v>0</v>
      </c>
      <c r="HA14" s="80">
        <v>0</v>
      </c>
      <c r="HB14" s="18">
        <v>0</v>
      </c>
      <c r="HC14" s="18">
        <v>0</v>
      </c>
      <c r="HD14" s="18">
        <v>0</v>
      </c>
      <c r="HE14" s="18">
        <v>0</v>
      </c>
      <c r="HF14" s="80">
        <v>0</v>
      </c>
      <c r="HG14" s="80">
        <v>0</v>
      </c>
      <c r="HH14" s="18">
        <v>0</v>
      </c>
      <c r="HI14" s="18">
        <v>0</v>
      </c>
      <c r="HJ14" s="18">
        <v>0</v>
      </c>
      <c r="HK14" s="18">
        <v>0</v>
      </c>
      <c r="HL14" s="80">
        <v>0</v>
      </c>
      <c r="HM14" s="80">
        <v>0</v>
      </c>
      <c r="HN14" s="18">
        <v>0</v>
      </c>
      <c r="HO14" s="18">
        <v>0</v>
      </c>
      <c r="HP14" s="18">
        <v>0</v>
      </c>
      <c r="HQ14" s="18">
        <v>0</v>
      </c>
      <c r="HR14" s="18">
        <v>0</v>
      </c>
      <c r="HS14" s="18">
        <v>0</v>
      </c>
      <c r="HT14" s="18">
        <v>255480843.56999999</v>
      </c>
      <c r="HU14" s="18">
        <v>35106800.280000001</v>
      </c>
    </row>
    <row r="15" spans="1:229" ht="12.75" customHeight="1">
      <c r="A15" s="57" t="s">
        <v>163</v>
      </c>
      <c r="B15" s="17">
        <v>1010</v>
      </c>
      <c r="C15" s="58" t="s">
        <v>146</v>
      </c>
      <c r="D15" s="19">
        <v>0</v>
      </c>
      <c r="E15" s="19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0</v>
      </c>
      <c r="BW15" s="18">
        <v>0</v>
      </c>
      <c r="BX15" s="18">
        <v>0</v>
      </c>
      <c r="BY15" s="18">
        <v>0</v>
      </c>
      <c r="BZ15" s="18">
        <v>0</v>
      </c>
      <c r="CA15" s="18">
        <v>0</v>
      </c>
      <c r="CB15" s="18">
        <v>0</v>
      </c>
      <c r="CC15" s="18">
        <v>0</v>
      </c>
      <c r="CD15" s="18">
        <v>0</v>
      </c>
      <c r="CE15" s="18">
        <v>0</v>
      </c>
      <c r="CF15" s="18">
        <v>0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18">
        <v>0</v>
      </c>
      <c r="CY15" s="18">
        <v>0</v>
      </c>
      <c r="CZ15" s="18">
        <v>0</v>
      </c>
      <c r="DA15" s="18">
        <v>0</v>
      </c>
      <c r="DB15" s="18">
        <v>0</v>
      </c>
      <c r="DC15" s="18">
        <v>0</v>
      </c>
      <c r="DD15" s="18">
        <v>0</v>
      </c>
      <c r="DE15" s="18">
        <v>0</v>
      </c>
      <c r="DF15" s="18">
        <v>0</v>
      </c>
      <c r="DG15" s="18">
        <v>0</v>
      </c>
      <c r="DH15" s="18">
        <v>0</v>
      </c>
      <c r="DI15" s="18">
        <v>0</v>
      </c>
      <c r="DJ15" s="18">
        <v>0</v>
      </c>
      <c r="DK15" s="18">
        <v>0</v>
      </c>
      <c r="DL15" s="18">
        <v>0</v>
      </c>
      <c r="DM15" s="18">
        <v>0</v>
      </c>
      <c r="DN15" s="18">
        <v>0</v>
      </c>
      <c r="DO15" s="18">
        <v>0</v>
      </c>
      <c r="DP15" s="18">
        <v>0</v>
      </c>
      <c r="DQ15" s="18">
        <v>0</v>
      </c>
      <c r="DR15" s="18">
        <v>0</v>
      </c>
      <c r="DS15" s="18">
        <v>0</v>
      </c>
      <c r="DT15" s="18">
        <v>0</v>
      </c>
      <c r="DU15" s="18">
        <v>0</v>
      </c>
      <c r="DV15" s="18">
        <v>0</v>
      </c>
      <c r="DW15" s="18">
        <v>0</v>
      </c>
      <c r="DX15" s="18">
        <v>0</v>
      </c>
      <c r="DY15" s="18">
        <v>0</v>
      </c>
      <c r="DZ15" s="18">
        <v>0</v>
      </c>
      <c r="EA15" s="18">
        <v>0</v>
      </c>
      <c r="EB15" s="18">
        <v>0</v>
      </c>
      <c r="EC15" s="18">
        <v>0</v>
      </c>
      <c r="ED15" s="18">
        <v>0</v>
      </c>
      <c r="EE15" s="18">
        <v>0</v>
      </c>
      <c r="EF15" s="18">
        <v>0</v>
      </c>
      <c r="EG15" s="18">
        <v>0</v>
      </c>
      <c r="EH15" s="18">
        <v>0</v>
      </c>
      <c r="EI15" s="18">
        <v>0</v>
      </c>
      <c r="EJ15" s="18">
        <v>0</v>
      </c>
      <c r="EK15" s="18">
        <v>0</v>
      </c>
      <c r="EL15" s="18">
        <v>0</v>
      </c>
      <c r="EM15" s="18">
        <v>0</v>
      </c>
      <c r="EN15" s="18">
        <v>0</v>
      </c>
      <c r="EO15" s="18">
        <v>0</v>
      </c>
      <c r="EP15" s="18">
        <v>0</v>
      </c>
      <c r="EQ15" s="18">
        <v>0</v>
      </c>
      <c r="ER15" s="18">
        <v>0</v>
      </c>
      <c r="ES15" s="18">
        <v>0</v>
      </c>
      <c r="ET15" s="18">
        <v>0</v>
      </c>
      <c r="EU15" s="18">
        <v>0</v>
      </c>
      <c r="EV15" s="18">
        <v>0</v>
      </c>
      <c r="EW15" s="18">
        <v>0</v>
      </c>
      <c r="EX15" s="18">
        <v>0</v>
      </c>
      <c r="EY15" s="18">
        <v>0</v>
      </c>
      <c r="EZ15" s="18">
        <v>0</v>
      </c>
      <c r="FA15" s="18">
        <v>0</v>
      </c>
      <c r="FB15" s="18">
        <v>0</v>
      </c>
      <c r="FC15" s="18">
        <v>0</v>
      </c>
      <c r="FD15" s="18">
        <v>0</v>
      </c>
      <c r="FE15" s="18">
        <v>0</v>
      </c>
      <c r="FF15" s="18">
        <v>0</v>
      </c>
      <c r="FG15" s="18">
        <v>0</v>
      </c>
      <c r="FH15" s="18">
        <v>0</v>
      </c>
      <c r="FI15" s="18">
        <v>0</v>
      </c>
      <c r="FJ15" s="18">
        <v>0</v>
      </c>
      <c r="FK15" s="18">
        <v>0</v>
      </c>
      <c r="FL15" s="18">
        <v>0</v>
      </c>
      <c r="FM15" s="18">
        <v>0</v>
      </c>
      <c r="FN15" s="19">
        <v>0</v>
      </c>
      <c r="FO15" s="19">
        <v>0</v>
      </c>
      <c r="FP15" s="18">
        <v>0</v>
      </c>
      <c r="FQ15" s="18">
        <v>0</v>
      </c>
      <c r="FR15" s="18">
        <v>0</v>
      </c>
      <c r="FS15" s="18">
        <v>0</v>
      </c>
      <c r="FT15" s="80">
        <v>0</v>
      </c>
      <c r="FU15" s="80">
        <v>0</v>
      </c>
      <c r="FV15" s="18">
        <v>0</v>
      </c>
      <c r="FW15" s="18">
        <v>0</v>
      </c>
      <c r="FX15" s="18">
        <v>0</v>
      </c>
      <c r="FY15" s="18">
        <v>0</v>
      </c>
      <c r="FZ15" s="80">
        <v>0</v>
      </c>
      <c r="GA15" s="80">
        <v>0</v>
      </c>
      <c r="GB15" s="18">
        <v>0</v>
      </c>
      <c r="GC15" s="18">
        <v>0</v>
      </c>
      <c r="GD15" s="18">
        <v>0</v>
      </c>
      <c r="GE15" s="18">
        <v>0</v>
      </c>
      <c r="GF15" s="18">
        <v>0</v>
      </c>
      <c r="GG15" s="18">
        <v>0</v>
      </c>
      <c r="GH15" s="18">
        <v>0</v>
      </c>
      <c r="GI15" s="18">
        <v>0</v>
      </c>
      <c r="GJ15" s="18">
        <v>0</v>
      </c>
      <c r="GK15" s="18">
        <v>0</v>
      </c>
      <c r="GL15" s="18">
        <v>0</v>
      </c>
      <c r="GM15" s="18">
        <v>0</v>
      </c>
      <c r="GN15" s="18">
        <v>0</v>
      </c>
      <c r="GO15" s="18">
        <v>0</v>
      </c>
      <c r="GP15" s="18">
        <v>0</v>
      </c>
      <c r="GQ15" s="18">
        <v>0</v>
      </c>
      <c r="GR15" s="18">
        <v>0</v>
      </c>
      <c r="GS15" s="18">
        <v>0</v>
      </c>
      <c r="GT15" s="18">
        <v>0</v>
      </c>
      <c r="GU15" s="18">
        <v>0</v>
      </c>
      <c r="GV15" s="18">
        <v>0</v>
      </c>
      <c r="GW15" s="18">
        <v>0</v>
      </c>
      <c r="GX15" s="18">
        <v>0</v>
      </c>
      <c r="GY15" s="18">
        <v>0</v>
      </c>
      <c r="GZ15" s="80">
        <v>0</v>
      </c>
      <c r="HA15" s="80">
        <v>0</v>
      </c>
      <c r="HB15" s="18">
        <v>0</v>
      </c>
      <c r="HC15" s="18">
        <v>0</v>
      </c>
      <c r="HD15" s="18">
        <v>0</v>
      </c>
      <c r="HE15" s="18">
        <v>0</v>
      </c>
      <c r="HF15" s="80">
        <v>0</v>
      </c>
      <c r="HG15" s="80">
        <v>0</v>
      </c>
      <c r="HH15" s="18">
        <v>0</v>
      </c>
      <c r="HI15" s="18">
        <v>0</v>
      </c>
      <c r="HJ15" s="18">
        <v>0</v>
      </c>
      <c r="HK15" s="18">
        <v>0</v>
      </c>
      <c r="HL15" s="80">
        <v>0</v>
      </c>
      <c r="HM15" s="80">
        <v>0</v>
      </c>
      <c r="HN15" s="18">
        <v>0</v>
      </c>
      <c r="HO15" s="18">
        <v>0</v>
      </c>
      <c r="HP15" s="18">
        <v>0</v>
      </c>
      <c r="HQ15" s="18">
        <v>0</v>
      </c>
      <c r="HR15" s="18">
        <v>0</v>
      </c>
      <c r="HS15" s="18">
        <v>0</v>
      </c>
      <c r="HT15" s="18">
        <v>0</v>
      </c>
      <c r="HU15" s="18">
        <v>0</v>
      </c>
    </row>
    <row r="16" spans="1:229" ht="12.75" customHeight="1">
      <c r="A16" s="57" t="s">
        <v>165</v>
      </c>
      <c r="B16" s="17">
        <v>1011</v>
      </c>
      <c r="C16" s="58" t="s">
        <v>146</v>
      </c>
      <c r="D16" s="19">
        <v>0</v>
      </c>
      <c r="E16" s="19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0</v>
      </c>
      <c r="AU16" s="18">
        <v>0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0</v>
      </c>
      <c r="BH16" s="18">
        <v>0</v>
      </c>
      <c r="BI16" s="18">
        <v>0</v>
      </c>
      <c r="BJ16" s="18">
        <v>0</v>
      </c>
      <c r="BK16" s="18">
        <v>0</v>
      </c>
      <c r="BL16" s="18">
        <v>0</v>
      </c>
      <c r="BM16" s="18">
        <v>0</v>
      </c>
      <c r="BN16" s="18">
        <v>0</v>
      </c>
      <c r="BO16" s="18">
        <v>0</v>
      </c>
      <c r="BP16" s="18">
        <v>0</v>
      </c>
      <c r="BQ16" s="18">
        <v>0</v>
      </c>
      <c r="BR16" s="18">
        <v>0</v>
      </c>
      <c r="BS16" s="18">
        <v>0</v>
      </c>
      <c r="BT16" s="18">
        <v>0</v>
      </c>
      <c r="BU16" s="18">
        <v>0</v>
      </c>
      <c r="BV16" s="18">
        <v>0</v>
      </c>
      <c r="BW16" s="18">
        <v>0</v>
      </c>
      <c r="BX16" s="18">
        <v>0</v>
      </c>
      <c r="BY16" s="18">
        <v>0</v>
      </c>
      <c r="BZ16" s="18">
        <v>0</v>
      </c>
      <c r="CA16" s="18">
        <v>0</v>
      </c>
      <c r="CB16" s="18">
        <v>0</v>
      </c>
      <c r="CC16" s="18">
        <v>0</v>
      </c>
      <c r="CD16" s="18">
        <v>0</v>
      </c>
      <c r="CE16" s="18">
        <v>0</v>
      </c>
      <c r="CF16" s="18">
        <v>0</v>
      </c>
      <c r="CG16" s="18">
        <v>0</v>
      </c>
      <c r="CH16" s="18">
        <v>0</v>
      </c>
      <c r="CI16" s="18">
        <v>0</v>
      </c>
      <c r="CJ16" s="18">
        <v>0</v>
      </c>
      <c r="CK16" s="18">
        <v>0</v>
      </c>
      <c r="CL16" s="18">
        <v>0</v>
      </c>
      <c r="CM16" s="18">
        <v>0</v>
      </c>
      <c r="CN16" s="18">
        <v>0</v>
      </c>
      <c r="CO16" s="18">
        <v>0</v>
      </c>
      <c r="CP16" s="18">
        <v>0</v>
      </c>
      <c r="CQ16" s="18">
        <v>0</v>
      </c>
      <c r="CR16" s="18">
        <v>0</v>
      </c>
      <c r="CS16" s="18">
        <v>0</v>
      </c>
      <c r="CT16" s="18">
        <v>0</v>
      </c>
      <c r="CU16" s="18">
        <v>0</v>
      </c>
      <c r="CV16" s="18">
        <v>0</v>
      </c>
      <c r="CW16" s="18">
        <v>0</v>
      </c>
      <c r="CX16" s="18">
        <v>0</v>
      </c>
      <c r="CY16" s="18">
        <v>0</v>
      </c>
      <c r="CZ16" s="18">
        <v>0</v>
      </c>
      <c r="DA16" s="18">
        <v>0</v>
      </c>
      <c r="DB16" s="18">
        <v>0</v>
      </c>
      <c r="DC16" s="18">
        <v>0</v>
      </c>
      <c r="DD16" s="18">
        <v>0</v>
      </c>
      <c r="DE16" s="18">
        <v>0</v>
      </c>
      <c r="DF16" s="18">
        <v>0</v>
      </c>
      <c r="DG16" s="18">
        <v>0</v>
      </c>
      <c r="DH16" s="18">
        <v>0</v>
      </c>
      <c r="DI16" s="18">
        <v>0</v>
      </c>
      <c r="DJ16" s="18">
        <v>0</v>
      </c>
      <c r="DK16" s="18">
        <v>0</v>
      </c>
      <c r="DL16" s="18">
        <v>0</v>
      </c>
      <c r="DM16" s="18">
        <v>0</v>
      </c>
      <c r="DN16" s="18">
        <v>7885300.7212341502</v>
      </c>
      <c r="DO16" s="18">
        <v>0</v>
      </c>
      <c r="DP16" s="18">
        <v>0</v>
      </c>
      <c r="DQ16" s="18">
        <v>4951930.3837853996</v>
      </c>
      <c r="DR16" s="18">
        <v>0</v>
      </c>
      <c r="DS16" s="18">
        <v>0</v>
      </c>
      <c r="DT16" s="18">
        <v>0</v>
      </c>
      <c r="DU16" s="18">
        <v>0</v>
      </c>
      <c r="DV16" s="18">
        <v>0</v>
      </c>
      <c r="DW16" s="18">
        <v>0</v>
      </c>
      <c r="DX16" s="18">
        <v>0</v>
      </c>
      <c r="DY16" s="18">
        <v>0</v>
      </c>
      <c r="DZ16" s="18">
        <v>0</v>
      </c>
      <c r="EA16" s="18">
        <v>0</v>
      </c>
      <c r="EB16" s="18">
        <v>0</v>
      </c>
      <c r="EC16" s="18">
        <v>0</v>
      </c>
      <c r="ED16" s="18">
        <v>0</v>
      </c>
      <c r="EE16" s="18">
        <v>0</v>
      </c>
      <c r="EF16" s="18">
        <v>0</v>
      </c>
      <c r="EG16" s="18">
        <v>0</v>
      </c>
      <c r="EH16" s="18">
        <v>0</v>
      </c>
      <c r="EI16" s="18">
        <v>0</v>
      </c>
      <c r="EJ16" s="18">
        <v>0</v>
      </c>
      <c r="EK16" s="18">
        <v>0</v>
      </c>
      <c r="EL16" s="18">
        <v>0</v>
      </c>
      <c r="EM16" s="18">
        <v>0</v>
      </c>
      <c r="EN16" s="18">
        <v>0</v>
      </c>
      <c r="EO16" s="18">
        <v>0</v>
      </c>
      <c r="EP16" s="18">
        <v>0</v>
      </c>
      <c r="EQ16" s="18">
        <v>0</v>
      </c>
      <c r="ER16" s="18">
        <v>0</v>
      </c>
      <c r="ES16" s="18">
        <v>0</v>
      </c>
      <c r="ET16" s="18">
        <v>0</v>
      </c>
      <c r="EU16" s="18">
        <v>0</v>
      </c>
      <c r="EV16" s="18">
        <v>0</v>
      </c>
      <c r="EW16" s="18">
        <v>0</v>
      </c>
      <c r="EX16" s="18">
        <v>0</v>
      </c>
      <c r="EY16" s="18">
        <v>0</v>
      </c>
      <c r="EZ16" s="18">
        <v>0</v>
      </c>
      <c r="FA16" s="18">
        <v>0</v>
      </c>
      <c r="FB16" s="18">
        <v>0</v>
      </c>
      <c r="FC16" s="18">
        <v>0</v>
      </c>
      <c r="FD16" s="18">
        <v>0</v>
      </c>
      <c r="FE16" s="18">
        <v>0</v>
      </c>
      <c r="FF16" s="18">
        <v>0</v>
      </c>
      <c r="FG16" s="18">
        <v>0</v>
      </c>
      <c r="FH16" s="18">
        <v>0</v>
      </c>
      <c r="FI16" s="18">
        <v>0</v>
      </c>
      <c r="FJ16" s="18">
        <v>0</v>
      </c>
      <c r="FK16" s="18">
        <v>0</v>
      </c>
      <c r="FL16" s="18">
        <v>0</v>
      </c>
      <c r="FM16" s="18">
        <v>0</v>
      </c>
      <c r="FN16" s="19">
        <v>0</v>
      </c>
      <c r="FO16" s="19">
        <v>0</v>
      </c>
      <c r="FP16" s="18">
        <v>0</v>
      </c>
      <c r="FQ16" s="18">
        <v>0</v>
      </c>
      <c r="FR16" s="18">
        <v>0</v>
      </c>
      <c r="FS16" s="18">
        <v>0</v>
      </c>
      <c r="FT16" s="80">
        <v>0</v>
      </c>
      <c r="FU16" s="80">
        <v>0</v>
      </c>
      <c r="FV16" s="18">
        <v>0</v>
      </c>
      <c r="FW16" s="18">
        <v>0</v>
      </c>
      <c r="FX16" s="18">
        <v>0</v>
      </c>
      <c r="FY16" s="18">
        <v>0</v>
      </c>
      <c r="FZ16" s="80">
        <v>0</v>
      </c>
      <c r="GA16" s="80">
        <v>0</v>
      </c>
      <c r="GB16" s="18">
        <v>0</v>
      </c>
      <c r="GC16" s="18">
        <v>0</v>
      </c>
      <c r="GD16" s="18">
        <v>0</v>
      </c>
      <c r="GE16" s="18">
        <v>0</v>
      </c>
      <c r="GF16" s="18">
        <v>0</v>
      </c>
      <c r="GG16" s="18">
        <v>0</v>
      </c>
      <c r="GH16" s="18">
        <v>0</v>
      </c>
      <c r="GI16" s="18">
        <v>0</v>
      </c>
      <c r="GJ16" s="18">
        <v>0</v>
      </c>
      <c r="GK16" s="18">
        <v>0</v>
      </c>
      <c r="GL16" s="18">
        <v>0</v>
      </c>
      <c r="GM16" s="18">
        <v>0</v>
      </c>
      <c r="GN16" s="18">
        <v>0</v>
      </c>
      <c r="GO16" s="18">
        <v>0</v>
      </c>
      <c r="GP16" s="18">
        <v>0</v>
      </c>
      <c r="GQ16" s="18">
        <v>0</v>
      </c>
      <c r="GR16" s="18">
        <v>0</v>
      </c>
      <c r="GS16" s="18">
        <v>0</v>
      </c>
      <c r="GT16" s="18">
        <v>0</v>
      </c>
      <c r="GU16" s="18">
        <v>0</v>
      </c>
      <c r="GV16" s="18">
        <v>0</v>
      </c>
      <c r="GW16" s="18">
        <v>0</v>
      </c>
      <c r="GX16" s="18">
        <v>0</v>
      </c>
      <c r="GY16" s="18">
        <v>0</v>
      </c>
      <c r="GZ16" s="80">
        <v>0</v>
      </c>
      <c r="HA16" s="80">
        <v>0</v>
      </c>
      <c r="HB16" s="18">
        <v>0</v>
      </c>
      <c r="HC16" s="18">
        <v>0</v>
      </c>
      <c r="HD16" s="18">
        <v>0</v>
      </c>
      <c r="HE16" s="18">
        <v>0</v>
      </c>
      <c r="HF16" s="80">
        <v>0</v>
      </c>
      <c r="HG16" s="80">
        <v>0</v>
      </c>
      <c r="HH16" s="18">
        <v>0</v>
      </c>
      <c r="HI16" s="18">
        <v>0</v>
      </c>
      <c r="HJ16" s="18">
        <v>0</v>
      </c>
      <c r="HK16" s="18">
        <v>0</v>
      </c>
      <c r="HL16" s="80">
        <v>0</v>
      </c>
      <c r="HM16" s="80">
        <v>0</v>
      </c>
      <c r="HN16" s="18">
        <v>0</v>
      </c>
      <c r="HO16" s="18">
        <v>0</v>
      </c>
      <c r="HP16" s="18">
        <v>0</v>
      </c>
      <c r="HQ16" s="18">
        <v>0</v>
      </c>
      <c r="HR16" s="18">
        <v>0</v>
      </c>
      <c r="HS16" s="18">
        <v>0</v>
      </c>
      <c r="HT16" s="18">
        <v>7885300.7212341502</v>
      </c>
      <c r="HU16" s="18">
        <v>4951930.3837853996</v>
      </c>
    </row>
    <row r="17" spans="1:229" ht="12.75" customHeight="1">
      <c r="A17" s="57" t="s">
        <v>167</v>
      </c>
      <c r="B17" s="17">
        <v>1012</v>
      </c>
      <c r="C17" s="58" t="s">
        <v>146</v>
      </c>
      <c r="D17" s="19">
        <v>5653254.0299999993</v>
      </c>
      <c r="E17" s="19">
        <v>0</v>
      </c>
      <c r="F17" s="18">
        <v>9270.93</v>
      </c>
      <c r="G17" s="18">
        <v>0</v>
      </c>
      <c r="H17" s="18">
        <v>1233413.79</v>
      </c>
      <c r="I17" s="18">
        <v>0</v>
      </c>
      <c r="J17" s="18">
        <v>4410569.3099999996</v>
      </c>
      <c r="K17" s="18">
        <v>0</v>
      </c>
      <c r="L17" s="18">
        <v>3167997.31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1137933.28</v>
      </c>
      <c r="AA17" s="18">
        <v>0</v>
      </c>
      <c r="AB17" s="18">
        <v>0</v>
      </c>
      <c r="AC17" s="18">
        <v>0</v>
      </c>
      <c r="AD17" s="18">
        <v>4069117.59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88094226.879999995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47.63</v>
      </c>
      <c r="AQ17" s="18">
        <v>0</v>
      </c>
      <c r="AR17" s="18">
        <v>0</v>
      </c>
      <c r="AS17" s="18">
        <v>0</v>
      </c>
      <c r="AT17" s="18">
        <v>2493875.83</v>
      </c>
      <c r="AU17" s="18">
        <v>0</v>
      </c>
      <c r="AV17" s="18">
        <v>1556080.29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-249.23</v>
      </c>
      <c r="BC17" s="18">
        <v>0</v>
      </c>
      <c r="BD17" s="18">
        <v>8091.17</v>
      </c>
      <c r="BE17" s="18">
        <v>0</v>
      </c>
      <c r="BF17" s="18">
        <v>0</v>
      </c>
      <c r="BG17" s="18">
        <v>0</v>
      </c>
      <c r="BH17" s="18">
        <v>0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0</v>
      </c>
      <c r="BP17" s="18">
        <v>836389.13</v>
      </c>
      <c r="BQ17" s="18">
        <v>0</v>
      </c>
      <c r="BR17" s="18">
        <v>0</v>
      </c>
      <c r="BS17" s="18">
        <v>0</v>
      </c>
      <c r="BT17" s="18">
        <v>0</v>
      </c>
      <c r="BU17" s="18">
        <v>0</v>
      </c>
      <c r="BV17" s="18">
        <v>-39246.81</v>
      </c>
      <c r="BW17" s="18">
        <v>0</v>
      </c>
      <c r="BX17" s="18">
        <v>0</v>
      </c>
      <c r="BY17" s="18">
        <v>0</v>
      </c>
      <c r="BZ17" s="18">
        <v>0</v>
      </c>
      <c r="CA17" s="18">
        <v>0</v>
      </c>
      <c r="CB17" s="18">
        <v>9421.11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30657063.02</v>
      </c>
      <c r="CK17" s="18">
        <v>0</v>
      </c>
      <c r="CL17" s="18">
        <v>512212.43</v>
      </c>
      <c r="CM17" s="18">
        <v>0</v>
      </c>
      <c r="CN17" s="18">
        <v>850259.35</v>
      </c>
      <c r="CO17" s="18">
        <v>0</v>
      </c>
      <c r="CP17" s="18">
        <v>0</v>
      </c>
      <c r="CQ17" s="18">
        <v>0</v>
      </c>
      <c r="CR17" s="18">
        <v>508932.46</v>
      </c>
      <c r="CS17" s="18">
        <v>0</v>
      </c>
      <c r="CT17" s="18">
        <v>0</v>
      </c>
      <c r="CU17" s="18">
        <v>0</v>
      </c>
      <c r="CV17" s="18">
        <v>0</v>
      </c>
      <c r="CW17" s="18">
        <v>0</v>
      </c>
      <c r="CX17" s="18">
        <v>0</v>
      </c>
      <c r="CY17" s="18">
        <v>0</v>
      </c>
      <c r="CZ17" s="18">
        <v>0</v>
      </c>
      <c r="DA17" s="18">
        <v>0</v>
      </c>
      <c r="DB17" s="18">
        <v>0</v>
      </c>
      <c r="DC17" s="18">
        <v>0</v>
      </c>
      <c r="DD17" s="18">
        <v>106790.49</v>
      </c>
      <c r="DE17" s="18">
        <v>0</v>
      </c>
      <c r="DF17" s="18">
        <v>0</v>
      </c>
      <c r="DG17" s="18">
        <v>0</v>
      </c>
      <c r="DH17" s="18">
        <v>0</v>
      </c>
      <c r="DI17" s="18">
        <v>0</v>
      </c>
      <c r="DJ17" s="18">
        <v>0</v>
      </c>
      <c r="DK17" s="18">
        <v>0</v>
      </c>
      <c r="DL17" s="18">
        <v>0</v>
      </c>
      <c r="DM17" s="18">
        <v>0</v>
      </c>
      <c r="DN17" s="18">
        <v>0</v>
      </c>
      <c r="DO17" s="18">
        <v>0</v>
      </c>
      <c r="DP17" s="18">
        <v>0</v>
      </c>
      <c r="DQ17" s="18">
        <v>0</v>
      </c>
      <c r="DR17" s="18">
        <v>0</v>
      </c>
      <c r="DS17" s="18">
        <v>0</v>
      </c>
      <c r="DT17" s="18">
        <v>0</v>
      </c>
      <c r="DU17" s="18">
        <v>0</v>
      </c>
      <c r="DV17" s="18">
        <v>0</v>
      </c>
      <c r="DW17" s="18">
        <v>0</v>
      </c>
      <c r="DX17" s="18">
        <v>0</v>
      </c>
      <c r="DY17" s="18">
        <v>0</v>
      </c>
      <c r="DZ17" s="18">
        <v>0</v>
      </c>
      <c r="EA17" s="18">
        <v>0</v>
      </c>
      <c r="EB17" s="18">
        <v>4223446.16</v>
      </c>
      <c r="EC17" s="18">
        <v>0</v>
      </c>
      <c r="ED17" s="18">
        <v>1782449.4</v>
      </c>
      <c r="EE17" s="18">
        <v>0</v>
      </c>
      <c r="EF17" s="18">
        <v>23310959.460000001</v>
      </c>
      <c r="EG17" s="18">
        <v>0</v>
      </c>
      <c r="EH17" s="18">
        <v>494209.51</v>
      </c>
      <c r="EI17" s="18">
        <v>0</v>
      </c>
      <c r="EJ17" s="18">
        <v>0</v>
      </c>
      <c r="EK17" s="18">
        <v>0</v>
      </c>
      <c r="EL17" s="18">
        <v>0</v>
      </c>
      <c r="EM17" s="18">
        <v>0</v>
      </c>
      <c r="EN17" s="18">
        <v>255068</v>
      </c>
      <c r="EO17" s="18">
        <v>0</v>
      </c>
      <c r="EP17" s="18">
        <v>0</v>
      </c>
      <c r="EQ17" s="18">
        <v>0</v>
      </c>
      <c r="ER17" s="18">
        <v>0</v>
      </c>
      <c r="ES17" s="18">
        <v>0</v>
      </c>
      <c r="ET17" s="18">
        <v>0</v>
      </c>
      <c r="EU17" s="18">
        <v>0</v>
      </c>
      <c r="EV17" s="18">
        <v>0</v>
      </c>
      <c r="EW17" s="18">
        <v>0</v>
      </c>
      <c r="EX17" s="18">
        <v>0</v>
      </c>
      <c r="EY17" s="18">
        <v>0</v>
      </c>
      <c r="EZ17" s="18">
        <v>0</v>
      </c>
      <c r="FA17" s="18">
        <v>0</v>
      </c>
      <c r="FB17" s="18">
        <v>0</v>
      </c>
      <c r="FC17" s="18">
        <v>0</v>
      </c>
      <c r="FD17" s="18">
        <v>0</v>
      </c>
      <c r="FE17" s="18">
        <v>0</v>
      </c>
      <c r="FF17" s="18">
        <v>0</v>
      </c>
      <c r="FG17" s="18">
        <v>0</v>
      </c>
      <c r="FH17" s="18">
        <v>0</v>
      </c>
      <c r="FI17" s="18">
        <v>0</v>
      </c>
      <c r="FJ17" s="18">
        <v>0</v>
      </c>
      <c r="FK17" s="18">
        <v>0</v>
      </c>
      <c r="FL17" s="18">
        <v>0</v>
      </c>
      <c r="FM17" s="18">
        <v>0</v>
      </c>
      <c r="FN17" s="19">
        <v>0</v>
      </c>
      <c r="FO17" s="19">
        <v>0</v>
      </c>
      <c r="FP17" s="18">
        <v>0</v>
      </c>
      <c r="FQ17" s="18">
        <v>0</v>
      </c>
      <c r="FR17" s="18">
        <v>0</v>
      </c>
      <c r="FS17" s="18">
        <v>0</v>
      </c>
      <c r="FT17" s="80">
        <v>0</v>
      </c>
      <c r="FU17" s="80">
        <v>0</v>
      </c>
      <c r="FV17" s="18">
        <v>0</v>
      </c>
      <c r="FW17" s="18">
        <v>0</v>
      </c>
      <c r="FX17" s="18">
        <v>0</v>
      </c>
      <c r="FY17" s="18">
        <v>0</v>
      </c>
      <c r="FZ17" s="80">
        <v>0</v>
      </c>
      <c r="GA17" s="80">
        <v>0</v>
      </c>
      <c r="GB17" s="18">
        <v>0</v>
      </c>
      <c r="GC17" s="18">
        <v>0</v>
      </c>
      <c r="GD17" s="18">
        <v>0</v>
      </c>
      <c r="GE17" s="18">
        <v>0</v>
      </c>
      <c r="GF17" s="18">
        <v>0</v>
      </c>
      <c r="GG17" s="18">
        <v>0</v>
      </c>
      <c r="GH17" s="18">
        <v>0</v>
      </c>
      <c r="GI17" s="18">
        <v>0</v>
      </c>
      <c r="GJ17" s="18">
        <v>0</v>
      </c>
      <c r="GK17" s="18">
        <v>0</v>
      </c>
      <c r="GL17" s="18">
        <v>0</v>
      </c>
      <c r="GM17" s="18">
        <v>0</v>
      </c>
      <c r="GN17" s="18">
        <v>0</v>
      </c>
      <c r="GO17" s="18">
        <v>0</v>
      </c>
      <c r="GP17" s="18">
        <v>0</v>
      </c>
      <c r="GQ17" s="18">
        <v>0</v>
      </c>
      <c r="GR17" s="18">
        <v>0</v>
      </c>
      <c r="GS17" s="18">
        <v>0</v>
      </c>
      <c r="GT17" s="18">
        <v>0</v>
      </c>
      <c r="GU17" s="18">
        <v>0</v>
      </c>
      <c r="GV17" s="18">
        <v>0</v>
      </c>
      <c r="GW17" s="18">
        <v>0</v>
      </c>
      <c r="GX17" s="18">
        <v>0</v>
      </c>
      <c r="GY17" s="18">
        <v>0</v>
      </c>
      <c r="GZ17" s="80">
        <v>0</v>
      </c>
      <c r="HA17" s="80">
        <v>0</v>
      </c>
      <c r="HB17" s="18">
        <v>0</v>
      </c>
      <c r="HC17" s="18">
        <v>0</v>
      </c>
      <c r="HD17" s="18">
        <v>0</v>
      </c>
      <c r="HE17" s="18">
        <v>0</v>
      </c>
      <c r="HF17" s="80">
        <v>0</v>
      </c>
      <c r="HG17" s="80">
        <v>0</v>
      </c>
      <c r="HH17" s="18">
        <v>0</v>
      </c>
      <c r="HI17" s="18">
        <v>0</v>
      </c>
      <c r="HJ17" s="18">
        <v>0</v>
      </c>
      <c r="HK17" s="18">
        <v>0</v>
      </c>
      <c r="HL17" s="80">
        <v>0</v>
      </c>
      <c r="HM17" s="80">
        <v>0</v>
      </c>
      <c r="HN17" s="18">
        <v>0</v>
      </c>
      <c r="HO17" s="18">
        <v>0</v>
      </c>
      <c r="HP17" s="18">
        <v>0</v>
      </c>
      <c r="HQ17" s="18">
        <v>0</v>
      </c>
      <c r="HR17" s="18">
        <v>0</v>
      </c>
      <c r="HS17" s="18">
        <v>0</v>
      </c>
      <c r="HT17" s="18">
        <v>169688328.49000001</v>
      </c>
      <c r="HU17" s="18">
        <v>0</v>
      </c>
    </row>
    <row r="18" spans="1:229" ht="12.75" customHeight="1">
      <c r="A18" s="57" t="s">
        <v>169</v>
      </c>
      <c r="B18" s="17">
        <v>1013</v>
      </c>
      <c r="C18" s="58" t="s">
        <v>146</v>
      </c>
      <c r="D18" s="19">
        <v>13456702</v>
      </c>
      <c r="E18" s="19">
        <v>150796.991899997</v>
      </c>
      <c r="F18" s="18">
        <v>0</v>
      </c>
      <c r="G18" s="18">
        <v>0</v>
      </c>
      <c r="H18" s="18">
        <v>0</v>
      </c>
      <c r="I18" s="18">
        <v>0</v>
      </c>
      <c r="J18" s="18">
        <v>13456702</v>
      </c>
      <c r="K18" s="18">
        <v>150796.991899997</v>
      </c>
      <c r="L18" s="18">
        <v>3605785.63</v>
      </c>
      <c r="M18" s="18">
        <v>160792.53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456319.73</v>
      </c>
      <c r="AA18" s="18">
        <v>0</v>
      </c>
      <c r="AB18" s="18">
        <v>0</v>
      </c>
      <c r="AC18" s="18">
        <v>0</v>
      </c>
      <c r="AD18" s="18">
        <v>395670.55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908748.35</v>
      </c>
      <c r="AU18" s="18">
        <v>0</v>
      </c>
      <c r="AV18" s="18">
        <v>1107248.21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18639.240000000002</v>
      </c>
      <c r="BC18" s="18">
        <v>0</v>
      </c>
      <c r="BD18" s="18">
        <v>2354723.62</v>
      </c>
      <c r="BE18" s="18">
        <v>3741.09</v>
      </c>
      <c r="BF18" s="18">
        <v>0</v>
      </c>
      <c r="BG18" s="18">
        <v>0</v>
      </c>
      <c r="BH18" s="18">
        <v>0</v>
      </c>
      <c r="BI18" s="18">
        <v>0</v>
      </c>
      <c r="BJ18" s="18">
        <v>383439.79</v>
      </c>
      <c r="BK18" s="18">
        <v>0</v>
      </c>
      <c r="BL18" s="18">
        <v>3292033.17</v>
      </c>
      <c r="BM18" s="18">
        <v>0</v>
      </c>
      <c r="BN18" s="18">
        <v>191425.27</v>
      </c>
      <c r="BO18" s="18">
        <v>0</v>
      </c>
      <c r="BP18" s="18">
        <v>827202.27</v>
      </c>
      <c r="BQ18" s="18">
        <v>0</v>
      </c>
      <c r="BR18" s="18">
        <v>0</v>
      </c>
      <c r="BS18" s="18">
        <v>0</v>
      </c>
      <c r="BT18" s="18">
        <v>0</v>
      </c>
      <c r="BU18" s="18">
        <v>0</v>
      </c>
      <c r="BV18" s="18">
        <v>1772462.5</v>
      </c>
      <c r="BW18" s="18">
        <v>0</v>
      </c>
      <c r="BX18" s="18">
        <v>0</v>
      </c>
      <c r="BY18" s="18">
        <v>0</v>
      </c>
      <c r="BZ18" s="18">
        <v>0</v>
      </c>
      <c r="CA18" s="18">
        <v>0</v>
      </c>
      <c r="CB18" s="18">
        <v>1579.27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35481150.100000001</v>
      </c>
      <c r="CK18" s="18">
        <v>787698.16</v>
      </c>
      <c r="CL18" s="18">
        <v>4112454.99</v>
      </c>
      <c r="CM18" s="18">
        <v>9070.18</v>
      </c>
      <c r="CN18" s="18">
        <v>1854.41</v>
      </c>
      <c r="CO18" s="18">
        <v>0</v>
      </c>
      <c r="CP18" s="18">
        <v>0</v>
      </c>
      <c r="CQ18" s="18">
        <v>0</v>
      </c>
      <c r="CR18" s="18">
        <v>4318466.7300000004</v>
      </c>
      <c r="CS18" s="18">
        <v>9070.18</v>
      </c>
      <c r="CT18" s="18">
        <v>0</v>
      </c>
      <c r="CU18" s="18">
        <v>0</v>
      </c>
      <c r="CV18" s="18">
        <v>0</v>
      </c>
      <c r="CW18" s="18">
        <v>0</v>
      </c>
      <c r="CX18" s="18">
        <v>0</v>
      </c>
      <c r="CY18" s="18">
        <v>0</v>
      </c>
      <c r="CZ18" s="18">
        <v>0</v>
      </c>
      <c r="DA18" s="18">
        <v>0</v>
      </c>
      <c r="DB18" s="18">
        <v>0</v>
      </c>
      <c r="DC18" s="18">
        <v>0</v>
      </c>
      <c r="DD18" s="18">
        <v>1040.96</v>
      </c>
      <c r="DE18" s="18">
        <v>0</v>
      </c>
      <c r="DF18" s="18">
        <v>0</v>
      </c>
      <c r="DG18" s="18">
        <v>0</v>
      </c>
      <c r="DH18" s="18">
        <v>0</v>
      </c>
      <c r="DI18" s="18">
        <v>0</v>
      </c>
      <c r="DJ18" s="18">
        <v>0</v>
      </c>
      <c r="DK18" s="18">
        <v>0</v>
      </c>
      <c r="DL18" s="18">
        <v>0</v>
      </c>
      <c r="DM18" s="18">
        <v>0</v>
      </c>
      <c r="DN18" s="18">
        <v>0</v>
      </c>
      <c r="DO18" s="18">
        <v>0</v>
      </c>
      <c r="DP18" s="18">
        <v>0</v>
      </c>
      <c r="DQ18" s="18">
        <v>0</v>
      </c>
      <c r="DR18" s="18">
        <v>0</v>
      </c>
      <c r="DS18" s="18">
        <v>0</v>
      </c>
      <c r="DT18" s="18">
        <v>0</v>
      </c>
      <c r="DU18" s="18">
        <v>0</v>
      </c>
      <c r="DV18" s="18">
        <v>0</v>
      </c>
      <c r="DW18" s="18">
        <v>0</v>
      </c>
      <c r="DX18" s="18">
        <v>105.98</v>
      </c>
      <c r="DY18" s="18">
        <v>0</v>
      </c>
      <c r="DZ18" s="18">
        <v>0</v>
      </c>
      <c r="EA18" s="18">
        <v>0</v>
      </c>
      <c r="EB18" s="18">
        <v>14543125.970000001</v>
      </c>
      <c r="EC18" s="18">
        <v>116710.66</v>
      </c>
      <c r="ED18" s="18">
        <v>3659551.86</v>
      </c>
      <c r="EE18" s="18">
        <v>0</v>
      </c>
      <c r="EF18" s="18">
        <v>7142342.6900000004</v>
      </c>
      <c r="EG18" s="18">
        <v>0</v>
      </c>
      <c r="EH18" s="18">
        <v>2571073.39</v>
      </c>
      <c r="EI18" s="18">
        <v>0</v>
      </c>
      <c r="EJ18" s="18">
        <v>0</v>
      </c>
      <c r="EK18" s="18">
        <v>0</v>
      </c>
      <c r="EL18" s="18">
        <v>0</v>
      </c>
      <c r="EM18" s="18">
        <v>0</v>
      </c>
      <c r="EN18" s="18">
        <v>2496099.89</v>
      </c>
      <c r="EO18" s="18">
        <v>0</v>
      </c>
      <c r="EP18" s="18">
        <v>0</v>
      </c>
      <c r="EQ18" s="18">
        <v>0</v>
      </c>
      <c r="ER18" s="18">
        <v>0</v>
      </c>
      <c r="ES18" s="18">
        <v>0</v>
      </c>
      <c r="ET18" s="18">
        <v>0</v>
      </c>
      <c r="EU18" s="18">
        <v>0</v>
      </c>
      <c r="EV18" s="18">
        <v>0</v>
      </c>
      <c r="EW18" s="18">
        <v>0</v>
      </c>
      <c r="EX18" s="18">
        <v>0</v>
      </c>
      <c r="EY18" s="18">
        <v>0</v>
      </c>
      <c r="EZ18" s="18">
        <v>0</v>
      </c>
      <c r="FA18" s="18">
        <v>0</v>
      </c>
      <c r="FB18" s="18">
        <v>0</v>
      </c>
      <c r="FC18" s="18">
        <v>0</v>
      </c>
      <c r="FD18" s="18">
        <v>0</v>
      </c>
      <c r="FE18" s="18">
        <v>0</v>
      </c>
      <c r="FF18" s="18">
        <v>0</v>
      </c>
      <c r="FG18" s="18">
        <v>0</v>
      </c>
      <c r="FH18" s="18">
        <v>0</v>
      </c>
      <c r="FI18" s="18">
        <v>0</v>
      </c>
      <c r="FJ18" s="18">
        <v>0</v>
      </c>
      <c r="FK18" s="18">
        <v>0</v>
      </c>
      <c r="FL18" s="18">
        <v>0</v>
      </c>
      <c r="FM18" s="18">
        <v>0</v>
      </c>
      <c r="FN18" s="19">
        <v>0</v>
      </c>
      <c r="FO18" s="19">
        <v>0</v>
      </c>
      <c r="FP18" s="18">
        <v>0</v>
      </c>
      <c r="FQ18" s="18">
        <v>0</v>
      </c>
      <c r="FR18" s="18">
        <v>0</v>
      </c>
      <c r="FS18" s="18">
        <v>0</v>
      </c>
      <c r="FT18" s="80">
        <v>0</v>
      </c>
      <c r="FU18" s="80">
        <v>0</v>
      </c>
      <c r="FV18" s="18">
        <v>0</v>
      </c>
      <c r="FW18" s="18">
        <v>0</v>
      </c>
      <c r="FX18" s="18">
        <v>0</v>
      </c>
      <c r="FY18" s="18">
        <v>0</v>
      </c>
      <c r="FZ18" s="80">
        <v>0</v>
      </c>
      <c r="GA18" s="80">
        <v>0</v>
      </c>
      <c r="GB18" s="18">
        <v>0</v>
      </c>
      <c r="GC18" s="18">
        <v>0</v>
      </c>
      <c r="GD18" s="18">
        <v>0</v>
      </c>
      <c r="GE18" s="18">
        <v>0</v>
      </c>
      <c r="GF18" s="18">
        <v>0</v>
      </c>
      <c r="GG18" s="18">
        <v>0</v>
      </c>
      <c r="GH18" s="18">
        <v>0</v>
      </c>
      <c r="GI18" s="18">
        <v>0</v>
      </c>
      <c r="GJ18" s="18">
        <v>0</v>
      </c>
      <c r="GK18" s="18">
        <v>0</v>
      </c>
      <c r="GL18" s="18">
        <v>0</v>
      </c>
      <c r="GM18" s="18">
        <v>0</v>
      </c>
      <c r="GN18" s="18">
        <v>0</v>
      </c>
      <c r="GO18" s="18">
        <v>0</v>
      </c>
      <c r="GP18" s="18">
        <v>0</v>
      </c>
      <c r="GQ18" s="18">
        <v>0</v>
      </c>
      <c r="GR18" s="18">
        <v>0</v>
      </c>
      <c r="GS18" s="18">
        <v>0</v>
      </c>
      <c r="GT18" s="18">
        <v>0</v>
      </c>
      <c r="GU18" s="18">
        <v>0</v>
      </c>
      <c r="GV18" s="18">
        <v>0</v>
      </c>
      <c r="GW18" s="18">
        <v>0</v>
      </c>
      <c r="GX18" s="18">
        <v>0</v>
      </c>
      <c r="GY18" s="18">
        <v>0</v>
      </c>
      <c r="GZ18" s="80">
        <v>0</v>
      </c>
      <c r="HA18" s="80">
        <v>0</v>
      </c>
      <c r="HB18" s="18">
        <v>0</v>
      </c>
      <c r="HC18" s="18">
        <v>0</v>
      </c>
      <c r="HD18" s="18">
        <v>0</v>
      </c>
      <c r="HE18" s="18">
        <v>0</v>
      </c>
      <c r="HF18" s="80">
        <v>0</v>
      </c>
      <c r="HG18" s="80">
        <v>0</v>
      </c>
      <c r="HH18" s="18">
        <v>0</v>
      </c>
      <c r="HI18" s="18">
        <v>0</v>
      </c>
      <c r="HJ18" s="18">
        <v>0</v>
      </c>
      <c r="HK18" s="18">
        <v>0</v>
      </c>
      <c r="HL18" s="80">
        <v>0</v>
      </c>
      <c r="HM18" s="80">
        <v>0</v>
      </c>
      <c r="HN18" s="18">
        <v>0</v>
      </c>
      <c r="HO18" s="18">
        <v>0</v>
      </c>
      <c r="HP18" s="18">
        <v>0</v>
      </c>
      <c r="HQ18" s="18">
        <v>0</v>
      </c>
      <c r="HR18" s="18">
        <v>0</v>
      </c>
      <c r="HS18" s="18">
        <v>0</v>
      </c>
      <c r="HT18" s="18">
        <v>103099246.56999999</v>
      </c>
      <c r="HU18" s="18">
        <v>1237879.7918999968</v>
      </c>
    </row>
    <row r="19" spans="1:229" ht="12.75" customHeight="1">
      <c r="A19" s="57" t="s">
        <v>171</v>
      </c>
      <c r="B19" s="17">
        <v>1016</v>
      </c>
      <c r="C19" s="58" t="s">
        <v>146</v>
      </c>
      <c r="D19" s="19">
        <v>0</v>
      </c>
      <c r="E19" s="19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0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0</v>
      </c>
      <c r="CQ19" s="18">
        <v>0</v>
      </c>
      <c r="CR19" s="18">
        <v>0</v>
      </c>
      <c r="CS19" s="18">
        <v>0</v>
      </c>
      <c r="CT19" s="18">
        <v>0</v>
      </c>
      <c r="CU19" s="18">
        <v>0</v>
      </c>
      <c r="CV19" s="18">
        <v>0</v>
      </c>
      <c r="CW19" s="18">
        <v>0</v>
      </c>
      <c r="CX19" s="18">
        <v>0</v>
      </c>
      <c r="CY19" s="18">
        <v>0</v>
      </c>
      <c r="CZ19" s="18">
        <v>0</v>
      </c>
      <c r="DA19" s="18">
        <v>0</v>
      </c>
      <c r="DB19" s="18">
        <v>0</v>
      </c>
      <c r="DC19" s="18">
        <v>0</v>
      </c>
      <c r="DD19" s="18">
        <v>0</v>
      </c>
      <c r="DE19" s="18">
        <v>0</v>
      </c>
      <c r="DF19" s="18">
        <v>0</v>
      </c>
      <c r="DG19" s="18">
        <v>0</v>
      </c>
      <c r="DH19" s="18">
        <v>0</v>
      </c>
      <c r="DI19" s="18">
        <v>0</v>
      </c>
      <c r="DJ19" s="18">
        <v>0</v>
      </c>
      <c r="DK19" s="18">
        <v>0</v>
      </c>
      <c r="DL19" s="18">
        <v>0</v>
      </c>
      <c r="DM19" s="18">
        <v>0</v>
      </c>
      <c r="DN19" s="18">
        <v>0</v>
      </c>
      <c r="DO19" s="18">
        <v>0</v>
      </c>
      <c r="DP19" s="18">
        <v>0</v>
      </c>
      <c r="DQ19" s="18">
        <v>0</v>
      </c>
      <c r="DR19" s="18">
        <v>0</v>
      </c>
      <c r="DS19" s="18">
        <v>0</v>
      </c>
      <c r="DT19" s="18">
        <v>0</v>
      </c>
      <c r="DU19" s="18">
        <v>0</v>
      </c>
      <c r="DV19" s="18">
        <v>0</v>
      </c>
      <c r="DW19" s="18">
        <v>0</v>
      </c>
      <c r="DX19" s="18">
        <v>0</v>
      </c>
      <c r="DY19" s="18">
        <v>0</v>
      </c>
      <c r="DZ19" s="18">
        <v>0</v>
      </c>
      <c r="EA19" s="18">
        <v>0</v>
      </c>
      <c r="EB19" s="18">
        <v>0</v>
      </c>
      <c r="EC19" s="18">
        <v>0</v>
      </c>
      <c r="ED19" s="18">
        <v>0</v>
      </c>
      <c r="EE19" s="18">
        <v>0</v>
      </c>
      <c r="EF19" s="18">
        <v>0</v>
      </c>
      <c r="EG19" s="18">
        <v>0</v>
      </c>
      <c r="EH19" s="18">
        <v>0</v>
      </c>
      <c r="EI19" s="18">
        <v>0</v>
      </c>
      <c r="EJ19" s="18">
        <v>0</v>
      </c>
      <c r="EK19" s="18">
        <v>0</v>
      </c>
      <c r="EL19" s="18">
        <v>0</v>
      </c>
      <c r="EM19" s="18">
        <v>0</v>
      </c>
      <c r="EN19" s="18">
        <v>0</v>
      </c>
      <c r="EO19" s="18">
        <v>0</v>
      </c>
      <c r="EP19" s="18">
        <v>0</v>
      </c>
      <c r="EQ19" s="18">
        <v>0</v>
      </c>
      <c r="ER19" s="18">
        <v>0</v>
      </c>
      <c r="ES19" s="18">
        <v>0</v>
      </c>
      <c r="ET19" s="18">
        <v>0</v>
      </c>
      <c r="EU19" s="18">
        <v>0</v>
      </c>
      <c r="EV19" s="18">
        <v>0</v>
      </c>
      <c r="EW19" s="18">
        <v>0</v>
      </c>
      <c r="EX19" s="18">
        <v>0</v>
      </c>
      <c r="EY19" s="18">
        <v>0</v>
      </c>
      <c r="EZ19" s="18">
        <v>0</v>
      </c>
      <c r="FA19" s="18">
        <v>0</v>
      </c>
      <c r="FB19" s="18">
        <v>0</v>
      </c>
      <c r="FC19" s="18">
        <v>0</v>
      </c>
      <c r="FD19" s="18">
        <v>0</v>
      </c>
      <c r="FE19" s="18">
        <v>0</v>
      </c>
      <c r="FF19" s="18">
        <v>0</v>
      </c>
      <c r="FG19" s="18">
        <v>0</v>
      </c>
      <c r="FH19" s="18">
        <v>0</v>
      </c>
      <c r="FI19" s="18">
        <v>0</v>
      </c>
      <c r="FJ19" s="18">
        <v>0</v>
      </c>
      <c r="FK19" s="18">
        <v>0</v>
      </c>
      <c r="FL19" s="18">
        <v>0</v>
      </c>
      <c r="FM19" s="18">
        <v>0</v>
      </c>
      <c r="FN19" s="19">
        <v>0</v>
      </c>
      <c r="FO19" s="19">
        <v>0</v>
      </c>
      <c r="FP19" s="18">
        <v>0</v>
      </c>
      <c r="FQ19" s="18">
        <v>0</v>
      </c>
      <c r="FR19" s="18">
        <v>0</v>
      </c>
      <c r="FS19" s="18">
        <v>0</v>
      </c>
      <c r="FT19" s="80">
        <v>0</v>
      </c>
      <c r="FU19" s="80">
        <v>0</v>
      </c>
      <c r="FV19" s="18">
        <v>0</v>
      </c>
      <c r="FW19" s="18">
        <v>0</v>
      </c>
      <c r="FX19" s="18">
        <v>0</v>
      </c>
      <c r="FY19" s="18">
        <v>0</v>
      </c>
      <c r="FZ19" s="80">
        <v>0</v>
      </c>
      <c r="GA19" s="80">
        <v>0</v>
      </c>
      <c r="GB19" s="18">
        <v>0</v>
      </c>
      <c r="GC19" s="18">
        <v>0</v>
      </c>
      <c r="GD19" s="18">
        <v>0</v>
      </c>
      <c r="GE19" s="18">
        <v>0</v>
      </c>
      <c r="GF19" s="18">
        <v>0</v>
      </c>
      <c r="GG19" s="18">
        <v>0</v>
      </c>
      <c r="GH19" s="18">
        <v>0</v>
      </c>
      <c r="GI19" s="18">
        <v>0</v>
      </c>
      <c r="GJ19" s="18">
        <v>0</v>
      </c>
      <c r="GK19" s="18">
        <v>0</v>
      </c>
      <c r="GL19" s="18">
        <v>0</v>
      </c>
      <c r="GM19" s="18">
        <v>0</v>
      </c>
      <c r="GN19" s="18">
        <v>0</v>
      </c>
      <c r="GO19" s="18">
        <v>0</v>
      </c>
      <c r="GP19" s="18">
        <v>0</v>
      </c>
      <c r="GQ19" s="18">
        <v>0</v>
      </c>
      <c r="GR19" s="18">
        <v>0</v>
      </c>
      <c r="GS19" s="18">
        <v>0</v>
      </c>
      <c r="GT19" s="18">
        <v>0</v>
      </c>
      <c r="GU19" s="18">
        <v>0</v>
      </c>
      <c r="GV19" s="18">
        <v>0</v>
      </c>
      <c r="GW19" s="18">
        <v>0</v>
      </c>
      <c r="GX19" s="18">
        <v>0</v>
      </c>
      <c r="GY19" s="18">
        <v>0</v>
      </c>
      <c r="GZ19" s="80">
        <v>0</v>
      </c>
      <c r="HA19" s="80">
        <v>0</v>
      </c>
      <c r="HB19" s="18">
        <v>0</v>
      </c>
      <c r="HC19" s="18">
        <v>0</v>
      </c>
      <c r="HD19" s="18">
        <v>0</v>
      </c>
      <c r="HE19" s="18">
        <v>0</v>
      </c>
      <c r="HF19" s="80">
        <v>0</v>
      </c>
      <c r="HG19" s="80">
        <v>0</v>
      </c>
      <c r="HH19" s="18">
        <v>0</v>
      </c>
      <c r="HI19" s="18">
        <v>0</v>
      </c>
      <c r="HJ19" s="18">
        <v>0</v>
      </c>
      <c r="HK19" s="18">
        <v>0</v>
      </c>
      <c r="HL19" s="80">
        <v>0</v>
      </c>
      <c r="HM19" s="80">
        <v>0</v>
      </c>
      <c r="HN19" s="18">
        <v>0</v>
      </c>
      <c r="HO19" s="18">
        <v>0</v>
      </c>
      <c r="HP19" s="18">
        <v>0</v>
      </c>
      <c r="HQ19" s="18">
        <v>0</v>
      </c>
      <c r="HR19" s="18">
        <v>0</v>
      </c>
      <c r="HS19" s="18">
        <v>0</v>
      </c>
      <c r="HT19" s="18">
        <v>0</v>
      </c>
      <c r="HU19" s="18">
        <v>0</v>
      </c>
    </row>
    <row r="20" spans="1:229" ht="12.75" customHeight="1">
      <c r="A20" s="57" t="s">
        <v>173</v>
      </c>
      <c r="B20" s="17">
        <v>1017</v>
      </c>
      <c r="C20" s="58" t="s">
        <v>146</v>
      </c>
      <c r="D20" s="19">
        <v>3457723.9699999997</v>
      </c>
      <c r="E20" s="19">
        <v>0</v>
      </c>
      <c r="F20" s="18">
        <v>0</v>
      </c>
      <c r="G20" s="18">
        <v>0</v>
      </c>
      <c r="H20" s="18">
        <v>1722406.24</v>
      </c>
      <c r="I20" s="18">
        <v>0</v>
      </c>
      <c r="J20" s="18">
        <v>1735317.73</v>
      </c>
      <c r="K20" s="18">
        <v>0</v>
      </c>
      <c r="L20" s="18">
        <v>209308.87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2587133.2400000002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77471688.299999997</v>
      </c>
      <c r="AK20" s="18">
        <v>0</v>
      </c>
      <c r="AL20" s="18">
        <v>1781400.2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798.68000000000006</v>
      </c>
      <c r="BC20" s="18">
        <v>0</v>
      </c>
      <c r="BD20" s="18">
        <v>7306.73</v>
      </c>
      <c r="BE20" s="18">
        <v>0</v>
      </c>
      <c r="BF20" s="18">
        <v>0</v>
      </c>
      <c r="BG20" s="18">
        <v>0</v>
      </c>
      <c r="BH20" s="18">
        <v>0</v>
      </c>
      <c r="BI20" s="18">
        <v>0</v>
      </c>
      <c r="BJ20" s="18">
        <v>0</v>
      </c>
      <c r="BK20" s="18">
        <v>0</v>
      </c>
      <c r="BL20" s="18">
        <v>0</v>
      </c>
      <c r="BM20" s="18">
        <v>0</v>
      </c>
      <c r="BN20" s="18">
        <v>0</v>
      </c>
      <c r="BO20" s="18">
        <v>0</v>
      </c>
      <c r="BP20" s="18">
        <v>980954.46</v>
      </c>
      <c r="BQ20" s="18">
        <v>0</v>
      </c>
      <c r="BR20" s="18">
        <v>0</v>
      </c>
      <c r="BS20" s="18">
        <v>0</v>
      </c>
      <c r="BT20" s="18">
        <v>0</v>
      </c>
      <c r="BU20" s="18">
        <v>0</v>
      </c>
      <c r="BV20" s="18">
        <v>0</v>
      </c>
      <c r="BW20" s="18">
        <v>0</v>
      </c>
      <c r="BX20" s="18">
        <v>0</v>
      </c>
      <c r="BY20" s="18">
        <v>0</v>
      </c>
      <c r="BZ20" s="18">
        <v>0</v>
      </c>
      <c r="CA20" s="18">
        <v>0</v>
      </c>
      <c r="CB20" s="18">
        <v>0</v>
      </c>
      <c r="CC20" s="18">
        <v>0</v>
      </c>
      <c r="CD20" s="18">
        <v>0</v>
      </c>
      <c r="CE20" s="18">
        <v>0</v>
      </c>
      <c r="CF20" s="18">
        <v>0</v>
      </c>
      <c r="CG20" s="18">
        <v>0</v>
      </c>
      <c r="CH20" s="18">
        <v>0</v>
      </c>
      <c r="CI20" s="18">
        <v>0</v>
      </c>
      <c r="CJ20" s="18">
        <v>0</v>
      </c>
      <c r="CK20" s="18">
        <v>0</v>
      </c>
      <c r="CL20" s="18">
        <v>0</v>
      </c>
      <c r="CM20" s="18">
        <v>0</v>
      </c>
      <c r="CN20" s="18">
        <v>0</v>
      </c>
      <c r="CO20" s="18">
        <v>0</v>
      </c>
      <c r="CP20" s="18">
        <v>0</v>
      </c>
      <c r="CQ20" s="18">
        <v>0</v>
      </c>
      <c r="CR20" s="18">
        <v>0</v>
      </c>
      <c r="CS20" s="18">
        <v>0</v>
      </c>
      <c r="CT20" s="18">
        <v>0</v>
      </c>
      <c r="CU20" s="18">
        <v>0</v>
      </c>
      <c r="CV20" s="18">
        <v>0</v>
      </c>
      <c r="CW20" s="18">
        <v>0</v>
      </c>
      <c r="CX20" s="18">
        <v>0</v>
      </c>
      <c r="CY20" s="18">
        <v>0</v>
      </c>
      <c r="CZ20" s="18">
        <v>0</v>
      </c>
      <c r="DA20" s="18">
        <v>0</v>
      </c>
      <c r="DB20" s="18">
        <v>0</v>
      </c>
      <c r="DC20" s="18">
        <v>0</v>
      </c>
      <c r="DD20" s="18">
        <v>0</v>
      </c>
      <c r="DE20" s="18">
        <v>0</v>
      </c>
      <c r="DF20" s="18">
        <v>0</v>
      </c>
      <c r="DG20" s="18">
        <v>0</v>
      </c>
      <c r="DH20" s="18">
        <v>0</v>
      </c>
      <c r="DI20" s="18">
        <v>0</v>
      </c>
      <c r="DJ20" s="18">
        <v>0</v>
      </c>
      <c r="DK20" s="18">
        <v>0</v>
      </c>
      <c r="DL20" s="18">
        <v>0</v>
      </c>
      <c r="DM20" s="18">
        <v>0</v>
      </c>
      <c r="DN20" s="18">
        <v>0</v>
      </c>
      <c r="DO20" s="18">
        <v>0</v>
      </c>
      <c r="DP20" s="18">
        <v>0</v>
      </c>
      <c r="DQ20" s="18">
        <v>0</v>
      </c>
      <c r="DR20" s="18">
        <v>0</v>
      </c>
      <c r="DS20" s="18">
        <v>0</v>
      </c>
      <c r="DT20" s="18">
        <v>0</v>
      </c>
      <c r="DU20" s="18">
        <v>0</v>
      </c>
      <c r="DV20" s="18">
        <v>0</v>
      </c>
      <c r="DW20" s="18">
        <v>0</v>
      </c>
      <c r="DX20" s="18">
        <v>0</v>
      </c>
      <c r="DY20" s="18">
        <v>0</v>
      </c>
      <c r="DZ20" s="18">
        <v>0</v>
      </c>
      <c r="EA20" s="18">
        <v>0</v>
      </c>
      <c r="EB20" s="18">
        <v>373345.26</v>
      </c>
      <c r="EC20" s="18">
        <v>0</v>
      </c>
      <c r="ED20" s="18">
        <v>0</v>
      </c>
      <c r="EE20" s="18">
        <v>0</v>
      </c>
      <c r="EF20" s="18">
        <v>917979.33000000007</v>
      </c>
      <c r="EG20" s="18">
        <v>0</v>
      </c>
      <c r="EH20" s="18">
        <v>383.94</v>
      </c>
      <c r="EI20" s="18">
        <v>0</v>
      </c>
      <c r="EJ20" s="18">
        <v>0</v>
      </c>
      <c r="EK20" s="18">
        <v>0</v>
      </c>
      <c r="EL20" s="18">
        <v>0</v>
      </c>
      <c r="EM20" s="18">
        <v>0</v>
      </c>
      <c r="EN20" s="18">
        <v>0</v>
      </c>
      <c r="EO20" s="18">
        <v>0</v>
      </c>
      <c r="EP20" s="18">
        <v>0</v>
      </c>
      <c r="EQ20" s="18">
        <v>0</v>
      </c>
      <c r="ER20" s="18">
        <v>0</v>
      </c>
      <c r="ES20" s="18">
        <v>0</v>
      </c>
      <c r="ET20" s="18">
        <v>87491850.420000002</v>
      </c>
      <c r="EU20" s="18">
        <v>0</v>
      </c>
      <c r="EV20" s="18">
        <v>0</v>
      </c>
      <c r="EW20" s="18">
        <v>0</v>
      </c>
      <c r="EX20" s="18">
        <v>0</v>
      </c>
      <c r="EY20" s="18">
        <v>0</v>
      </c>
      <c r="EZ20" s="18">
        <v>0</v>
      </c>
      <c r="FA20" s="18">
        <v>0</v>
      </c>
      <c r="FB20" s="18">
        <v>0</v>
      </c>
      <c r="FC20" s="18">
        <v>0</v>
      </c>
      <c r="FD20" s="18">
        <v>0</v>
      </c>
      <c r="FE20" s="18">
        <v>0</v>
      </c>
      <c r="FF20" s="18">
        <v>0</v>
      </c>
      <c r="FG20" s="18">
        <v>0</v>
      </c>
      <c r="FH20" s="18">
        <v>0</v>
      </c>
      <c r="FI20" s="18">
        <v>0</v>
      </c>
      <c r="FJ20" s="18">
        <v>0</v>
      </c>
      <c r="FK20" s="18">
        <v>0</v>
      </c>
      <c r="FL20" s="18">
        <v>0</v>
      </c>
      <c r="FM20" s="18">
        <v>0</v>
      </c>
      <c r="FN20" s="19">
        <v>0</v>
      </c>
      <c r="FO20" s="19">
        <v>0</v>
      </c>
      <c r="FP20" s="18">
        <v>0</v>
      </c>
      <c r="FQ20" s="18">
        <v>0</v>
      </c>
      <c r="FR20" s="18">
        <v>0</v>
      </c>
      <c r="FS20" s="18">
        <v>0</v>
      </c>
      <c r="FT20" s="80">
        <v>0</v>
      </c>
      <c r="FU20" s="80">
        <v>0</v>
      </c>
      <c r="FV20" s="18">
        <v>0</v>
      </c>
      <c r="FW20" s="18">
        <v>0</v>
      </c>
      <c r="FX20" s="18">
        <v>0</v>
      </c>
      <c r="FY20" s="18">
        <v>0</v>
      </c>
      <c r="FZ20" s="80">
        <v>0</v>
      </c>
      <c r="GA20" s="80">
        <v>0</v>
      </c>
      <c r="GB20" s="18">
        <v>0</v>
      </c>
      <c r="GC20" s="18">
        <v>0</v>
      </c>
      <c r="GD20" s="18">
        <v>0</v>
      </c>
      <c r="GE20" s="18">
        <v>0</v>
      </c>
      <c r="GF20" s="18">
        <v>0</v>
      </c>
      <c r="GG20" s="18">
        <v>0</v>
      </c>
      <c r="GH20" s="18">
        <v>0</v>
      </c>
      <c r="GI20" s="18">
        <v>0</v>
      </c>
      <c r="GJ20" s="18">
        <v>0</v>
      </c>
      <c r="GK20" s="18">
        <v>0</v>
      </c>
      <c r="GL20" s="18">
        <v>0</v>
      </c>
      <c r="GM20" s="18">
        <v>0</v>
      </c>
      <c r="GN20" s="18">
        <v>0</v>
      </c>
      <c r="GO20" s="18">
        <v>0</v>
      </c>
      <c r="GP20" s="18">
        <v>0</v>
      </c>
      <c r="GQ20" s="18">
        <v>0</v>
      </c>
      <c r="GR20" s="18">
        <v>0</v>
      </c>
      <c r="GS20" s="18">
        <v>0</v>
      </c>
      <c r="GT20" s="18">
        <v>0</v>
      </c>
      <c r="GU20" s="18">
        <v>0</v>
      </c>
      <c r="GV20" s="18">
        <v>0</v>
      </c>
      <c r="GW20" s="18">
        <v>0</v>
      </c>
      <c r="GX20" s="18">
        <v>0</v>
      </c>
      <c r="GY20" s="18">
        <v>0</v>
      </c>
      <c r="GZ20" s="80">
        <v>0</v>
      </c>
      <c r="HA20" s="80">
        <v>0</v>
      </c>
      <c r="HB20" s="18">
        <v>0</v>
      </c>
      <c r="HC20" s="18">
        <v>0</v>
      </c>
      <c r="HD20" s="18">
        <v>0</v>
      </c>
      <c r="HE20" s="18">
        <v>0</v>
      </c>
      <c r="HF20" s="80">
        <v>0</v>
      </c>
      <c r="HG20" s="80">
        <v>0</v>
      </c>
      <c r="HH20" s="18">
        <v>0</v>
      </c>
      <c r="HI20" s="18">
        <v>0</v>
      </c>
      <c r="HJ20" s="18">
        <v>0</v>
      </c>
      <c r="HK20" s="18">
        <v>0</v>
      </c>
      <c r="HL20" s="80">
        <v>0</v>
      </c>
      <c r="HM20" s="80">
        <v>0</v>
      </c>
      <c r="HN20" s="18">
        <v>0</v>
      </c>
      <c r="HO20" s="18">
        <v>0</v>
      </c>
      <c r="HP20" s="18">
        <v>0</v>
      </c>
      <c r="HQ20" s="18">
        <v>0</v>
      </c>
      <c r="HR20" s="18">
        <v>0</v>
      </c>
      <c r="HS20" s="18">
        <v>0</v>
      </c>
      <c r="HT20" s="18">
        <v>175279873.40000001</v>
      </c>
      <c r="HU20" s="18">
        <v>0</v>
      </c>
    </row>
    <row r="21" spans="1:229" ht="12.75" customHeight="1">
      <c r="A21" s="57" t="s">
        <v>175</v>
      </c>
      <c r="B21" s="17">
        <v>1018</v>
      </c>
      <c r="C21" s="58" t="s">
        <v>146</v>
      </c>
      <c r="D21" s="19">
        <v>0</v>
      </c>
      <c r="E21" s="19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72786007.610000014</v>
      </c>
      <c r="AK21" s="18">
        <v>0</v>
      </c>
      <c r="AL21" s="18">
        <v>1887963.07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0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0</v>
      </c>
      <c r="BP21" s="18">
        <v>816307.76</v>
      </c>
      <c r="BQ21" s="18">
        <v>0</v>
      </c>
      <c r="BR21" s="18">
        <v>0</v>
      </c>
      <c r="BS21" s="18">
        <v>0</v>
      </c>
      <c r="BT21" s="18">
        <v>0</v>
      </c>
      <c r="BU21" s="18">
        <v>0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0</v>
      </c>
      <c r="CB21" s="18">
        <v>0</v>
      </c>
      <c r="CC21" s="18">
        <v>0</v>
      </c>
      <c r="CD21" s="18">
        <v>0</v>
      </c>
      <c r="CE21" s="18">
        <v>0</v>
      </c>
      <c r="CF21" s="18">
        <v>0</v>
      </c>
      <c r="CG21" s="18">
        <v>0</v>
      </c>
      <c r="CH21" s="18">
        <v>0</v>
      </c>
      <c r="CI21" s="18">
        <v>0</v>
      </c>
      <c r="CJ21" s="18">
        <v>0</v>
      </c>
      <c r="CK21" s="18">
        <v>0</v>
      </c>
      <c r="CL21" s="18">
        <v>0</v>
      </c>
      <c r="CM21" s="18">
        <v>0</v>
      </c>
      <c r="CN21" s="18">
        <v>0</v>
      </c>
      <c r="CO21" s="18">
        <v>0</v>
      </c>
      <c r="CP21" s="18">
        <v>0</v>
      </c>
      <c r="CQ21" s="18">
        <v>0</v>
      </c>
      <c r="CR21" s="18">
        <v>0</v>
      </c>
      <c r="CS21" s="18">
        <v>0</v>
      </c>
      <c r="CT21" s="18">
        <v>0</v>
      </c>
      <c r="CU21" s="18">
        <v>0</v>
      </c>
      <c r="CV21" s="18">
        <v>0</v>
      </c>
      <c r="CW21" s="18">
        <v>0</v>
      </c>
      <c r="CX21" s="18">
        <v>0</v>
      </c>
      <c r="CY21" s="18">
        <v>0</v>
      </c>
      <c r="CZ21" s="18">
        <v>0</v>
      </c>
      <c r="DA21" s="18">
        <v>0</v>
      </c>
      <c r="DB21" s="18">
        <v>0</v>
      </c>
      <c r="DC21" s="18">
        <v>0</v>
      </c>
      <c r="DD21" s="18">
        <v>0</v>
      </c>
      <c r="DE21" s="18">
        <v>0</v>
      </c>
      <c r="DF21" s="18">
        <v>0</v>
      </c>
      <c r="DG21" s="18">
        <v>0</v>
      </c>
      <c r="DH21" s="18">
        <v>0</v>
      </c>
      <c r="DI21" s="18">
        <v>0</v>
      </c>
      <c r="DJ21" s="18">
        <v>0</v>
      </c>
      <c r="DK21" s="18">
        <v>0</v>
      </c>
      <c r="DL21" s="18">
        <v>0</v>
      </c>
      <c r="DM21" s="18">
        <v>0</v>
      </c>
      <c r="DN21" s="18">
        <v>0</v>
      </c>
      <c r="DO21" s="18">
        <v>0</v>
      </c>
      <c r="DP21" s="18">
        <v>0</v>
      </c>
      <c r="DQ21" s="18">
        <v>0</v>
      </c>
      <c r="DR21" s="18">
        <v>0</v>
      </c>
      <c r="DS21" s="18">
        <v>0</v>
      </c>
      <c r="DT21" s="18">
        <v>0</v>
      </c>
      <c r="DU21" s="18">
        <v>0</v>
      </c>
      <c r="DV21" s="18">
        <v>0</v>
      </c>
      <c r="DW21" s="18">
        <v>0</v>
      </c>
      <c r="DX21" s="18">
        <v>0</v>
      </c>
      <c r="DY21" s="18">
        <v>0</v>
      </c>
      <c r="DZ21" s="18">
        <v>0</v>
      </c>
      <c r="EA21" s="18">
        <v>0</v>
      </c>
      <c r="EB21" s="18">
        <v>0</v>
      </c>
      <c r="EC21" s="18">
        <v>0</v>
      </c>
      <c r="ED21" s="18">
        <v>0</v>
      </c>
      <c r="EE21" s="18">
        <v>0</v>
      </c>
      <c r="EF21" s="18">
        <v>277129.78999999998</v>
      </c>
      <c r="EG21" s="18">
        <v>0</v>
      </c>
      <c r="EH21" s="18">
        <v>0</v>
      </c>
      <c r="EI21" s="18">
        <v>0</v>
      </c>
      <c r="EJ21" s="18">
        <v>0</v>
      </c>
      <c r="EK21" s="18">
        <v>0</v>
      </c>
      <c r="EL21" s="18">
        <v>0</v>
      </c>
      <c r="EM21" s="18">
        <v>0</v>
      </c>
      <c r="EN21" s="18">
        <v>0</v>
      </c>
      <c r="EO21" s="18">
        <v>0</v>
      </c>
      <c r="EP21" s="18">
        <v>0</v>
      </c>
      <c r="EQ21" s="18">
        <v>0</v>
      </c>
      <c r="ER21" s="18">
        <v>0</v>
      </c>
      <c r="ES21" s="18">
        <v>0</v>
      </c>
      <c r="ET21" s="18">
        <v>0</v>
      </c>
      <c r="EU21" s="18">
        <v>0</v>
      </c>
      <c r="EV21" s="18">
        <v>0</v>
      </c>
      <c r="EW21" s="18">
        <v>0</v>
      </c>
      <c r="EX21" s="18">
        <v>0</v>
      </c>
      <c r="EY21" s="18">
        <v>0</v>
      </c>
      <c r="EZ21" s="18">
        <v>0</v>
      </c>
      <c r="FA21" s="18">
        <v>0</v>
      </c>
      <c r="FB21" s="18">
        <v>0</v>
      </c>
      <c r="FC21" s="18">
        <v>0</v>
      </c>
      <c r="FD21" s="18">
        <v>0</v>
      </c>
      <c r="FE21" s="18">
        <v>0</v>
      </c>
      <c r="FF21" s="18">
        <v>0</v>
      </c>
      <c r="FG21" s="18">
        <v>0</v>
      </c>
      <c r="FH21" s="18">
        <v>0</v>
      </c>
      <c r="FI21" s="18">
        <v>0</v>
      </c>
      <c r="FJ21" s="18">
        <v>0</v>
      </c>
      <c r="FK21" s="18">
        <v>0</v>
      </c>
      <c r="FL21" s="18">
        <v>0</v>
      </c>
      <c r="FM21" s="18">
        <v>0</v>
      </c>
      <c r="FN21" s="19">
        <v>0</v>
      </c>
      <c r="FO21" s="19">
        <v>0</v>
      </c>
      <c r="FP21" s="18">
        <v>0</v>
      </c>
      <c r="FQ21" s="18">
        <v>0</v>
      </c>
      <c r="FR21" s="18">
        <v>0</v>
      </c>
      <c r="FS21" s="18">
        <v>0</v>
      </c>
      <c r="FT21" s="80">
        <v>0</v>
      </c>
      <c r="FU21" s="80">
        <v>0</v>
      </c>
      <c r="FV21" s="18">
        <v>0</v>
      </c>
      <c r="FW21" s="18">
        <v>0</v>
      </c>
      <c r="FX21" s="18">
        <v>0</v>
      </c>
      <c r="FY21" s="18">
        <v>0</v>
      </c>
      <c r="FZ21" s="80">
        <v>0</v>
      </c>
      <c r="GA21" s="80">
        <v>0</v>
      </c>
      <c r="GB21" s="18">
        <v>0</v>
      </c>
      <c r="GC21" s="18">
        <v>0</v>
      </c>
      <c r="GD21" s="18">
        <v>0</v>
      </c>
      <c r="GE21" s="18">
        <v>0</v>
      </c>
      <c r="GF21" s="18">
        <v>0</v>
      </c>
      <c r="GG21" s="18">
        <v>0</v>
      </c>
      <c r="GH21" s="18">
        <v>0</v>
      </c>
      <c r="GI21" s="18">
        <v>0</v>
      </c>
      <c r="GJ21" s="18">
        <v>0</v>
      </c>
      <c r="GK21" s="18">
        <v>0</v>
      </c>
      <c r="GL21" s="18">
        <v>0</v>
      </c>
      <c r="GM21" s="18">
        <v>0</v>
      </c>
      <c r="GN21" s="18">
        <v>0</v>
      </c>
      <c r="GO21" s="18">
        <v>0</v>
      </c>
      <c r="GP21" s="18">
        <v>0</v>
      </c>
      <c r="GQ21" s="18">
        <v>0</v>
      </c>
      <c r="GR21" s="18">
        <v>0</v>
      </c>
      <c r="GS21" s="18">
        <v>0</v>
      </c>
      <c r="GT21" s="18">
        <v>0</v>
      </c>
      <c r="GU21" s="18">
        <v>0</v>
      </c>
      <c r="GV21" s="18">
        <v>0</v>
      </c>
      <c r="GW21" s="18">
        <v>0</v>
      </c>
      <c r="GX21" s="18">
        <v>0</v>
      </c>
      <c r="GY21" s="18">
        <v>0</v>
      </c>
      <c r="GZ21" s="80">
        <v>0</v>
      </c>
      <c r="HA21" s="80">
        <v>0</v>
      </c>
      <c r="HB21" s="18">
        <v>0</v>
      </c>
      <c r="HC21" s="18">
        <v>0</v>
      </c>
      <c r="HD21" s="18">
        <v>0</v>
      </c>
      <c r="HE21" s="18">
        <v>0</v>
      </c>
      <c r="HF21" s="80">
        <v>0</v>
      </c>
      <c r="HG21" s="80">
        <v>0</v>
      </c>
      <c r="HH21" s="18">
        <v>0</v>
      </c>
      <c r="HI21" s="18">
        <v>0</v>
      </c>
      <c r="HJ21" s="18">
        <v>0</v>
      </c>
      <c r="HK21" s="18">
        <v>0</v>
      </c>
      <c r="HL21" s="80">
        <v>0</v>
      </c>
      <c r="HM21" s="80">
        <v>0</v>
      </c>
      <c r="HN21" s="18">
        <v>0</v>
      </c>
      <c r="HO21" s="18">
        <v>0</v>
      </c>
      <c r="HP21" s="18">
        <v>0</v>
      </c>
      <c r="HQ21" s="18">
        <v>0</v>
      </c>
      <c r="HR21" s="18">
        <v>0</v>
      </c>
      <c r="HS21" s="18">
        <v>0</v>
      </c>
      <c r="HT21" s="18">
        <v>75767408.230000019</v>
      </c>
      <c r="HU21" s="18">
        <v>0</v>
      </c>
    </row>
    <row r="22" spans="1:229" ht="12.75" customHeight="1">
      <c r="A22" s="57" t="s">
        <v>177</v>
      </c>
      <c r="B22" s="17">
        <v>1019</v>
      </c>
      <c r="C22" s="58" t="s">
        <v>146</v>
      </c>
      <c r="D22" s="19">
        <v>23.91</v>
      </c>
      <c r="E22" s="19">
        <v>0</v>
      </c>
      <c r="F22" s="18">
        <v>23.91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0.01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78415261.890000001</v>
      </c>
      <c r="AK22" s="18">
        <v>0</v>
      </c>
      <c r="AL22" s="18">
        <v>10722049.4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0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0</v>
      </c>
      <c r="BM22" s="18">
        <v>0</v>
      </c>
      <c r="BN22" s="18">
        <v>0</v>
      </c>
      <c r="BO22" s="18">
        <v>0</v>
      </c>
      <c r="BP22" s="18">
        <v>1106985.3500000001</v>
      </c>
      <c r="BQ22" s="18">
        <v>0</v>
      </c>
      <c r="BR22" s="18">
        <v>0</v>
      </c>
      <c r="BS22" s="18">
        <v>0</v>
      </c>
      <c r="BT22" s="18">
        <v>0</v>
      </c>
      <c r="BU22" s="18">
        <v>0</v>
      </c>
      <c r="BV22" s="18">
        <v>0</v>
      </c>
      <c r="BW22" s="18">
        <v>0</v>
      </c>
      <c r="BX22" s="18">
        <v>0</v>
      </c>
      <c r="BY22" s="18">
        <v>0</v>
      </c>
      <c r="BZ22" s="18">
        <v>0</v>
      </c>
      <c r="CA22" s="18">
        <v>0</v>
      </c>
      <c r="CB22" s="18">
        <v>0</v>
      </c>
      <c r="CC22" s="18">
        <v>0</v>
      </c>
      <c r="CD22" s="18">
        <v>0</v>
      </c>
      <c r="CE22" s="18">
        <v>0</v>
      </c>
      <c r="CF22" s="18">
        <v>0</v>
      </c>
      <c r="CG22" s="18">
        <v>0</v>
      </c>
      <c r="CH22" s="18">
        <v>0</v>
      </c>
      <c r="CI22" s="18">
        <v>0</v>
      </c>
      <c r="CJ22" s="18">
        <v>0</v>
      </c>
      <c r="CK22" s="18">
        <v>0</v>
      </c>
      <c r="CL22" s="18">
        <v>0</v>
      </c>
      <c r="CM22" s="18">
        <v>0</v>
      </c>
      <c r="CN22" s="18">
        <v>0</v>
      </c>
      <c r="CO22" s="18">
        <v>0</v>
      </c>
      <c r="CP22" s="18">
        <v>0</v>
      </c>
      <c r="CQ22" s="18">
        <v>0</v>
      </c>
      <c r="CR22" s="18">
        <v>0</v>
      </c>
      <c r="CS22" s="18">
        <v>0</v>
      </c>
      <c r="CT22" s="18">
        <v>0</v>
      </c>
      <c r="CU22" s="18">
        <v>0</v>
      </c>
      <c r="CV22" s="18">
        <v>0</v>
      </c>
      <c r="CW22" s="18">
        <v>0</v>
      </c>
      <c r="CX22" s="18">
        <v>0</v>
      </c>
      <c r="CY22" s="18">
        <v>0</v>
      </c>
      <c r="CZ22" s="18">
        <v>0</v>
      </c>
      <c r="DA22" s="18">
        <v>0</v>
      </c>
      <c r="DB22" s="18">
        <v>0</v>
      </c>
      <c r="DC22" s="18">
        <v>0</v>
      </c>
      <c r="DD22" s="18">
        <v>0</v>
      </c>
      <c r="DE22" s="18">
        <v>0</v>
      </c>
      <c r="DF22" s="18">
        <v>0</v>
      </c>
      <c r="DG22" s="18">
        <v>0</v>
      </c>
      <c r="DH22" s="18">
        <v>0</v>
      </c>
      <c r="DI22" s="18">
        <v>0</v>
      </c>
      <c r="DJ22" s="18">
        <v>0</v>
      </c>
      <c r="DK22" s="18">
        <v>0</v>
      </c>
      <c r="DL22" s="18">
        <v>0</v>
      </c>
      <c r="DM22" s="18">
        <v>0</v>
      </c>
      <c r="DN22" s="18">
        <v>0</v>
      </c>
      <c r="DO22" s="18">
        <v>0</v>
      </c>
      <c r="DP22" s="18">
        <v>0</v>
      </c>
      <c r="DQ22" s="18">
        <v>0</v>
      </c>
      <c r="DR22" s="18">
        <v>0</v>
      </c>
      <c r="DS22" s="18">
        <v>0</v>
      </c>
      <c r="DT22" s="18">
        <v>0</v>
      </c>
      <c r="DU22" s="18">
        <v>0</v>
      </c>
      <c r="DV22" s="18">
        <v>0</v>
      </c>
      <c r="DW22" s="18">
        <v>0</v>
      </c>
      <c r="DX22" s="18">
        <v>0</v>
      </c>
      <c r="DY22" s="18">
        <v>0</v>
      </c>
      <c r="DZ22" s="18">
        <v>0</v>
      </c>
      <c r="EA22" s="18">
        <v>0</v>
      </c>
      <c r="EB22" s="18">
        <v>0</v>
      </c>
      <c r="EC22" s="18">
        <v>0</v>
      </c>
      <c r="ED22" s="18">
        <v>0</v>
      </c>
      <c r="EE22" s="18">
        <v>0</v>
      </c>
      <c r="EF22" s="18">
        <v>0</v>
      </c>
      <c r="EG22" s="18">
        <v>0</v>
      </c>
      <c r="EH22" s="18">
        <v>0</v>
      </c>
      <c r="EI22" s="18">
        <v>0</v>
      </c>
      <c r="EJ22" s="18">
        <v>0</v>
      </c>
      <c r="EK22" s="18">
        <v>0</v>
      </c>
      <c r="EL22" s="18">
        <v>0</v>
      </c>
      <c r="EM22" s="18">
        <v>0</v>
      </c>
      <c r="EN22" s="18">
        <v>0</v>
      </c>
      <c r="EO22" s="18">
        <v>0</v>
      </c>
      <c r="EP22" s="18">
        <v>149949.04</v>
      </c>
      <c r="EQ22" s="18">
        <v>0</v>
      </c>
      <c r="ER22" s="18">
        <v>0</v>
      </c>
      <c r="ES22" s="18">
        <v>0</v>
      </c>
      <c r="ET22" s="18">
        <v>0</v>
      </c>
      <c r="EU22" s="18">
        <v>0</v>
      </c>
      <c r="EV22" s="18">
        <v>4222584.3600000003</v>
      </c>
      <c r="EW22" s="18">
        <v>0</v>
      </c>
      <c r="EX22" s="18">
        <v>38923822.049999997</v>
      </c>
      <c r="EY22" s="18">
        <v>0</v>
      </c>
      <c r="EZ22" s="18">
        <v>172012.26</v>
      </c>
      <c r="FA22" s="18">
        <v>0</v>
      </c>
      <c r="FB22" s="18">
        <v>20555942.649999999</v>
      </c>
      <c r="FC22" s="18">
        <v>0</v>
      </c>
      <c r="FD22" s="18">
        <v>0</v>
      </c>
      <c r="FE22" s="18">
        <v>0</v>
      </c>
      <c r="FF22" s="18">
        <v>0</v>
      </c>
      <c r="FG22" s="18">
        <v>0</v>
      </c>
      <c r="FH22" s="18">
        <v>225162.49</v>
      </c>
      <c r="FI22" s="18">
        <v>0</v>
      </c>
      <c r="FJ22" s="18">
        <v>5927373.7800000003</v>
      </c>
      <c r="FK22" s="18">
        <v>0</v>
      </c>
      <c r="FL22" s="18">
        <v>0</v>
      </c>
      <c r="FM22" s="18">
        <v>0</v>
      </c>
      <c r="FN22" s="19">
        <v>0</v>
      </c>
      <c r="FO22" s="19">
        <v>0</v>
      </c>
      <c r="FP22" s="18">
        <v>0</v>
      </c>
      <c r="FQ22" s="18">
        <v>0</v>
      </c>
      <c r="FR22" s="18">
        <v>0</v>
      </c>
      <c r="FS22" s="18">
        <v>0</v>
      </c>
      <c r="FT22" s="80">
        <v>0</v>
      </c>
      <c r="FU22" s="80">
        <v>0</v>
      </c>
      <c r="FV22" s="18">
        <v>0</v>
      </c>
      <c r="FW22" s="18">
        <v>0</v>
      </c>
      <c r="FX22" s="18">
        <v>0</v>
      </c>
      <c r="FY22" s="18">
        <v>0</v>
      </c>
      <c r="FZ22" s="80">
        <v>0</v>
      </c>
      <c r="GA22" s="80">
        <v>0</v>
      </c>
      <c r="GB22" s="18">
        <v>0</v>
      </c>
      <c r="GC22" s="18">
        <v>0</v>
      </c>
      <c r="GD22" s="18">
        <v>0</v>
      </c>
      <c r="GE22" s="18">
        <v>0</v>
      </c>
      <c r="GF22" s="18">
        <v>0</v>
      </c>
      <c r="GG22" s="18">
        <v>0</v>
      </c>
      <c r="GH22" s="18">
        <v>0</v>
      </c>
      <c r="GI22" s="18">
        <v>0</v>
      </c>
      <c r="GJ22" s="18">
        <v>0</v>
      </c>
      <c r="GK22" s="18">
        <v>0</v>
      </c>
      <c r="GL22" s="18">
        <v>0</v>
      </c>
      <c r="GM22" s="18">
        <v>0</v>
      </c>
      <c r="GN22" s="18">
        <v>0</v>
      </c>
      <c r="GO22" s="18">
        <v>0</v>
      </c>
      <c r="GP22" s="18">
        <v>0</v>
      </c>
      <c r="GQ22" s="18">
        <v>0</v>
      </c>
      <c r="GR22" s="18">
        <v>0</v>
      </c>
      <c r="GS22" s="18">
        <v>0</v>
      </c>
      <c r="GT22" s="18">
        <v>0</v>
      </c>
      <c r="GU22" s="18">
        <v>0</v>
      </c>
      <c r="GV22" s="18">
        <v>0</v>
      </c>
      <c r="GW22" s="18">
        <v>0</v>
      </c>
      <c r="GX22" s="18">
        <v>0</v>
      </c>
      <c r="GY22" s="18">
        <v>0</v>
      </c>
      <c r="GZ22" s="80">
        <v>0</v>
      </c>
      <c r="HA22" s="80">
        <v>0</v>
      </c>
      <c r="HB22" s="18">
        <v>0</v>
      </c>
      <c r="HC22" s="18">
        <v>0</v>
      </c>
      <c r="HD22" s="18">
        <v>0</v>
      </c>
      <c r="HE22" s="18">
        <v>0</v>
      </c>
      <c r="HF22" s="80">
        <v>0</v>
      </c>
      <c r="HG22" s="80">
        <v>0</v>
      </c>
      <c r="HH22" s="18">
        <v>0</v>
      </c>
      <c r="HI22" s="18">
        <v>0</v>
      </c>
      <c r="HJ22" s="18">
        <v>0</v>
      </c>
      <c r="HK22" s="18">
        <v>0</v>
      </c>
      <c r="HL22" s="80">
        <v>0</v>
      </c>
      <c r="HM22" s="80">
        <v>0</v>
      </c>
      <c r="HN22" s="18">
        <v>0</v>
      </c>
      <c r="HO22" s="18">
        <v>0</v>
      </c>
      <c r="HP22" s="18">
        <v>0</v>
      </c>
      <c r="HQ22" s="18">
        <v>0</v>
      </c>
      <c r="HR22" s="18">
        <v>0</v>
      </c>
      <c r="HS22" s="18">
        <v>0</v>
      </c>
      <c r="HT22" s="18">
        <v>160421167.19000003</v>
      </c>
      <c r="HU22" s="18">
        <v>0</v>
      </c>
    </row>
    <row r="23" spans="1:229" ht="12.75" customHeight="1">
      <c r="A23" s="57" t="s">
        <v>179</v>
      </c>
      <c r="B23" s="17">
        <v>1020</v>
      </c>
      <c r="C23" s="58" t="s">
        <v>146</v>
      </c>
      <c r="D23" s="19">
        <v>40147610.660000011</v>
      </c>
      <c r="E23" s="19">
        <v>358.18</v>
      </c>
      <c r="F23" s="18">
        <v>24732.16</v>
      </c>
      <c r="G23" s="18">
        <v>0</v>
      </c>
      <c r="H23" s="18">
        <v>22262322.489999998</v>
      </c>
      <c r="I23" s="18">
        <v>0</v>
      </c>
      <c r="J23" s="18">
        <v>17860556.010000009</v>
      </c>
      <c r="K23" s="18">
        <v>358.18</v>
      </c>
      <c r="L23" s="18">
        <v>503993.66</v>
      </c>
      <c r="M23" s="18">
        <v>0.04</v>
      </c>
      <c r="N23" s="18">
        <v>0</v>
      </c>
      <c r="O23" s="18">
        <v>0</v>
      </c>
      <c r="P23" s="18">
        <v>-23086.45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1040367.73</v>
      </c>
      <c r="AA23" s="18">
        <v>0</v>
      </c>
      <c r="AB23" s="18">
        <v>0</v>
      </c>
      <c r="AC23" s="18">
        <v>0</v>
      </c>
      <c r="AD23" s="18">
        <v>2233352.7799999998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220041306.21000001</v>
      </c>
      <c r="AK23" s="18">
        <v>0</v>
      </c>
      <c r="AL23" s="18">
        <v>3088693.09</v>
      </c>
      <c r="AM23" s="18">
        <v>0</v>
      </c>
      <c r="AN23" s="18">
        <v>0</v>
      </c>
      <c r="AO23" s="18">
        <v>0</v>
      </c>
      <c r="AP23" s="18">
        <v>-995.82</v>
      </c>
      <c r="AQ23" s="18">
        <v>0</v>
      </c>
      <c r="AR23" s="18">
        <v>0</v>
      </c>
      <c r="AS23" s="18">
        <v>0</v>
      </c>
      <c r="AT23" s="18">
        <v>764.33</v>
      </c>
      <c r="AU23" s="18">
        <v>0</v>
      </c>
      <c r="AV23" s="18">
        <v>3078.19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145760.6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4512280.5599999996</v>
      </c>
      <c r="BQ23" s="18">
        <v>0</v>
      </c>
      <c r="BR23" s="18">
        <v>0</v>
      </c>
      <c r="BS23" s="18">
        <v>0</v>
      </c>
      <c r="BT23" s="18">
        <v>0</v>
      </c>
      <c r="BU23" s="18">
        <v>0</v>
      </c>
      <c r="BV23" s="18">
        <v>0</v>
      </c>
      <c r="BW23" s="18">
        <v>0</v>
      </c>
      <c r="BX23" s="18">
        <v>0</v>
      </c>
      <c r="BY23" s="18">
        <v>0</v>
      </c>
      <c r="BZ23" s="18">
        <v>0</v>
      </c>
      <c r="CA23" s="18">
        <v>0</v>
      </c>
      <c r="CB23" s="18">
        <v>255228.75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28076898.390000001</v>
      </c>
      <c r="CK23" s="18">
        <v>170249.25</v>
      </c>
      <c r="CL23" s="18">
        <v>1406915.06</v>
      </c>
      <c r="CM23" s="18">
        <v>14.86</v>
      </c>
      <c r="CN23" s="18">
        <v>78.959999999999994</v>
      </c>
      <c r="CO23" s="18">
        <v>0</v>
      </c>
      <c r="CP23" s="18">
        <v>0</v>
      </c>
      <c r="CQ23" s="18">
        <v>0</v>
      </c>
      <c r="CR23" s="18">
        <v>78.959999999999994</v>
      </c>
      <c r="CS23" s="18">
        <v>0</v>
      </c>
      <c r="CT23" s="18">
        <v>0</v>
      </c>
      <c r="CU23" s="18">
        <v>0</v>
      </c>
      <c r="CV23" s="18">
        <v>0</v>
      </c>
      <c r="CW23" s="18">
        <v>0</v>
      </c>
      <c r="CX23" s="18">
        <v>0</v>
      </c>
      <c r="CY23" s="18">
        <v>0</v>
      </c>
      <c r="CZ23" s="18">
        <v>0</v>
      </c>
      <c r="DA23" s="18">
        <v>0</v>
      </c>
      <c r="DB23" s="18">
        <v>0</v>
      </c>
      <c r="DC23" s="18">
        <v>0</v>
      </c>
      <c r="DD23" s="18">
        <v>-126977.07999999989</v>
      </c>
      <c r="DE23" s="18">
        <v>0</v>
      </c>
      <c r="DF23" s="18">
        <v>0</v>
      </c>
      <c r="DG23" s="18">
        <v>0</v>
      </c>
      <c r="DH23" s="18">
        <v>0</v>
      </c>
      <c r="DI23" s="18">
        <v>0</v>
      </c>
      <c r="DJ23" s="18">
        <v>0</v>
      </c>
      <c r="DK23" s="18">
        <v>0</v>
      </c>
      <c r="DL23" s="18">
        <v>7316.23</v>
      </c>
      <c r="DM23" s="18">
        <v>0</v>
      </c>
      <c r="DN23" s="18">
        <v>0</v>
      </c>
      <c r="DO23" s="18">
        <v>0</v>
      </c>
      <c r="DP23" s="18">
        <v>0</v>
      </c>
      <c r="DQ23" s="18">
        <v>0</v>
      </c>
      <c r="DR23" s="18">
        <v>0</v>
      </c>
      <c r="DS23" s="18">
        <v>0</v>
      </c>
      <c r="DT23" s="18">
        <v>8393.89</v>
      </c>
      <c r="DU23" s="18">
        <v>3.75</v>
      </c>
      <c r="DV23" s="18">
        <v>0</v>
      </c>
      <c r="DW23" s="18">
        <v>0</v>
      </c>
      <c r="DX23" s="18">
        <v>597.77</v>
      </c>
      <c r="DY23" s="18">
        <v>0</v>
      </c>
      <c r="DZ23" s="18">
        <v>0</v>
      </c>
      <c r="EA23" s="18">
        <v>0</v>
      </c>
      <c r="EB23" s="18">
        <v>1179365.29</v>
      </c>
      <c r="EC23" s="18">
        <v>0</v>
      </c>
      <c r="ED23" s="18">
        <v>2094.5</v>
      </c>
      <c r="EE23" s="18">
        <v>0</v>
      </c>
      <c r="EF23" s="18">
        <v>524713.49</v>
      </c>
      <c r="EG23" s="18">
        <v>0</v>
      </c>
      <c r="EH23" s="18">
        <v>72181.73</v>
      </c>
      <c r="EI23" s="18">
        <v>0</v>
      </c>
      <c r="EJ23" s="18">
        <v>0</v>
      </c>
      <c r="EK23" s="18">
        <v>0</v>
      </c>
      <c r="EL23" s="18">
        <v>0</v>
      </c>
      <c r="EM23" s="18">
        <v>0</v>
      </c>
      <c r="EN23" s="18">
        <v>0</v>
      </c>
      <c r="EO23" s="18">
        <v>0</v>
      </c>
      <c r="EP23" s="18">
        <v>999660.43</v>
      </c>
      <c r="EQ23" s="18">
        <v>0</v>
      </c>
      <c r="ER23" s="18">
        <v>0</v>
      </c>
      <c r="ES23" s="18">
        <v>0</v>
      </c>
      <c r="ET23" s="18">
        <v>0</v>
      </c>
      <c r="EU23" s="18">
        <v>0</v>
      </c>
      <c r="EV23" s="18">
        <v>28150562.350000001</v>
      </c>
      <c r="EW23" s="18">
        <v>0</v>
      </c>
      <c r="EX23" s="18">
        <v>259492284.88999999</v>
      </c>
      <c r="EY23" s="18">
        <v>0</v>
      </c>
      <c r="EZ23" s="18">
        <v>1146748.24</v>
      </c>
      <c r="FA23" s="18">
        <v>0</v>
      </c>
      <c r="FB23" s="18">
        <v>137039793.16</v>
      </c>
      <c r="FC23" s="18">
        <v>0</v>
      </c>
      <c r="FD23" s="18">
        <v>0</v>
      </c>
      <c r="FE23" s="18">
        <v>0</v>
      </c>
      <c r="FF23" s="18">
        <v>0</v>
      </c>
      <c r="FG23" s="18">
        <v>0</v>
      </c>
      <c r="FH23" s="18">
        <v>25618296.789999999</v>
      </c>
      <c r="FI23" s="18">
        <v>0</v>
      </c>
      <c r="FJ23" s="18">
        <v>15398611.460000001</v>
      </c>
      <c r="FK23" s="18">
        <v>0</v>
      </c>
      <c r="FL23" s="18">
        <v>0</v>
      </c>
      <c r="FM23" s="18">
        <v>0</v>
      </c>
      <c r="FN23" s="19">
        <v>-98.9</v>
      </c>
      <c r="FO23" s="19">
        <v>0</v>
      </c>
      <c r="FP23" s="18">
        <v>0</v>
      </c>
      <c r="FQ23" s="18">
        <v>0</v>
      </c>
      <c r="FR23" s="18">
        <v>0</v>
      </c>
      <c r="FS23" s="18">
        <v>0</v>
      </c>
      <c r="FT23" s="80">
        <v>-98.9</v>
      </c>
      <c r="FU23" s="80">
        <v>0</v>
      </c>
      <c r="FV23" s="18">
        <v>0</v>
      </c>
      <c r="FW23" s="18">
        <v>0</v>
      </c>
      <c r="FX23" s="18">
        <v>-98.9</v>
      </c>
      <c r="FY23" s="18">
        <v>0</v>
      </c>
      <c r="FZ23" s="80">
        <v>0</v>
      </c>
      <c r="GA23" s="80">
        <v>0</v>
      </c>
      <c r="GB23" s="18">
        <v>0</v>
      </c>
      <c r="GC23" s="18">
        <v>0</v>
      </c>
      <c r="GD23" s="18">
        <v>0</v>
      </c>
      <c r="GE23" s="18">
        <v>0</v>
      </c>
      <c r="GF23" s="18">
        <v>0</v>
      </c>
      <c r="GG23" s="18">
        <v>0</v>
      </c>
      <c r="GH23" s="18">
        <v>0</v>
      </c>
      <c r="GI23" s="18">
        <v>0</v>
      </c>
      <c r="GJ23" s="18">
        <v>0</v>
      </c>
      <c r="GK23" s="18">
        <v>0</v>
      </c>
      <c r="GL23" s="18">
        <v>0</v>
      </c>
      <c r="GM23" s="18">
        <v>0</v>
      </c>
      <c r="GN23" s="18">
        <v>0</v>
      </c>
      <c r="GO23" s="18">
        <v>0</v>
      </c>
      <c r="GP23" s="18">
        <v>0</v>
      </c>
      <c r="GQ23" s="18">
        <v>0</v>
      </c>
      <c r="GR23" s="18">
        <v>0</v>
      </c>
      <c r="GS23" s="18">
        <v>0</v>
      </c>
      <c r="GT23" s="18">
        <v>0</v>
      </c>
      <c r="GU23" s="18">
        <v>0</v>
      </c>
      <c r="GV23" s="18">
        <v>0</v>
      </c>
      <c r="GW23" s="18">
        <v>0</v>
      </c>
      <c r="GX23" s="18">
        <v>0</v>
      </c>
      <c r="GY23" s="18">
        <v>0</v>
      </c>
      <c r="GZ23" s="80">
        <v>0</v>
      </c>
      <c r="HA23" s="80">
        <v>0</v>
      </c>
      <c r="HB23" s="18">
        <v>0</v>
      </c>
      <c r="HC23" s="18">
        <v>0</v>
      </c>
      <c r="HD23" s="18">
        <v>0</v>
      </c>
      <c r="HE23" s="18">
        <v>0</v>
      </c>
      <c r="HF23" s="80">
        <v>0</v>
      </c>
      <c r="HG23" s="80">
        <v>0</v>
      </c>
      <c r="HH23" s="18">
        <v>0</v>
      </c>
      <c r="HI23" s="18">
        <v>0</v>
      </c>
      <c r="HJ23" s="18">
        <v>0</v>
      </c>
      <c r="HK23" s="18">
        <v>0</v>
      </c>
      <c r="HL23" s="80">
        <v>0</v>
      </c>
      <c r="HM23" s="80">
        <v>0</v>
      </c>
      <c r="HN23" s="18">
        <v>0</v>
      </c>
      <c r="HO23" s="18">
        <v>0</v>
      </c>
      <c r="HP23" s="18">
        <v>0</v>
      </c>
      <c r="HQ23" s="18">
        <v>0</v>
      </c>
      <c r="HR23" s="18">
        <v>0</v>
      </c>
      <c r="HS23" s="18">
        <v>0</v>
      </c>
      <c r="HT23" s="18">
        <v>770945869.9000001</v>
      </c>
      <c r="HU23" s="18">
        <v>170626.08</v>
      </c>
    </row>
    <row r="24" spans="1:229" ht="12.75" customHeight="1">
      <c r="A24" s="57" t="s">
        <v>181</v>
      </c>
      <c r="B24" s="17">
        <v>1022</v>
      </c>
      <c r="C24" s="58" t="s">
        <v>146</v>
      </c>
      <c r="D24" s="19">
        <v>8581029.9700000007</v>
      </c>
      <c r="E24" s="19">
        <v>0</v>
      </c>
      <c r="F24" s="18">
        <v>0</v>
      </c>
      <c r="G24" s="18">
        <v>0</v>
      </c>
      <c r="H24" s="18">
        <v>4094942.2176946108</v>
      </c>
      <c r="I24" s="18">
        <v>0</v>
      </c>
      <c r="J24" s="18">
        <v>4486087.7523053903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2302722.2799999998</v>
      </c>
      <c r="AA24" s="18">
        <v>0</v>
      </c>
      <c r="AB24" s="18">
        <v>0</v>
      </c>
      <c r="AC24" s="18">
        <v>0</v>
      </c>
      <c r="AD24" s="18">
        <v>956413.22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129017878.02</v>
      </c>
      <c r="AK24" s="18">
        <v>0</v>
      </c>
      <c r="AL24" s="18">
        <v>112749429.23999999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  <c r="AS24" s="18">
        <v>0</v>
      </c>
      <c r="AT24" s="18">
        <v>50560.800000000003</v>
      </c>
      <c r="AU24" s="18">
        <v>0</v>
      </c>
      <c r="AV24" s="18">
        <v>18102.64</v>
      </c>
      <c r="AW24" s="18">
        <v>0</v>
      </c>
      <c r="AX24" s="18">
        <v>0</v>
      </c>
      <c r="AY24" s="18">
        <v>0</v>
      </c>
      <c r="AZ24" s="18">
        <v>0</v>
      </c>
      <c r="BA24" s="18">
        <v>0</v>
      </c>
      <c r="BB24" s="18">
        <v>0</v>
      </c>
      <c r="BC24" s="18">
        <v>0</v>
      </c>
      <c r="BD24" s="18">
        <v>1811.43</v>
      </c>
      <c r="BE24" s="18">
        <v>0</v>
      </c>
      <c r="BF24" s="18">
        <v>0</v>
      </c>
      <c r="BG24" s="18">
        <v>0</v>
      </c>
      <c r="BH24" s="18">
        <v>0</v>
      </c>
      <c r="BI24" s="18">
        <v>0</v>
      </c>
      <c r="BJ24" s="18">
        <v>0</v>
      </c>
      <c r="BK24" s="18">
        <v>0</v>
      </c>
      <c r="BL24" s="18">
        <v>0</v>
      </c>
      <c r="BM24" s="18">
        <v>0</v>
      </c>
      <c r="BN24" s="18">
        <v>0</v>
      </c>
      <c r="BO24" s="18">
        <v>0</v>
      </c>
      <c r="BP24" s="18">
        <v>1257126.6599999999</v>
      </c>
      <c r="BQ24" s="18">
        <v>0</v>
      </c>
      <c r="BR24" s="18">
        <v>0</v>
      </c>
      <c r="BS24" s="18">
        <v>0</v>
      </c>
      <c r="BT24" s="18">
        <v>0</v>
      </c>
      <c r="BU24" s="18">
        <v>0</v>
      </c>
      <c r="BV24" s="18">
        <v>0</v>
      </c>
      <c r="BW24" s="18">
        <v>0</v>
      </c>
      <c r="BX24" s="18">
        <v>0</v>
      </c>
      <c r="BY24" s="18">
        <v>0</v>
      </c>
      <c r="BZ24" s="18">
        <v>0</v>
      </c>
      <c r="CA24" s="18">
        <v>0</v>
      </c>
      <c r="CB24" s="18">
        <v>986.64</v>
      </c>
      <c r="CC24" s="18">
        <v>0</v>
      </c>
      <c r="CD24" s="18">
        <v>0</v>
      </c>
      <c r="CE24" s="18">
        <v>0</v>
      </c>
      <c r="CF24" s="18">
        <v>0</v>
      </c>
      <c r="CG24" s="18">
        <v>0</v>
      </c>
      <c r="CH24" s="18">
        <v>0</v>
      </c>
      <c r="CI24" s="18">
        <v>0</v>
      </c>
      <c r="CJ24" s="18">
        <v>16422</v>
      </c>
      <c r="CK24" s="18">
        <v>0</v>
      </c>
      <c r="CL24" s="18">
        <v>0</v>
      </c>
      <c r="CM24" s="18">
        <v>0</v>
      </c>
      <c r="CN24" s="18">
        <v>0</v>
      </c>
      <c r="CO24" s="18">
        <v>0</v>
      </c>
      <c r="CP24" s="18">
        <v>0</v>
      </c>
      <c r="CQ24" s="18">
        <v>0</v>
      </c>
      <c r="CR24" s="18">
        <v>0</v>
      </c>
      <c r="CS24" s="18">
        <v>0</v>
      </c>
      <c r="CT24" s="18">
        <v>0</v>
      </c>
      <c r="CU24" s="18">
        <v>0</v>
      </c>
      <c r="CV24" s="18">
        <v>0</v>
      </c>
      <c r="CW24" s="18">
        <v>0</v>
      </c>
      <c r="CX24" s="18">
        <v>0</v>
      </c>
      <c r="CY24" s="18">
        <v>0</v>
      </c>
      <c r="CZ24" s="18">
        <v>0</v>
      </c>
      <c r="DA24" s="18">
        <v>0</v>
      </c>
      <c r="DB24" s="18">
        <v>0</v>
      </c>
      <c r="DC24" s="18">
        <v>0</v>
      </c>
      <c r="DD24" s="18">
        <v>2095.52</v>
      </c>
      <c r="DE24" s="18">
        <v>0</v>
      </c>
      <c r="DF24" s="18">
        <v>0</v>
      </c>
      <c r="DG24" s="18">
        <v>0</v>
      </c>
      <c r="DH24" s="18">
        <v>0</v>
      </c>
      <c r="DI24" s="18">
        <v>0</v>
      </c>
      <c r="DJ24" s="18">
        <v>0</v>
      </c>
      <c r="DK24" s="18">
        <v>0</v>
      </c>
      <c r="DL24" s="18">
        <v>0</v>
      </c>
      <c r="DM24" s="18">
        <v>0</v>
      </c>
      <c r="DN24" s="18">
        <v>0</v>
      </c>
      <c r="DO24" s="18">
        <v>0</v>
      </c>
      <c r="DP24" s="18">
        <v>0</v>
      </c>
      <c r="DQ24" s="18">
        <v>0</v>
      </c>
      <c r="DR24" s="18">
        <v>0</v>
      </c>
      <c r="DS24" s="18">
        <v>0</v>
      </c>
      <c r="DT24" s="18">
        <v>0</v>
      </c>
      <c r="DU24" s="18">
        <v>0</v>
      </c>
      <c r="DV24" s="18">
        <v>0</v>
      </c>
      <c r="DW24" s="18">
        <v>0</v>
      </c>
      <c r="DX24" s="18">
        <v>0</v>
      </c>
      <c r="DY24" s="18">
        <v>0</v>
      </c>
      <c r="DZ24" s="18">
        <v>0</v>
      </c>
      <c r="EA24" s="18">
        <v>0</v>
      </c>
      <c r="EB24" s="18">
        <v>349694.66</v>
      </c>
      <c r="EC24" s="18">
        <v>0</v>
      </c>
      <c r="ED24" s="18">
        <v>191925.92</v>
      </c>
      <c r="EE24" s="18">
        <v>0</v>
      </c>
      <c r="EF24" s="18">
        <v>1365857.01</v>
      </c>
      <c r="EG24" s="18">
        <v>0</v>
      </c>
      <c r="EH24" s="18">
        <v>306663.17</v>
      </c>
      <c r="EI24" s="18">
        <v>0</v>
      </c>
      <c r="EJ24" s="18">
        <v>0</v>
      </c>
      <c r="EK24" s="18">
        <v>0</v>
      </c>
      <c r="EL24" s="18">
        <v>0</v>
      </c>
      <c r="EM24" s="18">
        <v>0</v>
      </c>
      <c r="EN24" s="18">
        <v>22209.75</v>
      </c>
      <c r="EO24" s="18">
        <v>0</v>
      </c>
      <c r="EP24" s="18">
        <v>0</v>
      </c>
      <c r="EQ24" s="18">
        <v>0</v>
      </c>
      <c r="ER24" s="18">
        <v>0</v>
      </c>
      <c r="ES24" s="18">
        <v>0</v>
      </c>
      <c r="ET24" s="18">
        <v>0</v>
      </c>
      <c r="EU24" s="18">
        <v>0</v>
      </c>
      <c r="EV24" s="18">
        <v>0</v>
      </c>
      <c r="EW24" s="18">
        <v>0</v>
      </c>
      <c r="EX24" s="18">
        <v>-45</v>
      </c>
      <c r="EY24" s="18">
        <v>0</v>
      </c>
      <c r="EZ24" s="18">
        <v>0</v>
      </c>
      <c r="FA24" s="18">
        <v>0</v>
      </c>
      <c r="FB24" s="18">
        <v>-30</v>
      </c>
      <c r="FC24" s="18">
        <v>0</v>
      </c>
      <c r="FD24" s="18">
        <v>0</v>
      </c>
      <c r="FE24" s="18">
        <v>0</v>
      </c>
      <c r="FF24" s="18">
        <v>0</v>
      </c>
      <c r="FG24" s="18">
        <v>0</v>
      </c>
      <c r="FH24" s="18">
        <v>0</v>
      </c>
      <c r="FI24" s="18">
        <v>0</v>
      </c>
      <c r="FJ24" s="18">
        <v>0</v>
      </c>
      <c r="FK24" s="18">
        <v>0</v>
      </c>
      <c r="FL24" s="18">
        <v>0</v>
      </c>
      <c r="FM24" s="18">
        <v>0</v>
      </c>
      <c r="FN24" s="19">
        <v>0</v>
      </c>
      <c r="FO24" s="19">
        <v>0</v>
      </c>
      <c r="FP24" s="18">
        <v>0</v>
      </c>
      <c r="FQ24" s="18">
        <v>0</v>
      </c>
      <c r="FR24" s="18">
        <v>0</v>
      </c>
      <c r="FS24" s="18">
        <v>0</v>
      </c>
      <c r="FT24" s="80">
        <v>0</v>
      </c>
      <c r="FU24" s="80">
        <v>0</v>
      </c>
      <c r="FV24" s="18">
        <v>0</v>
      </c>
      <c r="FW24" s="18">
        <v>0</v>
      </c>
      <c r="FX24" s="18">
        <v>0</v>
      </c>
      <c r="FY24" s="18">
        <v>0</v>
      </c>
      <c r="FZ24" s="80">
        <v>0</v>
      </c>
      <c r="GA24" s="80">
        <v>0</v>
      </c>
      <c r="GB24" s="18">
        <v>0</v>
      </c>
      <c r="GC24" s="18">
        <v>0</v>
      </c>
      <c r="GD24" s="18">
        <v>0</v>
      </c>
      <c r="GE24" s="18">
        <v>0</v>
      </c>
      <c r="GF24" s="18">
        <v>0</v>
      </c>
      <c r="GG24" s="18">
        <v>0</v>
      </c>
      <c r="GH24" s="18">
        <v>0</v>
      </c>
      <c r="GI24" s="18">
        <v>0</v>
      </c>
      <c r="GJ24" s="18">
        <v>0</v>
      </c>
      <c r="GK24" s="18">
        <v>0</v>
      </c>
      <c r="GL24" s="18">
        <v>0</v>
      </c>
      <c r="GM24" s="18">
        <v>0</v>
      </c>
      <c r="GN24" s="18">
        <v>0</v>
      </c>
      <c r="GO24" s="18">
        <v>0</v>
      </c>
      <c r="GP24" s="18">
        <v>0</v>
      </c>
      <c r="GQ24" s="18">
        <v>0</v>
      </c>
      <c r="GR24" s="18">
        <v>0</v>
      </c>
      <c r="GS24" s="18">
        <v>0</v>
      </c>
      <c r="GT24" s="18">
        <v>0</v>
      </c>
      <c r="GU24" s="18">
        <v>0</v>
      </c>
      <c r="GV24" s="18">
        <v>0</v>
      </c>
      <c r="GW24" s="18">
        <v>0</v>
      </c>
      <c r="GX24" s="18">
        <v>0</v>
      </c>
      <c r="GY24" s="18">
        <v>0</v>
      </c>
      <c r="GZ24" s="80">
        <v>0</v>
      </c>
      <c r="HA24" s="80">
        <v>0</v>
      </c>
      <c r="HB24" s="18">
        <v>0</v>
      </c>
      <c r="HC24" s="18">
        <v>0</v>
      </c>
      <c r="HD24" s="18">
        <v>0</v>
      </c>
      <c r="HE24" s="18">
        <v>0</v>
      </c>
      <c r="HF24" s="80">
        <v>0</v>
      </c>
      <c r="HG24" s="80">
        <v>0</v>
      </c>
      <c r="HH24" s="18">
        <v>0</v>
      </c>
      <c r="HI24" s="18">
        <v>0</v>
      </c>
      <c r="HJ24" s="18">
        <v>0</v>
      </c>
      <c r="HK24" s="18">
        <v>0</v>
      </c>
      <c r="HL24" s="80">
        <v>0</v>
      </c>
      <c r="HM24" s="80">
        <v>0</v>
      </c>
      <c r="HN24" s="18">
        <v>0</v>
      </c>
      <c r="HO24" s="18">
        <v>0</v>
      </c>
      <c r="HP24" s="18">
        <v>0</v>
      </c>
      <c r="HQ24" s="18">
        <v>0</v>
      </c>
      <c r="HR24" s="18">
        <v>0</v>
      </c>
      <c r="HS24" s="18">
        <v>0</v>
      </c>
      <c r="HT24" s="18">
        <v>257190853.92999998</v>
      </c>
      <c r="HU24" s="18">
        <v>0</v>
      </c>
    </row>
    <row r="25" spans="1:229" ht="12.75" customHeight="1">
      <c r="A25" s="57" t="s">
        <v>183</v>
      </c>
      <c r="B25" s="17">
        <v>1025</v>
      </c>
      <c r="C25" s="58" t="s">
        <v>146</v>
      </c>
      <c r="D25" s="19">
        <v>27283128.93</v>
      </c>
      <c r="E25" s="19">
        <v>0</v>
      </c>
      <c r="F25" s="18">
        <v>1558.794037867016</v>
      </c>
      <c r="G25" s="18">
        <v>0</v>
      </c>
      <c r="H25" s="18">
        <v>27279947.735962134</v>
      </c>
      <c r="I25" s="18">
        <v>0</v>
      </c>
      <c r="J25" s="18">
        <v>1622.4</v>
      </c>
      <c r="K25" s="18">
        <v>0</v>
      </c>
      <c r="L25" s="18">
        <v>2870740.3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2292158.06</v>
      </c>
      <c r="AA25" s="18">
        <v>0</v>
      </c>
      <c r="AB25" s="18">
        <v>-22722.799999999999</v>
      </c>
      <c r="AC25" s="18">
        <v>0</v>
      </c>
      <c r="AD25" s="18">
        <v>7899568.9400000004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98522599.280000001</v>
      </c>
      <c r="AK25" s="18">
        <v>0</v>
      </c>
      <c r="AL25" s="18">
        <v>0</v>
      </c>
      <c r="AM25" s="18">
        <v>0</v>
      </c>
      <c r="AN25" s="18">
        <v>72921.429999999993</v>
      </c>
      <c r="AO25" s="18">
        <v>0</v>
      </c>
      <c r="AP25" s="18">
        <v>18701830.949999999</v>
      </c>
      <c r="AQ25" s="18">
        <v>0</v>
      </c>
      <c r="AR25" s="18">
        <v>0</v>
      </c>
      <c r="AS25" s="18">
        <v>0</v>
      </c>
      <c r="AT25" s="18">
        <v>456195.8</v>
      </c>
      <c r="AU25" s="18">
        <v>0</v>
      </c>
      <c r="AV25" s="18">
        <v>552800.97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254408.67</v>
      </c>
      <c r="BC25" s="18">
        <v>0</v>
      </c>
      <c r="BD25" s="18">
        <v>272259.65999999997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0</v>
      </c>
      <c r="BK25" s="18">
        <v>0</v>
      </c>
      <c r="BL25" s="18">
        <v>0</v>
      </c>
      <c r="BM25" s="18">
        <v>0</v>
      </c>
      <c r="BN25" s="18">
        <v>0</v>
      </c>
      <c r="BO25" s="18">
        <v>0</v>
      </c>
      <c r="BP25" s="18">
        <v>1418931.95</v>
      </c>
      <c r="BQ25" s="18">
        <v>0</v>
      </c>
      <c r="BR25" s="18">
        <v>0</v>
      </c>
      <c r="BS25" s="18">
        <v>0</v>
      </c>
      <c r="BT25" s="18">
        <v>0</v>
      </c>
      <c r="BU25" s="18">
        <v>0</v>
      </c>
      <c r="BV25" s="18">
        <v>0</v>
      </c>
      <c r="BW25" s="18">
        <v>0</v>
      </c>
      <c r="BX25" s="18">
        <v>0</v>
      </c>
      <c r="BY25" s="18">
        <v>0</v>
      </c>
      <c r="BZ25" s="18">
        <v>0</v>
      </c>
      <c r="CA25" s="18">
        <v>0</v>
      </c>
      <c r="CB25" s="18">
        <v>14394.57</v>
      </c>
      <c r="CC25" s="18">
        <v>0</v>
      </c>
      <c r="CD25" s="18">
        <v>0</v>
      </c>
      <c r="CE25" s="18">
        <v>0</v>
      </c>
      <c r="CF25" s="18">
        <v>0</v>
      </c>
      <c r="CG25" s="18">
        <v>0</v>
      </c>
      <c r="CH25" s="18">
        <v>0</v>
      </c>
      <c r="CI25" s="18">
        <v>0</v>
      </c>
      <c r="CJ25" s="18">
        <v>48678722.060000002</v>
      </c>
      <c r="CK25" s="18">
        <v>0</v>
      </c>
      <c r="CL25" s="18">
        <v>261622.89</v>
      </c>
      <c r="CM25" s="18">
        <v>0</v>
      </c>
      <c r="CN25" s="18">
        <v>200899.17</v>
      </c>
      <c r="CO25" s="18">
        <v>0</v>
      </c>
      <c r="CP25" s="18">
        <v>0</v>
      </c>
      <c r="CQ25" s="18">
        <v>0</v>
      </c>
      <c r="CR25" s="18">
        <v>0</v>
      </c>
      <c r="CS25" s="18">
        <v>0</v>
      </c>
      <c r="CT25" s="18">
        <v>0</v>
      </c>
      <c r="CU25" s="18">
        <v>0</v>
      </c>
      <c r="CV25" s="18">
        <v>0</v>
      </c>
      <c r="CW25" s="18">
        <v>0</v>
      </c>
      <c r="CX25" s="18">
        <v>0</v>
      </c>
      <c r="CY25" s="18">
        <v>0</v>
      </c>
      <c r="CZ25" s="18">
        <v>0</v>
      </c>
      <c r="DA25" s="18">
        <v>0</v>
      </c>
      <c r="DB25" s="18">
        <v>0</v>
      </c>
      <c r="DC25" s="18">
        <v>0</v>
      </c>
      <c r="DD25" s="18">
        <v>460546.94</v>
      </c>
      <c r="DE25" s="18">
        <v>0</v>
      </c>
      <c r="DF25" s="18">
        <v>0</v>
      </c>
      <c r="DG25" s="18">
        <v>0</v>
      </c>
      <c r="DH25" s="18">
        <v>0</v>
      </c>
      <c r="DI25" s="18">
        <v>0</v>
      </c>
      <c r="DJ25" s="18">
        <v>0</v>
      </c>
      <c r="DK25" s="18">
        <v>0</v>
      </c>
      <c r="DL25" s="18">
        <v>0</v>
      </c>
      <c r="DM25" s="18">
        <v>0</v>
      </c>
      <c r="DN25" s="18">
        <v>0</v>
      </c>
      <c r="DO25" s="18">
        <v>0</v>
      </c>
      <c r="DP25" s="18">
        <v>0</v>
      </c>
      <c r="DQ25" s="18">
        <v>0</v>
      </c>
      <c r="DR25" s="18">
        <v>0</v>
      </c>
      <c r="DS25" s="18">
        <v>0</v>
      </c>
      <c r="DT25" s="18">
        <v>0</v>
      </c>
      <c r="DU25" s="18">
        <v>0</v>
      </c>
      <c r="DV25" s="18">
        <v>0</v>
      </c>
      <c r="DW25" s="18">
        <v>0</v>
      </c>
      <c r="DX25" s="18">
        <v>139230.23000000001</v>
      </c>
      <c r="DY25" s="18">
        <v>0</v>
      </c>
      <c r="DZ25" s="18">
        <v>0</v>
      </c>
      <c r="EA25" s="18">
        <v>0</v>
      </c>
      <c r="EB25" s="18">
        <v>7856427.0199999996</v>
      </c>
      <c r="EC25" s="18">
        <v>0</v>
      </c>
      <c r="ED25" s="18">
        <v>0</v>
      </c>
      <c r="EE25" s="18">
        <v>0</v>
      </c>
      <c r="EF25" s="18">
        <v>4823661.79</v>
      </c>
      <c r="EG25" s="18">
        <v>0</v>
      </c>
      <c r="EH25" s="18">
        <v>1996043.14</v>
      </c>
      <c r="EI25" s="18">
        <v>0</v>
      </c>
      <c r="EJ25" s="18">
        <v>0</v>
      </c>
      <c r="EK25" s="18">
        <v>0</v>
      </c>
      <c r="EL25" s="18">
        <v>0</v>
      </c>
      <c r="EM25" s="18">
        <v>0</v>
      </c>
      <c r="EN25" s="18">
        <v>0</v>
      </c>
      <c r="EO25" s="18">
        <v>0</v>
      </c>
      <c r="EP25" s="18">
        <v>99966.05</v>
      </c>
      <c r="EQ25" s="18">
        <v>0</v>
      </c>
      <c r="ER25" s="18">
        <v>0</v>
      </c>
      <c r="ES25" s="18">
        <v>0</v>
      </c>
      <c r="ET25" s="18">
        <v>0</v>
      </c>
      <c r="EU25" s="18">
        <v>0</v>
      </c>
      <c r="EV25" s="18">
        <v>2815056.23</v>
      </c>
      <c r="EW25" s="18">
        <v>0</v>
      </c>
      <c r="EX25" s="18">
        <v>25949239.77</v>
      </c>
      <c r="EY25" s="18">
        <v>0</v>
      </c>
      <c r="EZ25" s="18">
        <v>114674.82</v>
      </c>
      <c r="FA25" s="18">
        <v>0</v>
      </c>
      <c r="FB25" s="18">
        <v>13703993.699999999</v>
      </c>
      <c r="FC25" s="18">
        <v>0</v>
      </c>
      <c r="FD25" s="18">
        <v>0</v>
      </c>
      <c r="FE25" s="18">
        <v>0</v>
      </c>
      <c r="FF25" s="18">
        <v>0</v>
      </c>
      <c r="FG25" s="18">
        <v>0</v>
      </c>
      <c r="FH25" s="18">
        <v>150108.32999999999</v>
      </c>
      <c r="FI25" s="18">
        <v>0</v>
      </c>
      <c r="FJ25" s="18">
        <v>3951582.5</v>
      </c>
      <c r="FK25" s="18">
        <v>0</v>
      </c>
      <c r="FL25" s="18">
        <v>0</v>
      </c>
      <c r="FM25" s="18">
        <v>0</v>
      </c>
      <c r="FN25" s="19">
        <v>0</v>
      </c>
      <c r="FO25" s="19">
        <v>0</v>
      </c>
      <c r="FP25" s="18">
        <v>0</v>
      </c>
      <c r="FQ25" s="18">
        <v>0</v>
      </c>
      <c r="FR25" s="18">
        <v>0</v>
      </c>
      <c r="FS25" s="18">
        <v>0</v>
      </c>
      <c r="FT25" s="80">
        <v>0</v>
      </c>
      <c r="FU25" s="80">
        <v>0</v>
      </c>
      <c r="FV25" s="18">
        <v>0</v>
      </c>
      <c r="FW25" s="18">
        <v>0</v>
      </c>
      <c r="FX25" s="18">
        <v>0</v>
      </c>
      <c r="FY25" s="18">
        <v>0</v>
      </c>
      <c r="FZ25" s="80">
        <v>0</v>
      </c>
      <c r="GA25" s="80">
        <v>0</v>
      </c>
      <c r="GB25" s="18">
        <v>0</v>
      </c>
      <c r="GC25" s="18">
        <v>0</v>
      </c>
      <c r="GD25" s="18">
        <v>0</v>
      </c>
      <c r="GE25" s="18">
        <v>0</v>
      </c>
      <c r="GF25" s="18">
        <v>0</v>
      </c>
      <c r="GG25" s="18">
        <v>0</v>
      </c>
      <c r="GH25" s="18">
        <v>0</v>
      </c>
      <c r="GI25" s="18">
        <v>0</v>
      </c>
      <c r="GJ25" s="18">
        <v>0</v>
      </c>
      <c r="GK25" s="18">
        <v>0</v>
      </c>
      <c r="GL25" s="18">
        <v>0</v>
      </c>
      <c r="GM25" s="18">
        <v>0</v>
      </c>
      <c r="GN25" s="18">
        <v>0</v>
      </c>
      <c r="GO25" s="18">
        <v>0</v>
      </c>
      <c r="GP25" s="18">
        <v>0</v>
      </c>
      <c r="GQ25" s="18">
        <v>0</v>
      </c>
      <c r="GR25" s="18">
        <v>0</v>
      </c>
      <c r="GS25" s="18">
        <v>0</v>
      </c>
      <c r="GT25" s="18">
        <v>0</v>
      </c>
      <c r="GU25" s="18">
        <v>0</v>
      </c>
      <c r="GV25" s="18">
        <v>0</v>
      </c>
      <c r="GW25" s="18">
        <v>0</v>
      </c>
      <c r="GX25" s="18">
        <v>0</v>
      </c>
      <c r="GY25" s="18">
        <v>0</v>
      </c>
      <c r="GZ25" s="80">
        <v>0</v>
      </c>
      <c r="HA25" s="80">
        <v>0</v>
      </c>
      <c r="HB25" s="18">
        <v>0</v>
      </c>
      <c r="HC25" s="18">
        <v>0</v>
      </c>
      <c r="HD25" s="18">
        <v>0</v>
      </c>
      <c r="HE25" s="18">
        <v>0</v>
      </c>
      <c r="HF25" s="80">
        <v>0</v>
      </c>
      <c r="HG25" s="80">
        <v>0</v>
      </c>
      <c r="HH25" s="18">
        <v>0</v>
      </c>
      <c r="HI25" s="18">
        <v>0</v>
      </c>
      <c r="HJ25" s="18">
        <v>0</v>
      </c>
      <c r="HK25" s="18">
        <v>0</v>
      </c>
      <c r="HL25" s="80">
        <v>0</v>
      </c>
      <c r="HM25" s="80">
        <v>0</v>
      </c>
      <c r="HN25" s="18">
        <v>0</v>
      </c>
      <c r="HO25" s="18">
        <v>0</v>
      </c>
      <c r="HP25" s="18">
        <v>0</v>
      </c>
      <c r="HQ25" s="18">
        <v>0</v>
      </c>
      <c r="HR25" s="18">
        <v>0</v>
      </c>
      <c r="HS25" s="18">
        <v>0</v>
      </c>
      <c r="HT25" s="18">
        <v>271790991.3499999</v>
      </c>
      <c r="HU25" s="18">
        <v>0</v>
      </c>
    </row>
    <row r="26" spans="1:229" ht="12.75" customHeight="1">
      <c r="A26" s="57" t="s">
        <v>185</v>
      </c>
      <c r="B26" s="17">
        <v>1027</v>
      </c>
      <c r="C26" s="58" t="s">
        <v>146</v>
      </c>
      <c r="D26" s="19">
        <v>0</v>
      </c>
      <c r="E26" s="19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80849035.939999998</v>
      </c>
      <c r="AK26" s="18">
        <v>0</v>
      </c>
      <c r="AL26" s="18">
        <v>1887664.12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0</v>
      </c>
      <c r="BK26" s="18">
        <v>0</v>
      </c>
      <c r="BL26" s="18">
        <v>0</v>
      </c>
      <c r="BM26" s="18">
        <v>0</v>
      </c>
      <c r="BN26" s="18">
        <v>0</v>
      </c>
      <c r="BO26" s="18">
        <v>0</v>
      </c>
      <c r="BP26" s="18">
        <v>838256.09</v>
      </c>
      <c r="BQ26" s="18">
        <v>0</v>
      </c>
      <c r="BR26" s="18">
        <v>0</v>
      </c>
      <c r="BS26" s="18">
        <v>0</v>
      </c>
      <c r="BT26" s="18">
        <v>0</v>
      </c>
      <c r="BU26" s="18">
        <v>0</v>
      </c>
      <c r="BV26" s="18">
        <v>0</v>
      </c>
      <c r="BW26" s="18">
        <v>0</v>
      </c>
      <c r="BX26" s="18">
        <v>0</v>
      </c>
      <c r="BY26" s="18">
        <v>0</v>
      </c>
      <c r="BZ26" s="18">
        <v>0</v>
      </c>
      <c r="CA26" s="18">
        <v>0</v>
      </c>
      <c r="CB26" s="18">
        <v>0</v>
      </c>
      <c r="CC26" s="18">
        <v>0</v>
      </c>
      <c r="CD26" s="18">
        <v>0</v>
      </c>
      <c r="CE26" s="18">
        <v>0</v>
      </c>
      <c r="CF26" s="18">
        <v>0</v>
      </c>
      <c r="CG26" s="18">
        <v>0</v>
      </c>
      <c r="CH26" s="18">
        <v>0</v>
      </c>
      <c r="CI26" s="18">
        <v>0</v>
      </c>
      <c r="CJ26" s="18">
        <v>0</v>
      </c>
      <c r="CK26" s="18">
        <v>0</v>
      </c>
      <c r="CL26" s="18">
        <v>0</v>
      </c>
      <c r="CM26" s="18">
        <v>0</v>
      </c>
      <c r="CN26" s="18">
        <v>0</v>
      </c>
      <c r="CO26" s="18">
        <v>0</v>
      </c>
      <c r="CP26" s="18">
        <v>0</v>
      </c>
      <c r="CQ26" s="18">
        <v>0</v>
      </c>
      <c r="CR26" s="18">
        <v>0</v>
      </c>
      <c r="CS26" s="18">
        <v>0</v>
      </c>
      <c r="CT26" s="18">
        <v>0</v>
      </c>
      <c r="CU26" s="18">
        <v>0</v>
      </c>
      <c r="CV26" s="18">
        <v>0</v>
      </c>
      <c r="CW26" s="18">
        <v>0</v>
      </c>
      <c r="CX26" s="18">
        <v>0</v>
      </c>
      <c r="CY26" s="18">
        <v>0</v>
      </c>
      <c r="CZ26" s="18">
        <v>0</v>
      </c>
      <c r="DA26" s="18">
        <v>0</v>
      </c>
      <c r="DB26" s="18">
        <v>0</v>
      </c>
      <c r="DC26" s="18">
        <v>0</v>
      </c>
      <c r="DD26" s="18">
        <v>0</v>
      </c>
      <c r="DE26" s="18">
        <v>0</v>
      </c>
      <c r="DF26" s="18">
        <v>0</v>
      </c>
      <c r="DG26" s="18">
        <v>0</v>
      </c>
      <c r="DH26" s="18">
        <v>0</v>
      </c>
      <c r="DI26" s="18">
        <v>0</v>
      </c>
      <c r="DJ26" s="18">
        <v>0</v>
      </c>
      <c r="DK26" s="18">
        <v>0</v>
      </c>
      <c r="DL26" s="18">
        <v>0</v>
      </c>
      <c r="DM26" s="18">
        <v>0</v>
      </c>
      <c r="DN26" s="18">
        <v>0</v>
      </c>
      <c r="DO26" s="18">
        <v>0</v>
      </c>
      <c r="DP26" s="18">
        <v>0</v>
      </c>
      <c r="DQ26" s="18">
        <v>0</v>
      </c>
      <c r="DR26" s="18">
        <v>0</v>
      </c>
      <c r="DS26" s="18">
        <v>0</v>
      </c>
      <c r="DT26" s="18">
        <v>0</v>
      </c>
      <c r="DU26" s="18">
        <v>0</v>
      </c>
      <c r="DV26" s="18">
        <v>0</v>
      </c>
      <c r="DW26" s="18">
        <v>0</v>
      </c>
      <c r="DX26" s="18">
        <v>0</v>
      </c>
      <c r="DY26" s="18">
        <v>0</v>
      </c>
      <c r="DZ26" s="18">
        <v>0</v>
      </c>
      <c r="EA26" s="18">
        <v>0</v>
      </c>
      <c r="EB26" s="18">
        <v>0</v>
      </c>
      <c r="EC26" s="18">
        <v>0</v>
      </c>
      <c r="ED26" s="18">
        <v>0</v>
      </c>
      <c r="EE26" s="18">
        <v>0</v>
      </c>
      <c r="EF26" s="18">
        <v>0</v>
      </c>
      <c r="EG26" s="18">
        <v>0</v>
      </c>
      <c r="EH26" s="18">
        <v>0</v>
      </c>
      <c r="EI26" s="18">
        <v>0</v>
      </c>
      <c r="EJ26" s="18">
        <v>0</v>
      </c>
      <c r="EK26" s="18">
        <v>0</v>
      </c>
      <c r="EL26" s="18">
        <v>0</v>
      </c>
      <c r="EM26" s="18">
        <v>0</v>
      </c>
      <c r="EN26" s="18">
        <v>0</v>
      </c>
      <c r="EO26" s="18">
        <v>0</v>
      </c>
      <c r="EP26" s="18">
        <v>0</v>
      </c>
      <c r="EQ26" s="18">
        <v>0</v>
      </c>
      <c r="ER26" s="18">
        <v>0</v>
      </c>
      <c r="ES26" s="18">
        <v>0</v>
      </c>
      <c r="ET26" s="18">
        <v>0</v>
      </c>
      <c r="EU26" s="18">
        <v>0</v>
      </c>
      <c r="EV26" s="18">
        <v>0</v>
      </c>
      <c r="EW26" s="18">
        <v>0</v>
      </c>
      <c r="EX26" s="18">
        <v>0</v>
      </c>
      <c r="EY26" s="18">
        <v>0</v>
      </c>
      <c r="EZ26" s="18">
        <v>0</v>
      </c>
      <c r="FA26" s="18">
        <v>0</v>
      </c>
      <c r="FB26" s="18">
        <v>0</v>
      </c>
      <c r="FC26" s="18">
        <v>0</v>
      </c>
      <c r="FD26" s="18">
        <v>0</v>
      </c>
      <c r="FE26" s="18">
        <v>0</v>
      </c>
      <c r="FF26" s="18">
        <v>0</v>
      </c>
      <c r="FG26" s="18">
        <v>0</v>
      </c>
      <c r="FH26" s="18">
        <v>0</v>
      </c>
      <c r="FI26" s="18">
        <v>0</v>
      </c>
      <c r="FJ26" s="18">
        <v>0</v>
      </c>
      <c r="FK26" s="18">
        <v>0</v>
      </c>
      <c r="FL26" s="18">
        <v>0</v>
      </c>
      <c r="FM26" s="18">
        <v>0</v>
      </c>
      <c r="FN26" s="19">
        <v>0</v>
      </c>
      <c r="FO26" s="19">
        <v>0</v>
      </c>
      <c r="FP26" s="18">
        <v>0</v>
      </c>
      <c r="FQ26" s="18">
        <v>0</v>
      </c>
      <c r="FR26" s="18">
        <v>0</v>
      </c>
      <c r="FS26" s="18">
        <v>0</v>
      </c>
      <c r="FT26" s="80">
        <v>0</v>
      </c>
      <c r="FU26" s="80">
        <v>0</v>
      </c>
      <c r="FV26" s="18">
        <v>0</v>
      </c>
      <c r="FW26" s="18">
        <v>0</v>
      </c>
      <c r="FX26" s="18">
        <v>0</v>
      </c>
      <c r="FY26" s="18">
        <v>0</v>
      </c>
      <c r="FZ26" s="80">
        <v>0</v>
      </c>
      <c r="GA26" s="80">
        <v>0</v>
      </c>
      <c r="GB26" s="18">
        <v>0</v>
      </c>
      <c r="GC26" s="18">
        <v>0</v>
      </c>
      <c r="GD26" s="18">
        <v>0</v>
      </c>
      <c r="GE26" s="18">
        <v>0</v>
      </c>
      <c r="GF26" s="18">
        <v>0</v>
      </c>
      <c r="GG26" s="18">
        <v>0</v>
      </c>
      <c r="GH26" s="18">
        <v>0</v>
      </c>
      <c r="GI26" s="18">
        <v>0</v>
      </c>
      <c r="GJ26" s="18">
        <v>0</v>
      </c>
      <c r="GK26" s="18">
        <v>0</v>
      </c>
      <c r="GL26" s="18">
        <v>0</v>
      </c>
      <c r="GM26" s="18">
        <v>0</v>
      </c>
      <c r="GN26" s="18">
        <v>0</v>
      </c>
      <c r="GO26" s="18">
        <v>0</v>
      </c>
      <c r="GP26" s="18">
        <v>0</v>
      </c>
      <c r="GQ26" s="18">
        <v>0</v>
      </c>
      <c r="GR26" s="18">
        <v>0</v>
      </c>
      <c r="GS26" s="18">
        <v>0</v>
      </c>
      <c r="GT26" s="18">
        <v>0</v>
      </c>
      <c r="GU26" s="18">
        <v>0</v>
      </c>
      <c r="GV26" s="18">
        <v>0</v>
      </c>
      <c r="GW26" s="18">
        <v>0</v>
      </c>
      <c r="GX26" s="18">
        <v>0</v>
      </c>
      <c r="GY26" s="18">
        <v>0</v>
      </c>
      <c r="GZ26" s="80">
        <v>0</v>
      </c>
      <c r="HA26" s="80">
        <v>0</v>
      </c>
      <c r="HB26" s="18">
        <v>0</v>
      </c>
      <c r="HC26" s="18">
        <v>0</v>
      </c>
      <c r="HD26" s="18">
        <v>0</v>
      </c>
      <c r="HE26" s="18">
        <v>0</v>
      </c>
      <c r="HF26" s="80">
        <v>0</v>
      </c>
      <c r="HG26" s="80">
        <v>0</v>
      </c>
      <c r="HH26" s="18">
        <v>0</v>
      </c>
      <c r="HI26" s="18">
        <v>0</v>
      </c>
      <c r="HJ26" s="18">
        <v>0</v>
      </c>
      <c r="HK26" s="18">
        <v>0</v>
      </c>
      <c r="HL26" s="80">
        <v>0</v>
      </c>
      <c r="HM26" s="80">
        <v>0</v>
      </c>
      <c r="HN26" s="18">
        <v>0</v>
      </c>
      <c r="HO26" s="18">
        <v>0</v>
      </c>
      <c r="HP26" s="18">
        <v>0</v>
      </c>
      <c r="HQ26" s="18">
        <v>0</v>
      </c>
      <c r="HR26" s="18">
        <v>0</v>
      </c>
      <c r="HS26" s="18">
        <v>0</v>
      </c>
      <c r="HT26" s="18">
        <v>83574956.150000006</v>
      </c>
      <c r="HU26" s="18">
        <v>0</v>
      </c>
    </row>
    <row r="27" spans="1:229" ht="12.75" customHeight="1">
      <c r="A27" s="57" t="s">
        <v>187</v>
      </c>
      <c r="B27" s="17">
        <v>1028</v>
      </c>
      <c r="C27" s="58" t="s">
        <v>146</v>
      </c>
      <c r="D27" s="19">
        <v>0</v>
      </c>
      <c r="E27" s="19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0</v>
      </c>
      <c r="AG27" s="18">
        <v>0</v>
      </c>
      <c r="AH27" s="18">
        <v>0</v>
      </c>
      <c r="AI27" s="18">
        <v>0</v>
      </c>
      <c r="AJ27" s="18">
        <v>133434244.81</v>
      </c>
      <c r="AK27" s="18">
        <v>0</v>
      </c>
      <c r="AL27" s="18">
        <v>10750377.290000001</v>
      </c>
      <c r="AM27" s="18">
        <v>0</v>
      </c>
      <c r="AN27" s="18">
        <v>0</v>
      </c>
      <c r="AO27" s="18">
        <v>0</v>
      </c>
      <c r="AP27" s="18">
        <v>0</v>
      </c>
      <c r="AQ27" s="18">
        <v>0</v>
      </c>
      <c r="AR27" s="18">
        <v>0</v>
      </c>
      <c r="AS27" s="18">
        <v>0</v>
      </c>
      <c r="AT27" s="18">
        <v>0</v>
      </c>
      <c r="AU27" s="18">
        <v>0</v>
      </c>
      <c r="AV27" s="18">
        <v>0</v>
      </c>
      <c r="AW27" s="18">
        <v>0</v>
      </c>
      <c r="AX27" s="18">
        <v>0</v>
      </c>
      <c r="AY27" s="18">
        <v>0</v>
      </c>
      <c r="AZ27" s="18">
        <v>0</v>
      </c>
      <c r="BA27" s="18">
        <v>0</v>
      </c>
      <c r="BB27" s="18">
        <v>0</v>
      </c>
      <c r="BC27" s="18">
        <v>0</v>
      </c>
      <c r="BD27" s="18">
        <v>0</v>
      </c>
      <c r="BE27" s="18">
        <v>0</v>
      </c>
      <c r="BF27" s="18">
        <v>0</v>
      </c>
      <c r="BG27" s="18">
        <v>0</v>
      </c>
      <c r="BH27" s="18">
        <v>0</v>
      </c>
      <c r="BI27" s="18">
        <v>0</v>
      </c>
      <c r="BJ27" s="18">
        <v>0</v>
      </c>
      <c r="BK27" s="18">
        <v>0</v>
      </c>
      <c r="BL27" s="18">
        <v>0</v>
      </c>
      <c r="BM27" s="18">
        <v>0</v>
      </c>
      <c r="BN27" s="18">
        <v>0</v>
      </c>
      <c r="BO27" s="18">
        <v>0</v>
      </c>
      <c r="BP27" s="18">
        <v>761960.52</v>
      </c>
      <c r="BQ27" s="18">
        <v>0</v>
      </c>
      <c r="BR27" s="18">
        <v>0</v>
      </c>
      <c r="BS27" s="18">
        <v>0</v>
      </c>
      <c r="BT27" s="18">
        <v>0</v>
      </c>
      <c r="BU27" s="18">
        <v>0</v>
      </c>
      <c r="BV27" s="18">
        <v>0</v>
      </c>
      <c r="BW27" s="18">
        <v>0</v>
      </c>
      <c r="BX27" s="18">
        <v>0</v>
      </c>
      <c r="BY27" s="18">
        <v>0</v>
      </c>
      <c r="BZ27" s="18">
        <v>0</v>
      </c>
      <c r="CA27" s="18">
        <v>0</v>
      </c>
      <c r="CB27" s="18">
        <v>0</v>
      </c>
      <c r="CC27" s="18">
        <v>0</v>
      </c>
      <c r="CD27" s="18">
        <v>0</v>
      </c>
      <c r="CE27" s="18">
        <v>0</v>
      </c>
      <c r="CF27" s="18">
        <v>0</v>
      </c>
      <c r="CG27" s="18">
        <v>0</v>
      </c>
      <c r="CH27" s="18">
        <v>0</v>
      </c>
      <c r="CI27" s="18">
        <v>0</v>
      </c>
      <c r="CJ27" s="18">
        <v>0</v>
      </c>
      <c r="CK27" s="18">
        <v>0</v>
      </c>
      <c r="CL27" s="18">
        <v>0</v>
      </c>
      <c r="CM27" s="18">
        <v>0</v>
      </c>
      <c r="CN27" s="18">
        <v>0</v>
      </c>
      <c r="CO27" s="18">
        <v>0</v>
      </c>
      <c r="CP27" s="18">
        <v>0</v>
      </c>
      <c r="CQ27" s="18">
        <v>0</v>
      </c>
      <c r="CR27" s="18">
        <v>0</v>
      </c>
      <c r="CS27" s="18">
        <v>0</v>
      </c>
      <c r="CT27" s="18">
        <v>0</v>
      </c>
      <c r="CU27" s="18">
        <v>0</v>
      </c>
      <c r="CV27" s="18">
        <v>0</v>
      </c>
      <c r="CW27" s="18">
        <v>0</v>
      </c>
      <c r="CX27" s="18">
        <v>0</v>
      </c>
      <c r="CY27" s="18">
        <v>0</v>
      </c>
      <c r="CZ27" s="18">
        <v>0</v>
      </c>
      <c r="DA27" s="18">
        <v>0</v>
      </c>
      <c r="DB27" s="18">
        <v>0</v>
      </c>
      <c r="DC27" s="18">
        <v>0</v>
      </c>
      <c r="DD27" s="18">
        <v>0</v>
      </c>
      <c r="DE27" s="18">
        <v>0</v>
      </c>
      <c r="DF27" s="18">
        <v>0</v>
      </c>
      <c r="DG27" s="18">
        <v>0</v>
      </c>
      <c r="DH27" s="18">
        <v>0</v>
      </c>
      <c r="DI27" s="18">
        <v>0</v>
      </c>
      <c r="DJ27" s="18">
        <v>0</v>
      </c>
      <c r="DK27" s="18">
        <v>0</v>
      </c>
      <c r="DL27" s="18">
        <v>0</v>
      </c>
      <c r="DM27" s="18">
        <v>0</v>
      </c>
      <c r="DN27" s="18">
        <v>0</v>
      </c>
      <c r="DO27" s="18">
        <v>0</v>
      </c>
      <c r="DP27" s="18">
        <v>0</v>
      </c>
      <c r="DQ27" s="18">
        <v>0</v>
      </c>
      <c r="DR27" s="18">
        <v>0</v>
      </c>
      <c r="DS27" s="18">
        <v>0</v>
      </c>
      <c r="DT27" s="18">
        <v>0</v>
      </c>
      <c r="DU27" s="18">
        <v>0</v>
      </c>
      <c r="DV27" s="18">
        <v>0</v>
      </c>
      <c r="DW27" s="18">
        <v>0</v>
      </c>
      <c r="DX27" s="18">
        <v>0</v>
      </c>
      <c r="DY27" s="18">
        <v>0</v>
      </c>
      <c r="DZ27" s="18">
        <v>0</v>
      </c>
      <c r="EA27" s="18">
        <v>0</v>
      </c>
      <c r="EB27" s="18">
        <v>0</v>
      </c>
      <c r="EC27" s="18">
        <v>0</v>
      </c>
      <c r="ED27" s="18">
        <v>0</v>
      </c>
      <c r="EE27" s="18">
        <v>0</v>
      </c>
      <c r="EF27" s="18">
        <v>0</v>
      </c>
      <c r="EG27" s="18">
        <v>0</v>
      </c>
      <c r="EH27" s="18">
        <v>0</v>
      </c>
      <c r="EI27" s="18">
        <v>0</v>
      </c>
      <c r="EJ27" s="18">
        <v>0</v>
      </c>
      <c r="EK27" s="18">
        <v>0</v>
      </c>
      <c r="EL27" s="18">
        <v>0</v>
      </c>
      <c r="EM27" s="18">
        <v>0</v>
      </c>
      <c r="EN27" s="18">
        <v>0</v>
      </c>
      <c r="EO27" s="18">
        <v>0</v>
      </c>
      <c r="EP27" s="18">
        <v>0</v>
      </c>
      <c r="EQ27" s="18">
        <v>0</v>
      </c>
      <c r="ER27" s="18">
        <v>0</v>
      </c>
      <c r="ES27" s="18">
        <v>0</v>
      </c>
      <c r="ET27" s="18">
        <v>0</v>
      </c>
      <c r="EU27" s="18">
        <v>0</v>
      </c>
      <c r="EV27" s="18">
        <v>0</v>
      </c>
      <c r="EW27" s="18">
        <v>0</v>
      </c>
      <c r="EX27" s="18">
        <v>0</v>
      </c>
      <c r="EY27" s="18">
        <v>0</v>
      </c>
      <c r="EZ27" s="18">
        <v>0</v>
      </c>
      <c r="FA27" s="18">
        <v>0</v>
      </c>
      <c r="FB27" s="18">
        <v>0</v>
      </c>
      <c r="FC27" s="18">
        <v>0</v>
      </c>
      <c r="FD27" s="18">
        <v>0</v>
      </c>
      <c r="FE27" s="18">
        <v>0</v>
      </c>
      <c r="FF27" s="18">
        <v>0</v>
      </c>
      <c r="FG27" s="18">
        <v>0</v>
      </c>
      <c r="FH27" s="18">
        <v>0</v>
      </c>
      <c r="FI27" s="18">
        <v>0</v>
      </c>
      <c r="FJ27" s="18">
        <v>0</v>
      </c>
      <c r="FK27" s="18">
        <v>0</v>
      </c>
      <c r="FL27" s="18">
        <v>0</v>
      </c>
      <c r="FM27" s="18">
        <v>0</v>
      </c>
      <c r="FN27" s="19">
        <v>0</v>
      </c>
      <c r="FO27" s="19">
        <v>0</v>
      </c>
      <c r="FP27" s="18">
        <v>0</v>
      </c>
      <c r="FQ27" s="18">
        <v>0</v>
      </c>
      <c r="FR27" s="18">
        <v>0</v>
      </c>
      <c r="FS27" s="18">
        <v>0</v>
      </c>
      <c r="FT27" s="80">
        <v>0</v>
      </c>
      <c r="FU27" s="80">
        <v>0</v>
      </c>
      <c r="FV27" s="18">
        <v>0</v>
      </c>
      <c r="FW27" s="18">
        <v>0</v>
      </c>
      <c r="FX27" s="18">
        <v>0</v>
      </c>
      <c r="FY27" s="18">
        <v>0</v>
      </c>
      <c r="FZ27" s="80">
        <v>0</v>
      </c>
      <c r="GA27" s="80">
        <v>0</v>
      </c>
      <c r="GB27" s="18">
        <v>0</v>
      </c>
      <c r="GC27" s="18">
        <v>0</v>
      </c>
      <c r="GD27" s="18">
        <v>0</v>
      </c>
      <c r="GE27" s="18">
        <v>0</v>
      </c>
      <c r="GF27" s="18">
        <v>0</v>
      </c>
      <c r="GG27" s="18">
        <v>0</v>
      </c>
      <c r="GH27" s="18">
        <v>0</v>
      </c>
      <c r="GI27" s="18">
        <v>0</v>
      </c>
      <c r="GJ27" s="18">
        <v>0</v>
      </c>
      <c r="GK27" s="18">
        <v>0</v>
      </c>
      <c r="GL27" s="18">
        <v>0</v>
      </c>
      <c r="GM27" s="18">
        <v>0</v>
      </c>
      <c r="GN27" s="18">
        <v>0</v>
      </c>
      <c r="GO27" s="18">
        <v>0</v>
      </c>
      <c r="GP27" s="18">
        <v>0</v>
      </c>
      <c r="GQ27" s="18">
        <v>0</v>
      </c>
      <c r="GR27" s="18">
        <v>0</v>
      </c>
      <c r="GS27" s="18">
        <v>0</v>
      </c>
      <c r="GT27" s="18">
        <v>0</v>
      </c>
      <c r="GU27" s="18">
        <v>0</v>
      </c>
      <c r="GV27" s="18">
        <v>0</v>
      </c>
      <c r="GW27" s="18">
        <v>0</v>
      </c>
      <c r="GX27" s="18">
        <v>0</v>
      </c>
      <c r="GY27" s="18">
        <v>0</v>
      </c>
      <c r="GZ27" s="80">
        <v>0</v>
      </c>
      <c r="HA27" s="80">
        <v>0</v>
      </c>
      <c r="HB27" s="18">
        <v>0</v>
      </c>
      <c r="HC27" s="18">
        <v>0</v>
      </c>
      <c r="HD27" s="18">
        <v>0</v>
      </c>
      <c r="HE27" s="18">
        <v>0</v>
      </c>
      <c r="HF27" s="80">
        <v>0</v>
      </c>
      <c r="HG27" s="80">
        <v>0</v>
      </c>
      <c r="HH27" s="18">
        <v>0</v>
      </c>
      <c r="HI27" s="18">
        <v>0</v>
      </c>
      <c r="HJ27" s="18">
        <v>0</v>
      </c>
      <c r="HK27" s="18">
        <v>0</v>
      </c>
      <c r="HL27" s="80">
        <v>0</v>
      </c>
      <c r="HM27" s="80">
        <v>0</v>
      </c>
      <c r="HN27" s="18">
        <v>0</v>
      </c>
      <c r="HO27" s="18">
        <v>0</v>
      </c>
      <c r="HP27" s="18">
        <v>0</v>
      </c>
      <c r="HQ27" s="18">
        <v>0</v>
      </c>
      <c r="HR27" s="18">
        <v>0</v>
      </c>
      <c r="HS27" s="18">
        <v>0</v>
      </c>
      <c r="HT27" s="18">
        <v>144946582.62</v>
      </c>
      <c r="HU27" s="18">
        <v>0</v>
      </c>
    </row>
    <row r="28" spans="1:229" ht="12.75" customHeight="1">
      <c r="A28" s="57" t="s">
        <v>189</v>
      </c>
      <c r="B28" s="17">
        <v>1030</v>
      </c>
      <c r="C28" s="58" t="s">
        <v>146</v>
      </c>
      <c r="D28" s="19">
        <v>1126392</v>
      </c>
      <c r="E28" s="19">
        <v>0</v>
      </c>
      <c r="F28" s="18">
        <v>0</v>
      </c>
      <c r="G28" s="18">
        <v>0</v>
      </c>
      <c r="H28" s="18">
        <v>57512</v>
      </c>
      <c r="I28" s="18">
        <v>0</v>
      </c>
      <c r="J28" s="18">
        <v>1068880</v>
      </c>
      <c r="K28" s="18">
        <v>0</v>
      </c>
      <c r="L28" s="18">
        <v>444971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172277303</v>
      </c>
      <c r="AK28" s="18">
        <v>0</v>
      </c>
      <c r="AL28" s="18">
        <v>1887963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1158</v>
      </c>
      <c r="AU28" s="18">
        <v>0</v>
      </c>
      <c r="AV28" s="18">
        <v>697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4400</v>
      </c>
      <c r="BC28" s="18">
        <v>0</v>
      </c>
      <c r="BD28" s="18">
        <v>5</v>
      </c>
      <c r="BE28" s="18">
        <v>0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869761</v>
      </c>
      <c r="BQ28" s="18">
        <v>0</v>
      </c>
      <c r="BR28" s="18">
        <v>0</v>
      </c>
      <c r="BS28" s="18">
        <v>0</v>
      </c>
      <c r="BT28" s="18">
        <v>0</v>
      </c>
      <c r="BU28" s="18">
        <v>0</v>
      </c>
      <c r="BV28" s="18">
        <v>0</v>
      </c>
      <c r="BW28" s="18">
        <v>0</v>
      </c>
      <c r="BX28" s="18">
        <v>0</v>
      </c>
      <c r="BY28" s="18">
        <v>0</v>
      </c>
      <c r="BZ28" s="18">
        <v>0</v>
      </c>
      <c r="CA28" s="18">
        <v>0</v>
      </c>
      <c r="CB28" s="18">
        <v>948</v>
      </c>
      <c r="CC28" s="18">
        <v>0</v>
      </c>
      <c r="CD28" s="18">
        <v>0</v>
      </c>
      <c r="CE28" s="18">
        <v>0</v>
      </c>
      <c r="CF28" s="18">
        <v>0</v>
      </c>
      <c r="CG28" s="18">
        <v>0</v>
      </c>
      <c r="CH28" s="18">
        <v>0</v>
      </c>
      <c r="CI28" s="18">
        <v>0</v>
      </c>
      <c r="CJ28" s="18">
        <v>3653819</v>
      </c>
      <c r="CK28" s="18">
        <v>0</v>
      </c>
      <c r="CL28" s="18">
        <v>50894</v>
      </c>
      <c r="CM28" s="18">
        <v>0</v>
      </c>
      <c r="CN28" s="18">
        <v>43163</v>
      </c>
      <c r="CO28" s="18">
        <v>0</v>
      </c>
      <c r="CP28" s="18">
        <v>0</v>
      </c>
      <c r="CQ28" s="18">
        <v>0</v>
      </c>
      <c r="CR28" s="18">
        <v>43317</v>
      </c>
      <c r="CS28" s="18">
        <v>0</v>
      </c>
      <c r="CT28" s="18">
        <v>0</v>
      </c>
      <c r="CU28" s="18">
        <v>0</v>
      </c>
      <c r="CV28" s="18">
        <v>0</v>
      </c>
      <c r="CW28" s="18">
        <v>0</v>
      </c>
      <c r="CX28" s="18">
        <v>0</v>
      </c>
      <c r="CY28" s="18">
        <v>0</v>
      </c>
      <c r="CZ28" s="18">
        <v>0</v>
      </c>
      <c r="DA28" s="18">
        <v>0</v>
      </c>
      <c r="DB28" s="18">
        <v>0</v>
      </c>
      <c r="DC28" s="18">
        <v>0</v>
      </c>
      <c r="DD28" s="18">
        <v>1666858.0100000005</v>
      </c>
      <c r="DE28" s="18">
        <v>0</v>
      </c>
      <c r="DF28" s="18">
        <v>0</v>
      </c>
      <c r="DG28" s="18">
        <v>0</v>
      </c>
      <c r="DH28" s="18">
        <v>0</v>
      </c>
      <c r="DI28" s="18">
        <v>0</v>
      </c>
      <c r="DJ28" s="18">
        <v>0</v>
      </c>
      <c r="DK28" s="18">
        <v>0</v>
      </c>
      <c r="DL28" s="18">
        <v>0</v>
      </c>
      <c r="DM28" s="18">
        <v>0</v>
      </c>
      <c r="DN28" s="18">
        <v>0</v>
      </c>
      <c r="DO28" s="18">
        <v>0</v>
      </c>
      <c r="DP28" s="18">
        <v>0</v>
      </c>
      <c r="DQ28" s="18">
        <v>0</v>
      </c>
      <c r="DR28" s="18">
        <v>0</v>
      </c>
      <c r="DS28" s="18">
        <v>0</v>
      </c>
      <c r="DT28" s="18">
        <v>0</v>
      </c>
      <c r="DU28" s="18">
        <v>0</v>
      </c>
      <c r="DV28" s="18">
        <v>0</v>
      </c>
      <c r="DW28" s="18">
        <v>0</v>
      </c>
      <c r="DX28" s="18">
        <v>55</v>
      </c>
      <c r="DY28" s="18">
        <v>0</v>
      </c>
      <c r="DZ28" s="18">
        <v>0</v>
      </c>
      <c r="EA28" s="18">
        <v>0</v>
      </c>
      <c r="EB28" s="18">
        <v>391320</v>
      </c>
      <c r="EC28" s="18">
        <v>0</v>
      </c>
      <c r="ED28" s="18">
        <v>0</v>
      </c>
      <c r="EE28" s="18">
        <v>0</v>
      </c>
      <c r="EF28" s="18">
        <v>1164713</v>
      </c>
      <c r="EG28" s="18">
        <v>0</v>
      </c>
      <c r="EH28" s="18">
        <v>24505</v>
      </c>
      <c r="EI28" s="18">
        <v>0</v>
      </c>
      <c r="EJ28" s="18">
        <v>0</v>
      </c>
      <c r="EK28" s="18">
        <v>0</v>
      </c>
      <c r="EL28" s="18">
        <v>0</v>
      </c>
      <c r="EM28" s="18">
        <v>0</v>
      </c>
      <c r="EN28" s="18">
        <v>0</v>
      </c>
      <c r="EO28" s="18">
        <v>0</v>
      </c>
      <c r="EP28" s="18">
        <v>0</v>
      </c>
      <c r="EQ28" s="18">
        <v>0</v>
      </c>
      <c r="ER28" s="18">
        <v>0</v>
      </c>
      <c r="ES28" s="18">
        <v>0</v>
      </c>
      <c r="ET28" s="18">
        <v>0</v>
      </c>
      <c r="EU28" s="18">
        <v>0</v>
      </c>
      <c r="EV28" s="18">
        <v>0</v>
      </c>
      <c r="EW28" s="18">
        <v>0</v>
      </c>
      <c r="EX28" s="18">
        <v>0</v>
      </c>
      <c r="EY28" s="18">
        <v>0</v>
      </c>
      <c r="EZ28" s="18">
        <v>0</v>
      </c>
      <c r="FA28" s="18">
        <v>0</v>
      </c>
      <c r="FB28" s="18">
        <v>0</v>
      </c>
      <c r="FC28" s="18">
        <v>0</v>
      </c>
      <c r="FD28" s="18">
        <v>0</v>
      </c>
      <c r="FE28" s="18">
        <v>0</v>
      </c>
      <c r="FF28" s="18">
        <v>0</v>
      </c>
      <c r="FG28" s="18">
        <v>0</v>
      </c>
      <c r="FH28" s="18">
        <v>0</v>
      </c>
      <c r="FI28" s="18">
        <v>0</v>
      </c>
      <c r="FJ28" s="18">
        <v>0</v>
      </c>
      <c r="FK28" s="18">
        <v>0</v>
      </c>
      <c r="FL28" s="18">
        <v>0</v>
      </c>
      <c r="FM28" s="18">
        <v>0</v>
      </c>
      <c r="FN28" s="19">
        <v>0</v>
      </c>
      <c r="FO28" s="19">
        <v>0</v>
      </c>
      <c r="FP28" s="18">
        <v>0</v>
      </c>
      <c r="FQ28" s="18">
        <v>0</v>
      </c>
      <c r="FR28" s="18">
        <v>0</v>
      </c>
      <c r="FS28" s="18">
        <v>0</v>
      </c>
      <c r="FT28" s="80">
        <v>0</v>
      </c>
      <c r="FU28" s="80">
        <v>0</v>
      </c>
      <c r="FV28" s="18">
        <v>0</v>
      </c>
      <c r="FW28" s="18">
        <v>0</v>
      </c>
      <c r="FX28" s="18">
        <v>0</v>
      </c>
      <c r="FY28" s="18">
        <v>0</v>
      </c>
      <c r="FZ28" s="80">
        <v>0</v>
      </c>
      <c r="GA28" s="80">
        <v>0</v>
      </c>
      <c r="GB28" s="18">
        <v>0</v>
      </c>
      <c r="GC28" s="18">
        <v>0</v>
      </c>
      <c r="GD28" s="18">
        <v>0</v>
      </c>
      <c r="GE28" s="18">
        <v>0</v>
      </c>
      <c r="GF28" s="18">
        <v>0</v>
      </c>
      <c r="GG28" s="18">
        <v>0</v>
      </c>
      <c r="GH28" s="18">
        <v>0</v>
      </c>
      <c r="GI28" s="18">
        <v>0</v>
      </c>
      <c r="GJ28" s="18">
        <v>0</v>
      </c>
      <c r="GK28" s="18">
        <v>0</v>
      </c>
      <c r="GL28" s="18">
        <v>0</v>
      </c>
      <c r="GM28" s="18">
        <v>0</v>
      </c>
      <c r="GN28" s="18">
        <v>0</v>
      </c>
      <c r="GO28" s="18">
        <v>0</v>
      </c>
      <c r="GP28" s="18">
        <v>0</v>
      </c>
      <c r="GQ28" s="18">
        <v>0</v>
      </c>
      <c r="GR28" s="18">
        <v>0</v>
      </c>
      <c r="GS28" s="18">
        <v>0</v>
      </c>
      <c r="GT28" s="18">
        <v>0</v>
      </c>
      <c r="GU28" s="18">
        <v>0</v>
      </c>
      <c r="GV28" s="18">
        <v>0</v>
      </c>
      <c r="GW28" s="18">
        <v>0</v>
      </c>
      <c r="GX28" s="18">
        <v>0</v>
      </c>
      <c r="GY28" s="18">
        <v>0</v>
      </c>
      <c r="GZ28" s="80">
        <v>0</v>
      </c>
      <c r="HA28" s="80">
        <v>0</v>
      </c>
      <c r="HB28" s="18">
        <v>0</v>
      </c>
      <c r="HC28" s="18">
        <v>0</v>
      </c>
      <c r="HD28" s="18">
        <v>0</v>
      </c>
      <c r="HE28" s="18">
        <v>0</v>
      </c>
      <c r="HF28" s="80">
        <v>0</v>
      </c>
      <c r="HG28" s="80">
        <v>0</v>
      </c>
      <c r="HH28" s="18">
        <v>0</v>
      </c>
      <c r="HI28" s="18">
        <v>0</v>
      </c>
      <c r="HJ28" s="18">
        <v>0</v>
      </c>
      <c r="HK28" s="18">
        <v>0</v>
      </c>
      <c r="HL28" s="80">
        <v>0</v>
      </c>
      <c r="HM28" s="80">
        <v>0</v>
      </c>
      <c r="HN28" s="18">
        <v>0</v>
      </c>
      <c r="HO28" s="18">
        <v>0</v>
      </c>
      <c r="HP28" s="18">
        <v>0</v>
      </c>
      <c r="HQ28" s="18">
        <v>0</v>
      </c>
      <c r="HR28" s="18">
        <v>0</v>
      </c>
      <c r="HS28" s="18">
        <v>0</v>
      </c>
      <c r="HT28" s="18">
        <v>183652242.00999999</v>
      </c>
      <c r="HU28" s="18">
        <v>0</v>
      </c>
    </row>
    <row r="29" spans="1:229" ht="12.75" customHeight="1">
      <c r="A29" s="57" t="s">
        <v>191</v>
      </c>
      <c r="B29" s="17">
        <v>1031</v>
      </c>
      <c r="C29" s="58" t="s">
        <v>146</v>
      </c>
      <c r="D29" s="19">
        <v>5494971.6799999997</v>
      </c>
      <c r="E29" s="19">
        <v>327743.40000000002</v>
      </c>
      <c r="F29" s="18">
        <v>0</v>
      </c>
      <c r="G29" s="18">
        <v>0</v>
      </c>
      <c r="H29" s="18">
        <v>1892777.37</v>
      </c>
      <c r="I29" s="18">
        <v>0</v>
      </c>
      <c r="J29" s="18">
        <v>3602194.31</v>
      </c>
      <c r="K29" s="18">
        <v>327743.40000000002</v>
      </c>
      <c r="L29" s="18">
        <v>12940.27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83359.56</v>
      </c>
      <c r="AA29" s="18">
        <v>0</v>
      </c>
      <c r="AB29" s="18">
        <v>0</v>
      </c>
      <c r="AC29" s="18">
        <v>0</v>
      </c>
      <c r="AD29" s="18">
        <v>24161.17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0</v>
      </c>
      <c r="AK29" s="18">
        <v>0</v>
      </c>
      <c r="AL29" s="18">
        <v>0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0</v>
      </c>
      <c r="AS29" s="18">
        <v>0</v>
      </c>
      <c r="AT29" s="18">
        <v>2745.17</v>
      </c>
      <c r="AU29" s="18">
        <v>0</v>
      </c>
      <c r="AV29" s="18">
        <v>2524.54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5490.94</v>
      </c>
      <c r="BC29" s="18">
        <v>0</v>
      </c>
      <c r="BD29" s="18">
        <v>1800.73</v>
      </c>
      <c r="BE29" s="18">
        <v>0</v>
      </c>
      <c r="BF29" s="18">
        <v>0</v>
      </c>
      <c r="BG29" s="18">
        <v>0</v>
      </c>
      <c r="BH29" s="18">
        <v>0</v>
      </c>
      <c r="BI29" s="18">
        <v>0</v>
      </c>
      <c r="BJ29" s="18">
        <v>0</v>
      </c>
      <c r="BK29" s="18">
        <v>0</v>
      </c>
      <c r="BL29" s="18">
        <v>0</v>
      </c>
      <c r="BM29" s="18">
        <v>0</v>
      </c>
      <c r="BN29" s="18">
        <v>0</v>
      </c>
      <c r="BO29" s="18">
        <v>0</v>
      </c>
      <c r="BP29" s="18">
        <v>0</v>
      </c>
      <c r="BQ29" s="18">
        <v>0</v>
      </c>
      <c r="BR29" s="18">
        <v>0</v>
      </c>
      <c r="BS29" s="18">
        <v>0</v>
      </c>
      <c r="BT29" s="18">
        <v>0</v>
      </c>
      <c r="BU29" s="18">
        <v>0</v>
      </c>
      <c r="BV29" s="18">
        <v>0</v>
      </c>
      <c r="BW29" s="18">
        <v>0</v>
      </c>
      <c r="BX29" s="18">
        <v>0</v>
      </c>
      <c r="BY29" s="18">
        <v>0</v>
      </c>
      <c r="BZ29" s="18">
        <v>0</v>
      </c>
      <c r="CA29" s="18">
        <v>0</v>
      </c>
      <c r="CB29" s="18">
        <v>2410.59</v>
      </c>
      <c r="CC29" s="18">
        <v>0</v>
      </c>
      <c r="CD29" s="18">
        <v>0</v>
      </c>
      <c r="CE29" s="18">
        <v>0</v>
      </c>
      <c r="CF29" s="18">
        <v>0</v>
      </c>
      <c r="CG29" s="18">
        <v>0</v>
      </c>
      <c r="CH29" s="18">
        <v>0</v>
      </c>
      <c r="CI29" s="18">
        <v>0</v>
      </c>
      <c r="CJ29" s="18">
        <v>0</v>
      </c>
      <c r="CK29" s="18">
        <v>0</v>
      </c>
      <c r="CL29" s="18">
        <v>0</v>
      </c>
      <c r="CM29" s="18">
        <v>0</v>
      </c>
      <c r="CN29" s="18">
        <v>0</v>
      </c>
      <c r="CO29" s="18">
        <v>0</v>
      </c>
      <c r="CP29" s="18">
        <v>0</v>
      </c>
      <c r="CQ29" s="18">
        <v>0</v>
      </c>
      <c r="CR29" s="18">
        <v>0</v>
      </c>
      <c r="CS29" s="18">
        <v>0</v>
      </c>
      <c r="CT29" s="18">
        <v>0</v>
      </c>
      <c r="CU29" s="18">
        <v>0</v>
      </c>
      <c r="CV29" s="18">
        <v>0</v>
      </c>
      <c r="CW29" s="18">
        <v>0</v>
      </c>
      <c r="CX29" s="18">
        <v>0</v>
      </c>
      <c r="CY29" s="18">
        <v>0</v>
      </c>
      <c r="CZ29" s="18">
        <v>0</v>
      </c>
      <c r="DA29" s="18">
        <v>0</v>
      </c>
      <c r="DB29" s="18">
        <v>0</v>
      </c>
      <c r="DC29" s="18">
        <v>0</v>
      </c>
      <c r="DD29" s="18">
        <v>0</v>
      </c>
      <c r="DE29" s="18">
        <v>0</v>
      </c>
      <c r="DF29" s="18">
        <v>0</v>
      </c>
      <c r="DG29" s="18">
        <v>0</v>
      </c>
      <c r="DH29" s="18">
        <v>0</v>
      </c>
      <c r="DI29" s="18">
        <v>0</v>
      </c>
      <c r="DJ29" s="18">
        <v>0</v>
      </c>
      <c r="DK29" s="18">
        <v>0</v>
      </c>
      <c r="DL29" s="18">
        <v>0</v>
      </c>
      <c r="DM29" s="18">
        <v>0</v>
      </c>
      <c r="DN29" s="18">
        <v>0</v>
      </c>
      <c r="DO29" s="18">
        <v>0</v>
      </c>
      <c r="DP29" s="18">
        <v>0</v>
      </c>
      <c r="DQ29" s="18">
        <v>0</v>
      </c>
      <c r="DR29" s="18">
        <v>0</v>
      </c>
      <c r="DS29" s="18">
        <v>0</v>
      </c>
      <c r="DT29" s="18">
        <v>0</v>
      </c>
      <c r="DU29" s="18">
        <v>0</v>
      </c>
      <c r="DV29" s="18">
        <v>0</v>
      </c>
      <c r="DW29" s="18">
        <v>0</v>
      </c>
      <c r="DX29" s="18">
        <v>0</v>
      </c>
      <c r="DY29" s="18">
        <v>0</v>
      </c>
      <c r="DZ29" s="18">
        <v>0</v>
      </c>
      <c r="EA29" s="18">
        <v>0</v>
      </c>
      <c r="EB29" s="18">
        <v>197703.63</v>
      </c>
      <c r="EC29" s="18">
        <v>0</v>
      </c>
      <c r="ED29" s="18">
        <v>0</v>
      </c>
      <c r="EE29" s="18">
        <v>0</v>
      </c>
      <c r="EF29" s="18">
        <v>258425.61</v>
      </c>
      <c r="EG29" s="18">
        <v>0</v>
      </c>
      <c r="EH29" s="18">
        <v>266557.40000000002</v>
      </c>
      <c r="EI29" s="18">
        <v>0</v>
      </c>
      <c r="EJ29" s="18">
        <v>0</v>
      </c>
      <c r="EK29" s="18">
        <v>0</v>
      </c>
      <c r="EL29" s="18">
        <v>0</v>
      </c>
      <c r="EM29" s="18">
        <v>0</v>
      </c>
      <c r="EN29" s="18">
        <v>0</v>
      </c>
      <c r="EO29" s="18">
        <v>0</v>
      </c>
      <c r="EP29" s="18">
        <v>0</v>
      </c>
      <c r="EQ29" s="18">
        <v>0</v>
      </c>
      <c r="ER29" s="18">
        <v>0</v>
      </c>
      <c r="ES29" s="18">
        <v>0</v>
      </c>
      <c r="ET29" s="18">
        <v>0</v>
      </c>
      <c r="EU29" s="18">
        <v>0</v>
      </c>
      <c r="EV29" s="18">
        <v>0</v>
      </c>
      <c r="EW29" s="18">
        <v>0</v>
      </c>
      <c r="EX29" s="18">
        <v>0</v>
      </c>
      <c r="EY29" s="18">
        <v>0</v>
      </c>
      <c r="EZ29" s="18">
        <v>0</v>
      </c>
      <c r="FA29" s="18">
        <v>0</v>
      </c>
      <c r="FB29" s="18">
        <v>0</v>
      </c>
      <c r="FC29" s="18">
        <v>0</v>
      </c>
      <c r="FD29" s="18">
        <v>0</v>
      </c>
      <c r="FE29" s="18">
        <v>0</v>
      </c>
      <c r="FF29" s="18">
        <v>0</v>
      </c>
      <c r="FG29" s="18">
        <v>0</v>
      </c>
      <c r="FH29" s="18">
        <v>0</v>
      </c>
      <c r="FI29" s="18">
        <v>0</v>
      </c>
      <c r="FJ29" s="18">
        <v>0</v>
      </c>
      <c r="FK29" s="18">
        <v>0</v>
      </c>
      <c r="FL29" s="18">
        <v>0</v>
      </c>
      <c r="FM29" s="18">
        <v>0</v>
      </c>
      <c r="FN29" s="19">
        <v>0</v>
      </c>
      <c r="FO29" s="19">
        <v>0</v>
      </c>
      <c r="FP29" s="18">
        <v>0</v>
      </c>
      <c r="FQ29" s="18">
        <v>0</v>
      </c>
      <c r="FR29" s="18">
        <v>0</v>
      </c>
      <c r="FS29" s="18">
        <v>0</v>
      </c>
      <c r="FT29" s="80">
        <v>0</v>
      </c>
      <c r="FU29" s="80">
        <v>0</v>
      </c>
      <c r="FV29" s="18">
        <v>0</v>
      </c>
      <c r="FW29" s="18">
        <v>0</v>
      </c>
      <c r="FX29" s="18">
        <v>0</v>
      </c>
      <c r="FY29" s="18">
        <v>0</v>
      </c>
      <c r="FZ29" s="80">
        <v>0</v>
      </c>
      <c r="GA29" s="80">
        <v>0</v>
      </c>
      <c r="GB29" s="18">
        <v>0</v>
      </c>
      <c r="GC29" s="18">
        <v>0</v>
      </c>
      <c r="GD29" s="18">
        <v>0</v>
      </c>
      <c r="GE29" s="18">
        <v>0</v>
      </c>
      <c r="GF29" s="18">
        <v>0</v>
      </c>
      <c r="GG29" s="18">
        <v>0</v>
      </c>
      <c r="GH29" s="18">
        <v>0</v>
      </c>
      <c r="GI29" s="18">
        <v>0</v>
      </c>
      <c r="GJ29" s="18">
        <v>0</v>
      </c>
      <c r="GK29" s="18">
        <v>0</v>
      </c>
      <c r="GL29" s="18">
        <v>0</v>
      </c>
      <c r="GM29" s="18">
        <v>0</v>
      </c>
      <c r="GN29" s="18">
        <v>0</v>
      </c>
      <c r="GO29" s="18">
        <v>0</v>
      </c>
      <c r="GP29" s="18">
        <v>0</v>
      </c>
      <c r="GQ29" s="18">
        <v>0</v>
      </c>
      <c r="GR29" s="18">
        <v>0</v>
      </c>
      <c r="GS29" s="18">
        <v>0</v>
      </c>
      <c r="GT29" s="18">
        <v>0</v>
      </c>
      <c r="GU29" s="18">
        <v>0</v>
      </c>
      <c r="GV29" s="18">
        <v>0</v>
      </c>
      <c r="GW29" s="18">
        <v>0</v>
      </c>
      <c r="GX29" s="18">
        <v>0</v>
      </c>
      <c r="GY29" s="18">
        <v>0</v>
      </c>
      <c r="GZ29" s="80">
        <v>0</v>
      </c>
      <c r="HA29" s="80">
        <v>0</v>
      </c>
      <c r="HB29" s="18">
        <v>0</v>
      </c>
      <c r="HC29" s="18">
        <v>0</v>
      </c>
      <c r="HD29" s="18">
        <v>0</v>
      </c>
      <c r="HE29" s="18">
        <v>0</v>
      </c>
      <c r="HF29" s="80">
        <v>0</v>
      </c>
      <c r="HG29" s="80">
        <v>0</v>
      </c>
      <c r="HH29" s="18">
        <v>0</v>
      </c>
      <c r="HI29" s="18">
        <v>0</v>
      </c>
      <c r="HJ29" s="18">
        <v>0</v>
      </c>
      <c r="HK29" s="18">
        <v>0</v>
      </c>
      <c r="HL29" s="80">
        <v>0</v>
      </c>
      <c r="HM29" s="80">
        <v>0</v>
      </c>
      <c r="HN29" s="18">
        <v>0</v>
      </c>
      <c r="HO29" s="18">
        <v>0</v>
      </c>
      <c r="HP29" s="18">
        <v>0</v>
      </c>
      <c r="HQ29" s="18">
        <v>0</v>
      </c>
      <c r="HR29" s="18">
        <v>0</v>
      </c>
      <c r="HS29" s="18">
        <v>0</v>
      </c>
      <c r="HT29" s="18">
        <v>6353091.29</v>
      </c>
      <c r="HU29" s="18">
        <v>327743.40000000002</v>
      </c>
    </row>
    <row r="30" spans="1:229" ht="12.75" customHeight="1">
      <c r="A30" s="57" t="s">
        <v>193</v>
      </c>
      <c r="B30" s="17">
        <v>1032</v>
      </c>
      <c r="C30" s="58" t="s">
        <v>146</v>
      </c>
      <c r="D30" s="19">
        <v>-15.51</v>
      </c>
      <c r="E30" s="19">
        <v>0</v>
      </c>
      <c r="F30" s="18">
        <v>0</v>
      </c>
      <c r="G30" s="18">
        <v>0</v>
      </c>
      <c r="H30" s="18">
        <v>-15.51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107293927.51000001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-1.58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1115059.6499999999</v>
      </c>
      <c r="BQ30" s="18">
        <v>0</v>
      </c>
      <c r="BR30" s="18">
        <v>0</v>
      </c>
      <c r="BS30" s="18">
        <v>0</v>
      </c>
      <c r="BT30" s="18">
        <v>0</v>
      </c>
      <c r="BU30" s="18">
        <v>0</v>
      </c>
      <c r="BV30" s="18">
        <v>0</v>
      </c>
      <c r="BW30" s="18">
        <v>0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0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0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  <c r="CQ30" s="18">
        <v>0</v>
      </c>
      <c r="CR30" s="18"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18">
        <v>0</v>
      </c>
      <c r="CY30" s="18">
        <v>0</v>
      </c>
      <c r="CZ30" s="18">
        <v>0</v>
      </c>
      <c r="DA30" s="18">
        <v>0</v>
      </c>
      <c r="DB30" s="18">
        <v>0</v>
      </c>
      <c r="DC30" s="18">
        <v>0</v>
      </c>
      <c r="DD30" s="18">
        <v>0</v>
      </c>
      <c r="DE30" s="18">
        <v>0</v>
      </c>
      <c r="DF30" s="18">
        <v>0</v>
      </c>
      <c r="DG30" s="18">
        <v>0</v>
      </c>
      <c r="DH30" s="18">
        <v>0</v>
      </c>
      <c r="DI30" s="18">
        <v>0</v>
      </c>
      <c r="DJ30" s="18">
        <v>0</v>
      </c>
      <c r="DK30" s="18">
        <v>0</v>
      </c>
      <c r="DL30" s="18">
        <v>0</v>
      </c>
      <c r="DM30" s="18">
        <v>0</v>
      </c>
      <c r="DN30" s="18">
        <v>0</v>
      </c>
      <c r="DO30" s="18">
        <v>0</v>
      </c>
      <c r="DP30" s="18">
        <v>0</v>
      </c>
      <c r="DQ30" s="18">
        <v>0</v>
      </c>
      <c r="DR30" s="18">
        <v>0</v>
      </c>
      <c r="DS30" s="18">
        <v>0</v>
      </c>
      <c r="DT30" s="18">
        <v>0</v>
      </c>
      <c r="DU30" s="18">
        <v>0</v>
      </c>
      <c r="DV30" s="18">
        <v>0</v>
      </c>
      <c r="DW30" s="18">
        <v>0</v>
      </c>
      <c r="DX30" s="18">
        <v>0</v>
      </c>
      <c r="DY30" s="18">
        <v>0</v>
      </c>
      <c r="DZ30" s="18">
        <v>0</v>
      </c>
      <c r="EA30" s="18">
        <v>0</v>
      </c>
      <c r="EB30" s="18">
        <v>-34.880000000000003</v>
      </c>
      <c r="EC30" s="18">
        <v>0</v>
      </c>
      <c r="ED30" s="18">
        <v>0</v>
      </c>
      <c r="EE30" s="18">
        <v>0</v>
      </c>
      <c r="EF30" s="18">
        <v>0</v>
      </c>
      <c r="EG30" s="18">
        <v>0</v>
      </c>
      <c r="EH30" s="18">
        <v>0</v>
      </c>
      <c r="EI30" s="18">
        <v>0</v>
      </c>
      <c r="EJ30" s="18">
        <v>0</v>
      </c>
      <c r="EK30" s="18">
        <v>0</v>
      </c>
      <c r="EL30" s="18">
        <v>0</v>
      </c>
      <c r="EM30" s="18">
        <v>0</v>
      </c>
      <c r="EN30" s="18">
        <v>0</v>
      </c>
      <c r="EO30" s="18">
        <v>0</v>
      </c>
      <c r="EP30" s="18">
        <v>149949.17000000001</v>
      </c>
      <c r="EQ30" s="18">
        <v>0</v>
      </c>
      <c r="ER30" s="18">
        <v>0</v>
      </c>
      <c r="ES30" s="18">
        <v>0</v>
      </c>
      <c r="ET30" s="18">
        <v>0</v>
      </c>
      <c r="EU30" s="18">
        <v>0</v>
      </c>
      <c r="EV30" s="18">
        <v>4223454.71</v>
      </c>
      <c r="EW30" s="18">
        <v>0</v>
      </c>
      <c r="EX30" s="18">
        <v>38925675.329999998</v>
      </c>
      <c r="EY30" s="18">
        <v>0</v>
      </c>
      <c r="EZ30" s="18">
        <v>172012.17</v>
      </c>
      <c r="FA30" s="18">
        <v>0</v>
      </c>
      <c r="FB30" s="18">
        <v>-1.27</v>
      </c>
      <c r="FC30" s="18">
        <v>0</v>
      </c>
      <c r="FD30" s="18">
        <v>0</v>
      </c>
      <c r="FE30" s="18">
        <v>0</v>
      </c>
      <c r="FF30" s="18">
        <v>225162.5</v>
      </c>
      <c r="FG30" s="18">
        <v>0</v>
      </c>
      <c r="FH30" s="18">
        <v>20555974.129999999</v>
      </c>
      <c r="FI30" s="18">
        <v>0</v>
      </c>
      <c r="FJ30" s="18">
        <v>5927373.7300000004</v>
      </c>
      <c r="FK30" s="18">
        <v>0</v>
      </c>
      <c r="FL30" s="18">
        <v>0</v>
      </c>
      <c r="FM30" s="18">
        <v>0</v>
      </c>
      <c r="FN30" s="19">
        <v>0</v>
      </c>
      <c r="FO30" s="19">
        <v>0</v>
      </c>
      <c r="FP30" s="18">
        <v>0</v>
      </c>
      <c r="FQ30" s="18">
        <v>0</v>
      </c>
      <c r="FR30" s="18">
        <v>0</v>
      </c>
      <c r="FS30" s="18">
        <v>0</v>
      </c>
      <c r="FT30" s="80">
        <v>0</v>
      </c>
      <c r="FU30" s="80">
        <v>0</v>
      </c>
      <c r="FV30" s="18">
        <v>0</v>
      </c>
      <c r="FW30" s="18">
        <v>0</v>
      </c>
      <c r="FX30" s="18">
        <v>0</v>
      </c>
      <c r="FY30" s="18">
        <v>0</v>
      </c>
      <c r="FZ30" s="80">
        <v>0</v>
      </c>
      <c r="GA30" s="80">
        <v>0</v>
      </c>
      <c r="GB30" s="18">
        <v>0</v>
      </c>
      <c r="GC30" s="18">
        <v>0</v>
      </c>
      <c r="GD30" s="18">
        <v>0</v>
      </c>
      <c r="GE30" s="18">
        <v>0</v>
      </c>
      <c r="GF30" s="18">
        <v>0</v>
      </c>
      <c r="GG30" s="18">
        <v>0</v>
      </c>
      <c r="GH30" s="18">
        <v>0</v>
      </c>
      <c r="GI30" s="18">
        <v>0</v>
      </c>
      <c r="GJ30" s="18">
        <v>0</v>
      </c>
      <c r="GK30" s="18">
        <v>0</v>
      </c>
      <c r="GL30" s="18">
        <v>0</v>
      </c>
      <c r="GM30" s="18">
        <v>0</v>
      </c>
      <c r="GN30" s="18">
        <v>0</v>
      </c>
      <c r="GO30" s="18">
        <v>0</v>
      </c>
      <c r="GP30" s="18">
        <v>0</v>
      </c>
      <c r="GQ30" s="18">
        <v>0</v>
      </c>
      <c r="GR30" s="18">
        <v>0</v>
      </c>
      <c r="GS30" s="18">
        <v>0</v>
      </c>
      <c r="GT30" s="18">
        <v>0</v>
      </c>
      <c r="GU30" s="18">
        <v>0</v>
      </c>
      <c r="GV30" s="18">
        <v>0</v>
      </c>
      <c r="GW30" s="18">
        <v>0</v>
      </c>
      <c r="GX30" s="18">
        <v>0</v>
      </c>
      <c r="GY30" s="18">
        <v>0</v>
      </c>
      <c r="GZ30" s="80">
        <v>0</v>
      </c>
      <c r="HA30" s="80">
        <v>0</v>
      </c>
      <c r="HB30" s="18">
        <v>0</v>
      </c>
      <c r="HC30" s="18">
        <v>0</v>
      </c>
      <c r="HD30" s="18">
        <v>0</v>
      </c>
      <c r="HE30" s="18">
        <v>0</v>
      </c>
      <c r="HF30" s="80">
        <v>0</v>
      </c>
      <c r="HG30" s="80">
        <v>0</v>
      </c>
      <c r="HH30" s="18">
        <v>0</v>
      </c>
      <c r="HI30" s="18">
        <v>0</v>
      </c>
      <c r="HJ30" s="18">
        <v>0</v>
      </c>
      <c r="HK30" s="18">
        <v>0</v>
      </c>
      <c r="HL30" s="80">
        <v>0</v>
      </c>
      <c r="HM30" s="80">
        <v>0</v>
      </c>
      <c r="HN30" s="18">
        <v>0</v>
      </c>
      <c r="HO30" s="18">
        <v>0</v>
      </c>
      <c r="HP30" s="18">
        <v>0</v>
      </c>
      <c r="HQ30" s="18">
        <v>0</v>
      </c>
      <c r="HR30" s="18">
        <v>0</v>
      </c>
      <c r="HS30" s="18">
        <v>0</v>
      </c>
      <c r="HT30" s="18">
        <v>178588535.65999997</v>
      </c>
      <c r="HU30" s="18">
        <v>0</v>
      </c>
    </row>
    <row r="31" spans="1:229" ht="12.75" customHeight="1">
      <c r="A31" s="57" t="s">
        <v>195</v>
      </c>
      <c r="B31" s="17">
        <v>1034</v>
      </c>
      <c r="C31" s="58" t="s">
        <v>146</v>
      </c>
      <c r="D31" s="19">
        <v>0</v>
      </c>
      <c r="E31" s="19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80788317.760000005</v>
      </c>
      <c r="AK31" s="18">
        <v>0</v>
      </c>
      <c r="AL31" s="18">
        <v>1835549.65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>
        <v>0</v>
      </c>
      <c r="BM31" s="18">
        <v>0</v>
      </c>
      <c r="BN31" s="18">
        <v>0</v>
      </c>
      <c r="BO31" s="18">
        <v>0</v>
      </c>
      <c r="BP31" s="18">
        <v>0</v>
      </c>
      <c r="BQ31" s="18">
        <v>0</v>
      </c>
      <c r="BR31" s="18">
        <v>0</v>
      </c>
      <c r="BS31" s="18">
        <v>0</v>
      </c>
      <c r="BT31" s="18">
        <v>0</v>
      </c>
      <c r="BU31" s="18">
        <v>0</v>
      </c>
      <c r="BV31" s="18">
        <v>0</v>
      </c>
      <c r="BW31" s="18">
        <v>0</v>
      </c>
      <c r="BX31" s="18">
        <v>0</v>
      </c>
      <c r="BY31" s="18">
        <v>0</v>
      </c>
      <c r="BZ31" s="18">
        <v>0</v>
      </c>
      <c r="CA31" s="18">
        <v>0</v>
      </c>
      <c r="CB31" s="18">
        <v>0</v>
      </c>
      <c r="CC31" s="18">
        <v>0</v>
      </c>
      <c r="CD31" s="18">
        <v>0</v>
      </c>
      <c r="CE31" s="18">
        <v>0</v>
      </c>
      <c r="CF31" s="18">
        <v>0</v>
      </c>
      <c r="CG31" s="18">
        <v>0</v>
      </c>
      <c r="CH31" s="18">
        <v>0</v>
      </c>
      <c r="CI31" s="18">
        <v>0</v>
      </c>
      <c r="CJ31" s="18">
        <v>0</v>
      </c>
      <c r="CK31" s="18">
        <v>0</v>
      </c>
      <c r="CL31" s="18">
        <v>0</v>
      </c>
      <c r="CM31" s="18">
        <v>0</v>
      </c>
      <c r="CN31" s="18">
        <v>0</v>
      </c>
      <c r="CO31" s="18">
        <v>0</v>
      </c>
      <c r="CP31" s="18">
        <v>0</v>
      </c>
      <c r="CQ31" s="18">
        <v>0</v>
      </c>
      <c r="CR31" s="18"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18">
        <v>0</v>
      </c>
      <c r="CY31" s="18">
        <v>0</v>
      </c>
      <c r="CZ31" s="18">
        <v>0</v>
      </c>
      <c r="DA31" s="18">
        <v>0</v>
      </c>
      <c r="DB31" s="18">
        <v>0</v>
      </c>
      <c r="DC31" s="18">
        <v>0</v>
      </c>
      <c r="DD31" s="18">
        <v>0</v>
      </c>
      <c r="DE31" s="18">
        <v>0</v>
      </c>
      <c r="DF31" s="18">
        <v>0</v>
      </c>
      <c r="DG31" s="18">
        <v>0</v>
      </c>
      <c r="DH31" s="18">
        <v>0</v>
      </c>
      <c r="DI31" s="18">
        <v>0</v>
      </c>
      <c r="DJ31" s="18">
        <v>0</v>
      </c>
      <c r="DK31" s="18">
        <v>0</v>
      </c>
      <c r="DL31" s="18">
        <v>0</v>
      </c>
      <c r="DM31" s="18">
        <v>0</v>
      </c>
      <c r="DN31" s="18">
        <v>0</v>
      </c>
      <c r="DO31" s="18">
        <v>0</v>
      </c>
      <c r="DP31" s="18">
        <v>0</v>
      </c>
      <c r="DQ31" s="18">
        <v>0</v>
      </c>
      <c r="DR31" s="18">
        <v>0</v>
      </c>
      <c r="DS31" s="18">
        <v>0</v>
      </c>
      <c r="DT31" s="18">
        <v>0</v>
      </c>
      <c r="DU31" s="18">
        <v>0</v>
      </c>
      <c r="DV31" s="18">
        <v>0</v>
      </c>
      <c r="DW31" s="18">
        <v>0</v>
      </c>
      <c r="DX31" s="18">
        <v>0</v>
      </c>
      <c r="DY31" s="18">
        <v>0</v>
      </c>
      <c r="DZ31" s="18">
        <v>0</v>
      </c>
      <c r="EA31" s="18">
        <v>0</v>
      </c>
      <c r="EB31" s="18">
        <v>0</v>
      </c>
      <c r="EC31" s="18">
        <v>0</v>
      </c>
      <c r="ED31" s="18">
        <v>0</v>
      </c>
      <c r="EE31" s="18">
        <v>0</v>
      </c>
      <c r="EF31" s="18">
        <v>0</v>
      </c>
      <c r="EG31" s="18">
        <v>0</v>
      </c>
      <c r="EH31" s="18">
        <v>0</v>
      </c>
      <c r="EI31" s="18">
        <v>0</v>
      </c>
      <c r="EJ31" s="18">
        <v>0</v>
      </c>
      <c r="EK31" s="18">
        <v>0</v>
      </c>
      <c r="EL31" s="18">
        <v>0</v>
      </c>
      <c r="EM31" s="18">
        <v>0</v>
      </c>
      <c r="EN31" s="18">
        <v>0</v>
      </c>
      <c r="EO31" s="18">
        <v>0</v>
      </c>
      <c r="EP31" s="18">
        <v>0</v>
      </c>
      <c r="EQ31" s="18">
        <v>0</v>
      </c>
      <c r="ER31" s="18">
        <v>0</v>
      </c>
      <c r="ES31" s="18">
        <v>0</v>
      </c>
      <c r="ET31" s="18">
        <v>0</v>
      </c>
      <c r="EU31" s="18">
        <v>0</v>
      </c>
      <c r="EV31" s="18">
        <v>0</v>
      </c>
      <c r="EW31" s="18">
        <v>0</v>
      </c>
      <c r="EX31" s="18">
        <v>0</v>
      </c>
      <c r="EY31" s="18">
        <v>0</v>
      </c>
      <c r="EZ31" s="18">
        <v>0</v>
      </c>
      <c r="FA31" s="18">
        <v>0</v>
      </c>
      <c r="FB31" s="18">
        <v>0</v>
      </c>
      <c r="FC31" s="18">
        <v>0</v>
      </c>
      <c r="FD31" s="18">
        <v>0</v>
      </c>
      <c r="FE31" s="18">
        <v>0</v>
      </c>
      <c r="FF31" s="18">
        <v>0</v>
      </c>
      <c r="FG31" s="18">
        <v>0</v>
      </c>
      <c r="FH31" s="18">
        <v>0</v>
      </c>
      <c r="FI31" s="18">
        <v>0</v>
      </c>
      <c r="FJ31" s="18">
        <v>0</v>
      </c>
      <c r="FK31" s="18">
        <v>0</v>
      </c>
      <c r="FL31" s="18">
        <v>0</v>
      </c>
      <c r="FM31" s="18">
        <v>0</v>
      </c>
      <c r="FN31" s="19">
        <v>0</v>
      </c>
      <c r="FO31" s="19">
        <v>0</v>
      </c>
      <c r="FP31" s="18">
        <v>0</v>
      </c>
      <c r="FQ31" s="18">
        <v>0</v>
      </c>
      <c r="FR31" s="18">
        <v>0</v>
      </c>
      <c r="FS31" s="18">
        <v>0</v>
      </c>
      <c r="FT31" s="80">
        <v>0</v>
      </c>
      <c r="FU31" s="80">
        <v>0</v>
      </c>
      <c r="FV31" s="18">
        <v>0</v>
      </c>
      <c r="FW31" s="18">
        <v>0</v>
      </c>
      <c r="FX31" s="18">
        <v>0</v>
      </c>
      <c r="FY31" s="18">
        <v>0</v>
      </c>
      <c r="FZ31" s="80">
        <v>0</v>
      </c>
      <c r="GA31" s="80">
        <v>0</v>
      </c>
      <c r="GB31" s="18">
        <v>0</v>
      </c>
      <c r="GC31" s="18">
        <v>0</v>
      </c>
      <c r="GD31" s="18">
        <v>0</v>
      </c>
      <c r="GE31" s="18">
        <v>0</v>
      </c>
      <c r="GF31" s="18">
        <v>0</v>
      </c>
      <c r="GG31" s="18">
        <v>0</v>
      </c>
      <c r="GH31" s="18">
        <v>0</v>
      </c>
      <c r="GI31" s="18">
        <v>0</v>
      </c>
      <c r="GJ31" s="18">
        <v>0</v>
      </c>
      <c r="GK31" s="18">
        <v>0</v>
      </c>
      <c r="GL31" s="18">
        <v>0</v>
      </c>
      <c r="GM31" s="18">
        <v>0</v>
      </c>
      <c r="GN31" s="18">
        <v>0</v>
      </c>
      <c r="GO31" s="18">
        <v>0</v>
      </c>
      <c r="GP31" s="18">
        <v>0</v>
      </c>
      <c r="GQ31" s="18">
        <v>0</v>
      </c>
      <c r="GR31" s="18">
        <v>0</v>
      </c>
      <c r="GS31" s="18">
        <v>0</v>
      </c>
      <c r="GT31" s="18">
        <v>0</v>
      </c>
      <c r="GU31" s="18">
        <v>0</v>
      </c>
      <c r="GV31" s="18">
        <v>0</v>
      </c>
      <c r="GW31" s="18">
        <v>0</v>
      </c>
      <c r="GX31" s="18">
        <v>0</v>
      </c>
      <c r="GY31" s="18">
        <v>0</v>
      </c>
      <c r="GZ31" s="80">
        <v>0</v>
      </c>
      <c r="HA31" s="80">
        <v>0</v>
      </c>
      <c r="HB31" s="18">
        <v>0</v>
      </c>
      <c r="HC31" s="18">
        <v>0</v>
      </c>
      <c r="HD31" s="18">
        <v>0</v>
      </c>
      <c r="HE31" s="18">
        <v>0</v>
      </c>
      <c r="HF31" s="80">
        <v>0</v>
      </c>
      <c r="HG31" s="80">
        <v>0</v>
      </c>
      <c r="HH31" s="18">
        <v>0</v>
      </c>
      <c r="HI31" s="18">
        <v>0</v>
      </c>
      <c r="HJ31" s="18">
        <v>0</v>
      </c>
      <c r="HK31" s="18">
        <v>0</v>
      </c>
      <c r="HL31" s="80">
        <v>0</v>
      </c>
      <c r="HM31" s="80">
        <v>0</v>
      </c>
      <c r="HN31" s="18">
        <v>0</v>
      </c>
      <c r="HO31" s="18">
        <v>0</v>
      </c>
      <c r="HP31" s="18">
        <v>0</v>
      </c>
      <c r="HQ31" s="18">
        <v>0</v>
      </c>
      <c r="HR31" s="18">
        <v>0</v>
      </c>
      <c r="HS31" s="18">
        <v>0</v>
      </c>
      <c r="HT31" s="18">
        <v>82623867.410000011</v>
      </c>
      <c r="HU31" s="18">
        <v>0</v>
      </c>
    </row>
    <row r="32" spans="1:229" ht="12.75" customHeight="1">
      <c r="A32" s="57" t="s">
        <v>197</v>
      </c>
      <c r="B32" s="17">
        <v>1035</v>
      </c>
      <c r="C32" s="58" t="s">
        <v>146</v>
      </c>
      <c r="D32" s="19">
        <v>13292546.390000001</v>
      </c>
      <c r="E32" s="19">
        <v>0</v>
      </c>
      <c r="F32" s="18">
        <v>0</v>
      </c>
      <c r="G32" s="18">
        <v>0</v>
      </c>
      <c r="H32" s="18">
        <v>800107.72150999994</v>
      </c>
      <c r="I32" s="18">
        <v>0</v>
      </c>
      <c r="J32" s="18">
        <v>12492438.66849</v>
      </c>
      <c r="K32" s="18">
        <v>0</v>
      </c>
      <c r="L32" s="18">
        <v>2201231.5299999998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1540848.28</v>
      </c>
      <c r="AA32" s="18">
        <v>0</v>
      </c>
      <c r="AB32" s="18">
        <v>0</v>
      </c>
      <c r="AC32" s="18">
        <v>0</v>
      </c>
      <c r="AD32" s="18">
        <v>43591.85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230864656.18000001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2992.92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2425.5300000000002</v>
      </c>
      <c r="BC32" s="18">
        <v>0</v>
      </c>
      <c r="BD32" s="18">
        <v>467615.5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0</v>
      </c>
      <c r="BM32" s="18">
        <v>0</v>
      </c>
      <c r="BN32" s="18">
        <v>0</v>
      </c>
      <c r="BO32" s="18">
        <v>0</v>
      </c>
      <c r="BP32" s="18">
        <v>1416339.76</v>
      </c>
      <c r="BQ32" s="18">
        <v>0</v>
      </c>
      <c r="BR32" s="18">
        <v>0</v>
      </c>
      <c r="BS32" s="18">
        <v>0</v>
      </c>
      <c r="BT32" s="18">
        <v>0</v>
      </c>
      <c r="BU32" s="18">
        <v>0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16641457.4</v>
      </c>
      <c r="CK32" s="18">
        <v>0</v>
      </c>
      <c r="CL32" s="18">
        <v>1521580.53</v>
      </c>
      <c r="CM32" s="18">
        <v>0</v>
      </c>
      <c r="CN32" s="18">
        <v>1469726.8</v>
      </c>
      <c r="CO32" s="18">
        <v>0</v>
      </c>
      <c r="CP32" s="18">
        <v>0</v>
      </c>
      <c r="CQ32" s="18">
        <v>0</v>
      </c>
      <c r="CR32" s="18">
        <v>1365105.67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18">
        <v>0</v>
      </c>
      <c r="CY32" s="18">
        <v>0</v>
      </c>
      <c r="CZ32" s="18">
        <v>0</v>
      </c>
      <c r="DA32" s="18">
        <v>0</v>
      </c>
      <c r="DB32" s="18">
        <v>0</v>
      </c>
      <c r="DC32" s="18">
        <v>0</v>
      </c>
      <c r="DD32" s="18">
        <v>0</v>
      </c>
      <c r="DE32" s="18">
        <v>0</v>
      </c>
      <c r="DF32" s="18">
        <v>0</v>
      </c>
      <c r="DG32" s="18">
        <v>0</v>
      </c>
      <c r="DH32" s="18">
        <v>0</v>
      </c>
      <c r="DI32" s="18">
        <v>0</v>
      </c>
      <c r="DJ32" s="18">
        <v>0</v>
      </c>
      <c r="DK32" s="18">
        <v>0</v>
      </c>
      <c r="DL32" s="18">
        <v>0</v>
      </c>
      <c r="DM32" s="18">
        <v>0</v>
      </c>
      <c r="DN32" s="18">
        <v>0</v>
      </c>
      <c r="DO32" s="18">
        <v>0</v>
      </c>
      <c r="DP32" s="18">
        <v>0</v>
      </c>
      <c r="DQ32" s="18">
        <v>0</v>
      </c>
      <c r="DR32" s="18">
        <v>0</v>
      </c>
      <c r="DS32" s="18">
        <v>0</v>
      </c>
      <c r="DT32" s="18">
        <v>8107.69</v>
      </c>
      <c r="DU32" s="18">
        <v>0</v>
      </c>
      <c r="DV32" s="18">
        <v>0</v>
      </c>
      <c r="DW32" s="18">
        <v>0</v>
      </c>
      <c r="DX32" s="18">
        <v>0</v>
      </c>
      <c r="DY32" s="18">
        <v>0</v>
      </c>
      <c r="DZ32" s="18">
        <v>0</v>
      </c>
      <c r="EA32" s="18">
        <v>0</v>
      </c>
      <c r="EB32" s="18">
        <v>848432.08</v>
      </c>
      <c r="EC32" s="18">
        <v>0</v>
      </c>
      <c r="ED32" s="18">
        <v>271309.40999999997</v>
      </c>
      <c r="EE32" s="18">
        <v>0</v>
      </c>
      <c r="EF32" s="18">
        <v>3563363.16</v>
      </c>
      <c r="EG32" s="18">
        <v>0</v>
      </c>
      <c r="EH32" s="18">
        <v>133805.41</v>
      </c>
      <c r="EI32" s="18">
        <v>0</v>
      </c>
      <c r="EJ32" s="18">
        <v>0</v>
      </c>
      <c r="EK32" s="18">
        <v>0</v>
      </c>
      <c r="EL32" s="18">
        <v>0</v>
      </c>
      <c r="EM32" s="18">
        <v>0</v>
      </c>
      <c r="EN32" s="18">
        <v>0</v>
      </c>
      <c r="EO32" s="18">
        <v>0</v>
      </c>
      <c r="EP32" s="18">
        <v>202220.9</v>
      </c>
      <c r="EQ32" s="18">
        <v>0</v>
      </c>
      <c r="ER32" s="18">
        <v>0</v>
      </c>
      <c r="ES32" s="18">
        <v>0</v>
      </c>
      <c r="ET32" s="18">
        <v>0</v>
      </c>
      <c r="EU32" s="18">
        <v>0</v>
      </c>
      <c r="EV32" s="18">
        <v>5025456.4000000004</v>
      </c>
      <c r="EW32" s="18">
        <v>0</v>
      </c>
      <c r="EX32" s="18">
        <v>47299273.579999998</v>
      </c>
      <c r="EY32" s="18">
        <v>0</v>
      </c>
      <c r="EZ32" s="18">
        <v>482644.85</v>
      </c>
      <c r="FA32" s="18">
        <v>0</v>
      </c>
      <c r="FB32" s="18">
        <v>26629023.120000001</v>
      </c>
      <c r="FC32" s="18">
        <v>0</v>
      </c>
      <c r="FD32" s="18">
        <v>0</v>
      </c>
      <c r="FE32" s="18">
        <v>0</v>
      </c>
      <c r="FF32" s="18">
        <v>0</v>
      </c>
      <c r="FG32" s="18">
        <v>0</v>
      </c>
      <c r="FH32" s="18">
        <v>285500.15000000002</v>
      </c>
      <c r="FI32" s="18">
        <v>0</v>
      </c>
      <c r="FJ32" s="18">
        <v>7567766.9100000001</v>
      </c>
      <c r="FK32" s="18">
        <v>0</v>
      </c>
      <c r="FL32" s="18">
        <v>0</v>
      </c>
      <c r="FM32" s="18">
        <v>0</v>
      </c>
      <c r="FN32" s="19">
        <v>0</v>
      </c>
      <c r="FO32" s="19">
        <v>0</v>
      </c>
      <c r="FP32" s="18">
        <v>0</v>
      </c>
      <c r="FQ32" s="18">
        <v>0</v>
      </c>
      <c r="FR32" s="18">
        <v>0</v>
      </c>
      <c r="FS32" s="18">
        <v>0</v>
      </c>
      <c r="FT32" s="80">
        <v>0</v>
      </c>
      <c r="FU32" s="80">
        <v>0</v>
      </c>
      <c r="FV32" s="18">
        <v>0</v>
      </c>
      <c r="FW32" s="18">
        <v>0</v>
      </c>
      <c r="FX32" s="18">
        <v>0</v>
      </c>
      <c r="FY32" s="18">
        <v>0</v>
      </c>
      <c r="FZ32" s="80">
        <v>0</v>
      </c>
      <c r="GA32" s="80">
        <v>0</v>
      </c>
      <c r="GB32" s="18">
        <v>0</v>
      </c>
      <c r="GC32" s="18">
        <v>0</v>
      </c>
      <c r="GD32" s="18">
        <v>0</v>
      </c>
      <c r="GE32" s="18">
        <v>0</v>
      </c>
      <c r="GF32" s="18">
        <v>0</v>
      </c>
      <c r="GG32" s="18">
        <v>0</v>
      </c>
      <c r="GH32" s="18">
        <v>0</v>
      </c>
      <c r="GI32" s="18">
        <v>0</v>
      </c>
      <c r="GJ32" s="18">
        <v>0</v>
      </c>
      <c r="GK32" s="18">
        <v>0</v>
      </c>
      <c r="GL32" s="18">
        <v>0</v>
      </c>
      <c r="GM32" s="18">
        <v>0</v>
      </c>
      <c r="GN32" s="18">
        <v>0</v>
      </c>
      <c r="GO32" s="18">
        <v>0</v>
      </c>
      <c r="GP32" s="18">
        <v>0</v>
      </c>
      <c r="GQ32" s="18">
        <v>0</v>
      </c>
      <c r="GR32" s="18">
        <v>0</v>
      </c>
      <c r="GS32" s="18">
        <v>0</v>
      </c>
      <c r="GT32" s="18">
        <v>0</v>
      </c>
      <c r="GU32" s="18">
        <v>0</v>
      </c>
      <c r="GV32" s="18">
        <v>0</v>
      </c>
      <c r="GW32" s="18">
        <v>0</v>
      </c>
      <c r="GX32" s="18">
        <v>0</v>
      </c>
      <c r="GY32" s="18">
        <v>0</v>
      </c>
      <c r="GZ32" s="80">
        <v>0</v>
      </c>
      <c r="HA32" s="80">
        <v>0</v>
      </c>
      <c r="HB32" s="18">
        <v>0</v>
      </c>
      <c r="HC32" s="18">
        <v>0</v>
      </c>
      <c r="HD32" s="18">
        <v>0</v>
      </c>
      <c r="HE32" s="18">
        <v>0</v>
      </c>
      <c r="HF32" s="80">
        <v>0</v>
      </c>
      <c r="HG32" s="80">
        <v>0</v>
      </c>
      <c r="HH32" s="18">
        <v>0</v>
      </c>
      <c r="HI32" s="18">
        <v>0</v>
      </c>
      <c r="HJ32" s="18">
        <v>0</v>
      </c>
      <c r="HK32" s="18">
        <v>0</v>
      </c>
      <c r="HL32" s="80">
        <v>0</v>
      </c>
      <c r="HM32" s="80">
        <v>0</v>
      </c>
      <c r="HN32" s="18">
        <v>0</v>
      </c>
      <c r="HO32" s="18">
        <v>0</v>
      </c>
      <c r="HP32" s="18">
        <v>0</v>
      </c>
      <c r="HQ32" s="18">
        <v>0</v>
      </c>
      <c r="HR32" s="18">
        <v>0</v>
      </c>
      <c r="HS32" s="18">
        <v>0</v>
      </c>
      <c r="HT32" s="18">
        <v>363147022.00000006</v>
      </c>
      <c r="HU32" s="18">
        <v>0</v>
      </c>
    </row>
    <row r="33" spans="1:229" ht="12.75" customHeight="1">
      <c r="A33" s="57" t="s">
        <v>199</v>
      </c>
      <c r="B33" s="17">
        <v>1036</v>
      </c>
      <c r="C33" s="58" t="s">
        <v>146</v>
      </c>
      <c r="D33" s="19">
        <v>0</v>
      </c>
      <c r="E33" s="19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185084115.09999999</v>
      </c>
      <c r="AK33" s="18">
        <v>0</v>
      </c>
      <c r="AL33" s="18">
        <v>23085095.149999999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0</v>
      </c>
      <c r="AX33" s="18">
        <v>0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0</v>
      </c>
      <c r="BG33" s="18">
        <v>0</v>
      </c>
      <c r="BH33" s="18">
        <v>0</v>
      </c>
      <c r="BI33" s="18">
        <v>0</v>
      </c>
      <c r="BJ33" s="18">
        <v>0</v>
      </c>
      <c r="BK33" s="18">
        <v>0</v>
      </c>
      <c r="BL33" s="18">
        <v>0</v>
      </c>
      <c r="BM33" s="18">
        <v>0</v>
      </c>
      <c r="BN33" s="18">
        <v>0</v>
      </c>
      <c r="BO33" s="18">
        <v>0</v>
      </c>
      <c r="BP33" s="18">
        <v>1342298.94</v>
      </c>
      <c r="BQ33" s="18">
        <v>0</v>
      </c>
      <c r="BR33" s="18">
        <v>0</v>
      </c>
      <c r="BS33" s="18">
        <v>0</v>
      </c>
      <c r="BT33" s="18">
        <v>0</v>
      </c>
      <c r="BU33" s="18">
        <v>0</v>
      </c>
      <c r="BV33" s="18">
        <v>0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0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0</v>
      </c>
      <c r="CK33" s="18">
        <v>0</v>
      </c>
      <c r="CL33" s="18">
        <v>0</v>
      </c>
      <c r="CM33" s="18">
        <v>0</v>
      </c>
      <c r="CN33" s="18">
        <v>0</v>
      </c>
      <c r="CO33" s="18">
        <v>0</v>
      </c>
      <c r="CP33" s="18">
        <v>0</v>
      </c>
      <c r="CQ33" s="18">
        <v>0</v>
      </c>
      <c r="CR33" s="18">
        <v>0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18">
        <v>0</v>
      </c>
      <c r="CY33" s="18">
        <v>0</v>
      </c>
      <c r="CZ33" s="18">
        <v>0</v>
      </c>
      <c r="DA33" s="18">
        <v>0</v>
      </c>
      <c r="DB33" s="18">
        <v>0</v>
      </c>
      <c r="DC33" s="18">
        <v>0</v>
      </c>
      <c r="DD33" s="18">
        <v>0</v>
      </c>
      <c r="DE33" s="18">
        <v>0</v>
      </c>
      <c r="DF33" s="18">
        <v>0</v>
      </c>
      <c r="DG33" s="18">
        <v>0</v>
      </c>
      <c r="DH33" s="18">
        <v>0</v>
      </c>
      <c r="DI33" s="18">
        <v>0</v>
      </c>
      <c r="DJ33" s="18">
        <v>0</v>
      </c>
      <c r="DK33" s="18">
        <v>0</v>
      </c>
      <c r="DL33" s="18">
        <v>0</v>
      </c>
      <c r="DM33" s="18">
        <v>0</v>
      </c>
      <c r="DN33" s="18">
        <v>0</v>
      </c>
      <c r="DO33" s="18">
        <v>0</v>
      </c>
      <c r="DP33" s="18">
        <v>0</v>
      </c>
      <c r="DQ33" s="18">
        <v>0</v>
      </c>
      <c r="DR33" s="18">
        <v>0</v>
      </c>
      <c r="DS33" s="18">
        <v>0</v>
      </c>
      <c r="DT33" s="18">
        <v>0</v>
      </c>
      <c r="DU33" s="18">
        <v>0</v>
      </c>
      <c r="DV33" s="18">
        <v>0</v>
      </c>
      <c r="DW33" s="18">
        <v>0</v>
      </c>
      <c r="DX33" s="18">
        <v>0</v>
      </c>
      <c r="DY33" s="18">
        <v>0</v>
      </c>
      <c r="DZ33" s="18">
        <v>0</v>
      </c>
      <c r="EA33" s="18">
        <v>0</v>
      </c>
      <c r="EB33" s="18">
        <v>0</v>
      </c>
      <c r="EC33" s="18">
        <v>0</v>
      </c>
      <c r="ED33" s="18">
        <v>0</v>
      </c>
      <c r="EE33" s="18">
        <v>0</v>
      </c>
      <c r="EF33" s="18">
        <v>0</v>
      </c>
      <c r="EG33" s="18">
        <v>0</v>
      </c>
      <c r="EH33" s="18">
        <v>0</v>
      </c>
      <c r="EI33" s="18">
        <v>0</v>
      </c>
      <c r="EJ33" s="18">
        <v>0</v>
      </c>
      <c r="EK33" s="18">
        <v>0</v>
      </c>
      <c r="EL33" s="18">
        <v>0</v>
      </c>
      <c r="EM33" s="18">
        <v>0</v>
      </c>
      <c r="EN33" s="18">
        <v>0</v>
      </c>
      <c r="EO33" s="18">
        <v>0</v>
      </c>
      <c r="EP33" s="18">
        <v>0</v>
      </c>
      <c r="EQ33" s="18">
        <v>0</v>
      </c>
      <c r="ER33" s="18">
        <v>0</v>
      </c>
      <c r="ES33" s="18">
        <v>0</v>
      </c>
      <c r="ET33" s="18">
        <v>0</v>
      </c>
      <c r="EU33" s="18">
        <v>0</v>
      </c>
      <c r="EV33" s="18">
        <v>0</v>
      </c>
      <c r="EW33" s="18">
        <v>0</v>
      </c>
      <c r="EX33" s="18">
        <v>0</v>
      </c>
      <c r="EY33" s="18">
        <v>0</v>
      </c>
      <c r="EZ33" s="18">
        <v>0</v>
      </c>
      <c r="FA33" s="18">
        <v>0</v>
      </c>
      <c r="FB33" s="18">
        <v>0</v>
      </c>
      <c r="FC33" s="18">
        <v>0</v>
      </c>
      <c r="FD33" s="18">
        <v>0</v>
      </c>
      <c r="FE33" s="18">
        <v>0</v>
      </c>
      <c r="FF33" s="18">
        <v>0</v>
      </c>
      <c r="FG33" s="18">
        <v>0</v>
      </c>
      <c r="FH33" s="18">
        <v>0</v>
      </c>
      <c r="FI33" s="18">
        <v>0</v>
      </c>
      <c r="FJ33" s="18">
        <v>0</v>
      </c>
      <c r="FK33" s="18">
        <v>0</v>
      </c>
      <c r="FL33" s="18">
        <v>0</v>
      </c>
      <c r="FM33" s="18">
        <v>0</v>
      </c>
      <c r="FN33" s="19">
        <v>0</v>
      </c>
      <c r="FO33" s="19">
        <v>0</v>
      </c>
      <c r="FP33" s="18">
        <v>0</v>
      </c>
      <c r="FQ33" s="18">
        <v>0</v>
      </c>
      <c r="FR33" s="18">
        <v>0</v>
      </c>
      <c r="FS33" s="18">
        <v>0</v>
      </c>
      <c r="FT33" s="80">
        <v>0</v>
      </c>
      <c r="FU33" s="80">
        <v>0</v>
      </c>
      <c r="FV33" s="18">
        <v>0</v>
      </c>
      <c r="FW33" s="18">
        <v>0</v>
      </c>
      <c r="FX33" s="18">
        <v>0</v>
      </c>
      <c r="FY33" s="18">
        <v>0</v>
      </c>
      <c r="FZ33" s="80">
        <v>0</v>
      </c>
      <c r="GA33" s="80">
        <v>0</v>
      </c>
      <c r="GB33" s="18">
        <v>0</v>
      </c>
      <c r="GC33" s="18">
        <v>0</v>
      </c>
      <c r="GD33" s="18">
        <v>0</v>
      </c>
      <c r="GE33" s="18">
        <v>0</v>
      </c>
      <c r="GF33" s="18">
        <v>0</v>
      </c>
      <c r="GG33" s="18">
        <v>0</v>
      </c>
      <c r="GH33" s="18">
        <v>0</v>
      </c>
      <c r="GI33" s="18">
        <v>0</v>
      </c>
      <c r="GJ33" s="18">
        <v>0</v>
      </c>
      <c r="GK33" s="18">
        <v>0</v>
      </c>
      <c r="GL33" s="18">
        <v>0</v>
      </c>
      <c r="GM33" s="18">
        <v>0</v>
      </c>
      <c r="GN33" s="18">
        <v>0</v>
      </c>
      <c r="GO33" s="18">
        <v>0</v>
      </c>
      <c r="GP33" s="18">
        <v>0</v>
      </c>
      <c r="GQ33" s="18">
        <v>0</v>
      </c>
      <c r="GR33" s="18">
        <v>0</v>
      </c>
      <c r="GS33" s="18">
        <v>0</v>
      </c>
      <c r="GT33" s="18">
        <v>0</v>
      </c>
      <c r="GU33" s="18">
        <v>0</v>
      </c>
      <c r="GV33" s="18">
        <v>0</v>
      </c>
      <c r="GW33" s="18">
        <v>0</v>
      </c>
      <c r="GX33" s="18">
        <v>0</v>
      </c>
      <c r="GY33" s="18">
        <v>0</v>
      </c>
      <c r="GZ33" s="80">
        <v>0</v>
      </c>
      <c r="HA33" s="80">
        <v>0</v>
      </c>
      <c r="HB33" s="18">
        <v>0</v>
      </c>
      <c r="HC33" s="18">
        <v>0</v>
      </c>
      <c r="HD33" s="18">
        <v>0</v>
      </c>
      <c r="HE33" s="18">
        <v>0</v>
      </c>
      <c r="HF33" s="80">
        <v>0</v>
      </c>
      <c r="HG33" s="80">
        <v>0</v>
      </c>
      <c r="HH33" s="18">
        <v>0</v>
      </c>
      <c r="HI33" s="18">
        <v>0</v>
      </c>
      <c r="HJ33" s="18">
        <v>0</v>
      </c>
      <c r="HK33" s="18">
        <v>0</v>
      </c>
      <c r="HL33" s="80">
        <v>0</v>
      </c>
      <c r="HM33" s="80">
        <v>0</v>
      </c>
      <c r="HN33" s="18">
        <v>0</v>
      </c>
      <c r="HO33" s="18">
        <v>0</v>
      </c>
      <c r="HP33" s="18">
        <v>0</v>
      </c>
      <c r="HQ33" s="18">
        <v>0</v>
      </c>
      <c r="HR33" s="18">
        <v>0</v>
      </c>
      <c r="HS33" s="18">
        <v>0</v>
      </c>
      <c r="HT33" s="18">
        <v>209511509.19</v>
      </c>
      <c r="HU33" s="18">
        <v>0</v>
      </c>
    </row>
    <row r="34" spans="1:229" ht="12.75" customHeight="1">
      <c r="A34" s="57" t="s">
        <v>201</v>
      </c>
      <c r="B34" s="17">
        <v>1037</v>
      </c>
      <c r="C34" s="58" t="s">
        <v>146</v>
      </c>
      <c r="D34" s="19">
        <v>0</v>
      </c>
      <c r="E34" s="19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105209625.48999999</v>
      </c>
      <c r="AK34" s="18">
        <v>0</v>
      </c>
      <c r="AL34" s="18">
        <v>1887963.08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0</v>
      </c>
      <c r="AU34" s="18">
        <v>0</v>
      </c>
      <c r="AV34" s="18">
        <v>0</v>
      </c>
      <c r="AW34" s="18">
        <v>0</v>
      </c>
      <c r="AX34" s="18">
        <v>0</v>
      </c>
      <c r="AY34" s="18">
        <v>0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0</v>
      </c>
      <c r="BH34" s="18">
        <v>0</v>
      </c>
      <c r="BI34" s="18">
        <v>0</v>
      </c>
      <c r="BJ34" s="18">
        <v>0</v>
      </c>
      <c r="BK34" s="18">
        <v>0</v>
      </c>
      <c r="BL34" s="18">
        <v>0</v>
      </c>
      <c r="BM34" s="18">
        <v>0</v>
      </c>
      <c r="BN34" s="18">
        <v>0</v>
      </c>
      <c r="BO34" s="18">
        <v>0</v>
      </c>
      <c r="BP34" s="18">
        <v>954313.04</v>
      </c>
      <c r="BQ34" s="18">
        <v>0</v>
      </c>
      <c r="BR34" s="18">
        <v>0</v>
      </c>
      <c r="BS34" s="18">
        <v>0</v>
      </c>
      <c r="BT34" s="18">
        <v>0</v>
      </c>
      <c r="BU34" s="18">
        <v>0</v>
      </c>
      <c r="BV34" s="18">
        <v>0</v>
      </c>
      <c r="BW34" s="18">
        <v>0</v>
      </c>
      <c r="BX34" s="18">
        <v>0</v>
      </c>
      <c r="BY34" s="18">
        <v>0</v>
      </c>
      <c r="BZ34" s="18">
        <v>0</v>
      </c>
      <c r="CA34" s="18">
        <v>0</v>
      </c>
      <c r="CB34" s="18">
        <v>0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>
        <v>0</v>
      </c>
      <c r="CP34" s="18">
        <v>0</v>
      </c>
      <c r="CQ34" s="18">
        <v>0</v>
      </c>
      <c r="CR34" s="18">
        <v>0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18">
        <v>0</v>
      </c>
      <c r="CY34" s="18">
        <v>0</v>
      </c>
      <c r="CZ34" s="18">
        <v>0</v>
      </c>
      <c r="DA34" s="18">
        <v>0</v>
      </c>
      <c r="DB34" s="18">
        <v>0</v>
      </c>
      <c r="DC34" s="18">
        <v>0</v>
      </c>
      <c r="DD34" s="18">
        <v>0</v>
      </c>
      <c r="DE34" s="18">
        <v>0</v>
      </c>
      <c r="DF34" s="18">
        <v>0</v>
      </c>
      <c r="DG34" s="18">
        <v>0</v>
      </c>
      <c r="DH34" s="18">
        <v>0</v>
      </c>
      <c r="DI34" s="18">
        <v>0</v>
      </c>
      <c r="DJ34" s="18">
        <v>0</v>
      </c>
      <c r="DK34" s="18">
        <v>0</v>
      </c>
      <c r="DL34" s="18">
        <v>0</v>
      </c>
      <c r="DM34" s="18">
        <v>0</v>
      </c>
      <c r="DN34" s="18">
        <v>0</v>
      </c>
      <c r="DO34" s="18">
        <v>0</v>
      </c>
      <c r="DP34" s="18">
        <v>0</v>
      </c>
      <c r="DQ34" s="18">
        <v>0</v>
      </c>
      <c r="DR34" s="18">
        <v>0</v>
      </c>
      <c r="DS34" s="18">
        <v>0</v>
      </c>
      <c r="DT34" s="18">
        <v>0</v>
      </c>
      <c r="DU34" s="18">
        <v>0</v>
      </c>
      <c r="DV34" s="18">
        <v>0</v>
      </c>
      <c r="DW34" s="18">
        <v>0</v>
      </c>
      <c r="DX34" s="18">
        <v>0</v>
      </c>
      <c r="DY34" s="18">
        <v>0</v>
      </c>
      <c r="DZ34" s="18">
        <v>0</v>
      </c>
      <c r="EA34" s="18">
        <v>0</v>
      </c>
      <c r="EB34" s="18">
        <v>0</v>
      </c>
      <c r="EC34" s="18">
        <v>0</v>
      </c>
      <c r="ED34" s="18">
        <v>0</v>
      </c>
      <c r="EE34" s="18">
        <v>0</v>
      </c>
      <c r="EF34" s="18">
        <v>0</v>
      </c>
      <c r="EG34" s="18">
        <v>0</v>
      </c>
      <c r="EH34" s="18">
        <v>0</v>
      </c>
      <c r="EI34" s="18">
        <v>0</v>
      </c>
      <c r="EJ34" s="18">
        <v>0</v>
      </c>
      <c r="EK34" s="18">
        <v>0</v>
      </c>
      <c r="EL34" s="18">
        <v>0</v>
      </c>
      <c r="EM34" s="18">
        <v>0</v>
      </c>
      <c r="EN34" s="18">
        <v>0</v>
      </c>
      <c r="EO34" s="18">
        <v>0</v>
      </c>
      <c r="EP34" s="18">
        <v>0</v>
      </c>
      <c r="EQ34" s="18">
        <v>0</v>
      </c>
      <c r="ER34" s="18">
        <v>0</v>
      </c>
      <c r="ES34" s="18">
        <v>0</v>
      </c>
      <c r="ET34" s="18">
        <v>0</v>
      </c>
      <c r="EU34" s="18">
        <v>0</v>
      </c>
      <c r="EV34" s="18">
        <v>0</v>
      </c>
      <c r="EW34" s="18">
        <v>0</v>
      </c>
      <c r="EX34" s="18">
        <v>0</v>
      </c>
      <c r="EY34" s="18">
        <v>0</v>
      </c>
      <c r="EZ34" s="18">
        <v>0</v>
      </c>
      <c r="FA34" s="18">
        <v>0</v>
      </c>
      <c r="FB34" s="18">
        <v>0</v>
      </c>
      <c r="FC34" s="18">
        <v>0</v>
      </c>
      <c r="FD34" s="18">
        <v>0</v>
      </c>
      <c r="FE34" s="18">
        <v>0</v>
      </c>
      <c r="FF34" s="18">
        <v>0</v>
      </c>
      <c r="FG34" s="18">
        <v>0</v>
      </c>
      <c r="FH34" s="18">
        <v>0</v>
      </c>
      <c r="FI34" s="18">
        <v>0</v>
      </c>
      <c r="FJ34" s="18">
        <v>0</v>
      </c>
      <c r="FK34" s="18">
        <v>0</v>
      </c>
      <c r="FL34" s="18">
        <v>0</v>
      </c>
      <c r="FM34" s="18">
        <v>0</v>
      </c>
      <c r="FN34" s="19">
        <v>0</v>
      </c>
      <c r="FO34" s="19">
        <v>0</v>
      </c>
      <c r="FP34" s="18">
        <v>0</v>
      </c>
      <c r="FQ34" s="18">
        <v>0</v>
      </c>
      <c r="FR34" s="18">
        <v>0</v>
      </c>
      <c r="FS34" s="18">
        <v>0</v>
      </c>
      <c r="FT34" s="80">
        <v>0</v>
      </c>
      <c r="FU34" s="80">
        <v>0</v>
      </c>
      <c r="FV34" s="18">
        <v>0</v>
      </c>
      <c r="FW34" s="18">
        <v>0</v>
      </c>
      <c r="FX34" s="18">
        <v>0</v>
      </c>
      <c r="FY34" s="18">
        <v>0</v>
      </c>
      <c r="FZ34" s="80">
        <v>0</v>
      </c>
      <c r="GA34" s="80">
        <v>0</v>
      </c>
      <c r="GB34" s="18">
        <v>0</v>
      </c>
      <c r="GC34" s="18">
        <v>0</v>
      </c>
      <c r="GD34" s="18">
        <v>0</v>
      </c>
      <c r="GE34" s="18">
        <v>0</v>
      </c>
      <c r="GF34" s="18">
        <v>0</v>
      </c>
      <c r="GG34" s="18">
        <v>0</v>
      </c>
      <c r="GH34" s="18">
        <v>0</v>
      </c>
      <c r="GI34" s="18">
        <v>0</v>
      </c>
      <c r="GJ34" s="18">
        <v>0</v>
      </c>
      <c r="GK34" s="18">
        <v>0</v>
      </c>
      <c r="GL34" s="18">
        <v>0</v>
      </c>
      <c r="GM34" s="18">
        <v>0</v>
      </c>
      <c r="GN34" s="18">
        <v>0</v>
      </c>
      <c r="GO34" s="18">
        <v>0</v>
      </c>
      <c r="GP34" s="18">
        <v>0</v>
      </c>
      <c r="GQ34" s="18">
        <v>0</v>
      </c>
      <c r="GR34" s="18">
        <v>0</v>
      </c>
      <c r="GS34" s="18">
        <v>0</v>
      </c>
      <c r="GT34" s="18">
        <v>0</v>
      </c>
      <c r="GU34" s="18">
        <v>0</v>
      </c>
      <c r="GV34" s="18">
        <v>0</v>
      </c>
      <c r="GW34" s="18">
        <v>0</v>
      </c>
      <c r="GX34" s="18">
        <v>0</v>
      </c>
      <c r="GY34" s="18">
        <v>0</v>
      </c>
      <c r="GZ34" s="80">
        <v>0</v>
      </c>
      <c r="HA34" s="80">
        <v>0</v>
      </c>
      <c r="HB34" s="18">
        <v>0</v>
      </c>
      <c r="HC34" s="18">
        <v>0</v>
      </c>
      <c r="HD34" s="18">
        <v>0</v>
      </c>
      <c r="HE34" s="18">
        <v>0</v>
      </c>
      <c r="HF34" s="80">
        <v>0</v>
      </c>
      <c r="HG34" s="80">
        <v>0</v>
      </c>
      <c r="HH34" s="18">
        <v>0</v>
      </c>
      <c r="HI34" s="18">
        <v>0</v>
      </c>
      <c r="HJ34" s="18">
        <v>0</v>
      </c>
      <c r="HK34" s="18">
        <v>0</v>
      </c>
      <c r="HL34" s="80">
        <v>0</v>
      </c>
      <c r="HM34" s="80">
        <v>0</v>
      </c>
      <c r="HN34" s="18">
        <v>0</v>
      </c>
      <c r="HO34" s="18">
        <v>0</v>
      </c>
      <c r="HP34" s="18">
        <v>0</v>
      </c>
      <c r="HQ34" s="18">
        <v>0</v>
      </c>
      <c r="HR34" s="18">
        <v>0</v>
      </c>
      <c r="HS34" s="18">
        <v>0</v>
      </c>
      <c r="HT34" s="18">
        <v>108051901.61</v>
      </c>
      <c r="HU34" s="18">
        <v>0</v>
      </c>
    </row>
    <row r="35" spans="1:229" ht="12.75" customHeight="1">
      <c r="A35" s="57" t="s">
        <v>203</v>
      </c>
      <c r="B35" s="17">
        <v>1038</v>
      </c>
      <c r="C35" s="58" t="s">
        <v>146</v>
      </c>
      <c r="D35" s="19">
        <v>2884476.82</v>
      </c>
      <c r="E35" s="19">
        <v>421026.41</v>
      </c>
      <c r="F35" s="18">
        <v>0</v>
      </c>
      <c r="G35" s="18">
        <v>0</v>
      </c>
      <c r="H35" s="18">
        <v>2884476.82</v>
      </c>
      <c r="I35" s="18">
        <v>421026.41</v>
      </c>
      <c r="J35" s="18">
        <v>0</v>
      </c>
      <c r="K35" s="18">
        <v>0</v>
      </c>
      <c r="L35" s="18">
        <v>2735398.68</v>
      </c>
      <c r="M35" s="18">
        <v>79881.429999999993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1010802.73</v>
      </c>
      <c r="AA35" s="18">
        <v>3341328.82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-501223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0</v>
      </c>
      <c r="AS35" s="18">
        <v>0</v>
      </c>
      <c r="AT35" s="18">
        <v>172643.12</v>
      </c>
      <c r="AU35" s="18">
        <v>3481047.8</v>
      </c>
      <c r="AV35" s="18">
        <v>122584.93</v>
      </c>
      <c r="AW35" s="18">
        <v>558512.56999999995</v>
      </c>
      <c r="AX35" s="18">
        <v>0</v>
      </c>
      <c r="AY35" s="18">
        <v>0</v>
      </c>
      <c r="AZ35" s="18">
        <v>0</v>
      </c>
      <c r="BA35" s="18">
        <v>0</v>
      </c>
      <c r="BB35" s="18">
        <v>5975.26</v>
      </c>
      <c r="BC35" s="18">
        <v>0.08</v>
      </c>
      <c r="BD35" s="18">
        <v>82174.78</v>
      </c>
      <c r="BE35" s="18">
        <v>127230.5</v>
      </c>
      <c r="BF35" s="18">
        <v>0</v>
      </c>
      <c r="BG35" s="18">
        <v>0</v>
      </c>
      <c r="BH35" s="18">
        <v>0</v>
      </c>
      <c r="BI35" s="18">
        <v>0</v>
      </c>
      <c r="BJ35" s="18">
        <v>0</v>
      </c>
      <c r="BK35" s="18">
        <v>0</v>
      </c>
      <c r="BL35" s="18">
        <v>0</v>
      </c>
      <c r="BM35" s="18">
        <v>0</v>
      </c>
      <c r="BN35" s="18">
        <v>0</v>
      </c>
      <c r="BO35" s="18">
        <v>0</v>
      </c>
      <c r="BP35" s="18">
        <v>0</v>
      </c>
      <c r="BQ35" s="18">
        <v>841631.69</v>
      </c>
      <c r="BR35" s="18">
        <v>0</v>
      </c>
      <c r="BS35" s="18">
        <v>0</v>
      </c>
      <c r="BT35" s="18">
        <v>0</v>
      </c>
      <c r="BU35" s="18">
        <v>0</v>
      </c>
      <c r="BV35" s="18">
        <v>715672</v>
      </c>
      <c r="BW35" s="18">
        <v>0</v>
      </c>
      <c r="BX35" s="18">
        <v>115154.1</v>
      </c>
      <c r="BY35" s="18">
        <v>0</v>
      </c>
      <c r="BZ35" s="18">
        <v>0</v>
      </c>
      <c r="CA35" s="18">
        <v>0</v>
      </c>
      <c r="CB35" s="18">
        <v>124531.54</v>
      </c>
      <c r="CC35" s="18">
        <v>0</v>
      </c>
      <c r="CD35" s="18">
        <v>0</v>
      </c>
      <c r="CE35" s="18">
        <v>0</v>
      </c>
      <c r="CF35" s="18">
        <v>0</v>
      </c>
      <c r="CG35" s="18">
        <v>0</v>
      </c>
      <c r="CH35" s="18">
        <v>0</v>
      </c>
      <c r="CI35" s="18">
        <v>0</v>
      </c>
      <c r="CJ35" s="18">
        <v>19548089.760000002</v>
      </c>
      <c r="CK35" s="18">
        <v>1062722.51</v>
      </c>
      <c r="CL35" s="18">
        <v>298909.31</v>
      </c>
      <c r="CM35" s="18">
        <v>8162.7199999998302</v>
      </c>
      <c r="CN35" s="18">
        <v>163516.97</v>
      </c>
      <c r="CO35" s="18">
        <v>13511.960000000099</v>
      </c>
      <c r="CP35" s="18">
        <v>0</v>
      </c>
      <c r="CQ35" s="18">
        <v>0</v>
      </c>
      <c r="CR35" s="18">
        <v>295383.24</v>
      </c>
      <c r="CS35" s="18">
        <v>8162.72</v>
      </c>
      <c r="CT35" s="18">
        <v>0</v>
      </c>
      <c r="CU35" s="18">
        <v>0</v>
      </c>
      <c r="CV35" s="18">
        <v>0</v>
      </c>
      <c r="CW35" s="18">
        <v>0</v>
      </c>
      <c r="CX35" s="18">
        <v>0</v>
      </c>
      <c r="CY35" s="18">
        <v>0</v>
      </c>
      <c r="CZ35" s="18">
        <v>0</v>
      </c>
      <c r="DA35" s="18">
        <v>0</v>
      </c>
      <c r="DB35" s="18">
        <v>0</v>
      </c>
      <c r="DC35" s="18">
        <v>0</v>
      </c>
      <c r="DD35" s="18">
        <v>7074.59</v>
      </c>
      <c r="DE35" s="18">
        <v>0</v>
      </c>
      <c r="DF35" s="18">
        <v>0</v>
      </c>
      <c r="DG35" s="18">
        <v>0</v>
      </c>
      <c r="DH35" s="18">
        <v>0</v>
      </c>
      <c r="DI35" s="18">
        <v>0</v>
      </c>
      <c r="DJ35" s="18">
        <v>0</v>
      </c>
      <c r="DK35" s="18">
        <v>0</v>
      </c>
      <c r="DL35" s="18">
        <v>0</v>
      </c>
      <c r="DM35" s="18">
        <v>0</v>
      </c>
      <c r="DN35" s="18">
        <v>0</v>
      </c>
      <c r="DO35" s="18">
        <v>0</v>
      </c>
      <c r="DP35" s="18">
        <v>0</v>
      </c>
      <c r="DQ35" s="18">
        <v>0</v>
      </c>
      <c r="DR35" s="18">
        <v>0</v>
      </c>
      <c r="DS35" s="18">
        <v>0</v>
      </c>
      <c r="DT35" s="18">
        <v>0</v>
      </c>
      <c r="DU35" s="18">
        <v>0</v>
      </c>
      <c r="DV35" s="18">
        <v>0</v>
      </c>
      <c r="DW35" s="18">
        <v>0</v>
      </c>
      <c r="DX35" s="18">
        <v>0</v>
      </c>
      <c r="DY35" s="18">
        <v>0</v>
      </c>
      <c r="DZ35" s="18">
        <v>0</v>
      </c>
      <c r="EA35" s="18">
        <v>0</v>
      </c>
      <c r="EB35" s="18">
        <v>244789.6</v>
      </c>
      <c r="EC35" s="18">
        <v>44195.44</v>
      </c>
      <c r="ED35" s="18">
        <v>0</v>
      </c>
      <c r="EE35" s="18">
        <v>0</v>
      </c>
      <c r="EF35" s="18">
        <v>380116.5</v>
      </c>
      <c r="EG35" s="18">
        <v>-2556.28999999998</v>
      </c>
      <c r="EH35" s="18">
        <v>10882.53</v>
      </c>
      <c r="EI35" s="18">
        <v>0</v>
      </c>
      <c r="EJ35" s="18">
        <v>0</v>
      </c>
      <c r="EK35" s="18">
        <v>0</v>
      </c>
      <c r="EL35" s="18">
        <v>0</v>
      </c>
      <c r="EM35" s="18">
        <v>0</v>
      </c>
      <c r="EN35" s="18">
        <v>207423.58</v>
      </c>
      <c r="EO35" s="18">
        <v>-7.0000000006984905E-2</v>
      </c>
      <c r="EP35" s="18">
        <v>0</v>
      </c>
      <c r="EQ35" s="18">
        <v>0</v>
      </c>
      <c r="ER35" s="18">
        <v>0</v>
      </c>
      <c r="ES35" s="18">
        <v>0</v>
      </c>
      <c r="ET35" s="18">
        <v>0</v>
      </c>
      <c r="EU35" s="18">
        <v>0</v>
      </c>
      <c r="EV35" s="18">
        <v>0</v>
      </c>
      <c r="EW35" s="18">
        <v>0</v>
      </c>
      <c r="EX35" s="18">
        <v>0</v>
      </c>
      <c r="EY35" s="18">
        <v>0</v>
      </c>
      <c r="EZ35" s="18">
        <v>0</v>
      </c>
      <c r="FA35" s="18">
        <v>0</v>
      </c>
      <c r="FB35" s="18">
        <v>0</v>
      </c>
      <c r="FC35" s="18">
        <v>0</v>
      </c>
      <c r="FD35" s="18">
        <v>0</v>
      </c>
      <c r="FE35" s="18">
        <v>0</v>
      </c>
      <c r="FF35" s="18">
        <v>0</v>
      </c>
      <c r="FG35" s="18">
        <v>0</v>
      </c>
      <c r="FH35" s="18">
        <v>0</v>
      </c>
      <c r="FI35" s="18">
        <v>0</v>
      </c>
      <c r="FJ35" s="18">
        <v>0</v>
      </c>
      <c r="FK35" s="18">
        <v>0</v>
      </c>
      <c r="FL35" s="18">
        <v>0</v>
      </c>
      <c r="FM35" s="18">
        <v>0</v>
      </c>
      <c r="FN35" s="19">
        <v>0</v>
      </c>
      <c r="FO35" s="19">
        <v>0</v>
      </c>
      <c r="FP35" s="18">
        <v>0</v>
      </c>
      <c r="FQ35" s="18">
        <v>0</v>
      </c>
      <c r="FR35" s="18">
        <v>0</v>
      </c>
      <c r="FS35" s="18">
        <v>0</v>
      </c>
      <c r="FT35" s="80">
        <v>0</v>
      </c>
      <c r="FU35" s="80">
        <v>0</v>
      </c>
      <c r="FV35" s="18">
        <v>0</v>
      </c>
      <c r="FW35" s="18">
        <v>0</v>
      </c>
      <c r="FX35" s="18">
        <v>0</v>
      </c>
      <c r="FY35" s="18">
        <v>0</v>
      </c>
      <c r="FZ35" s="80">
        <v>0</v>
      </c>
      <c r="GA35" s="80">
        <v>0</v>
      </c>
      <c r="GB35" s="18">
        <v>0</v>
      </c>
      <c r="GC35" s="18">
        <v>0</v>
      </c>
      <c r="GD35" s="18">
        <v>0</v>
      </c>
      <c r="GE35" s="18">
        <v>0</v>
      </c>
      <c r="GF35" s="18">
        <v>0</v>
      </c>
      <c r="GG35" s="18">
        <v>0</v>
      </c>
      <c r="GH35" s="18">
        <v>0</v>
      </c>
      <c r="GI35" s="18">
        <v>0</v>
      </c>
      <c r="GJ35" s="18">
        <v>0</v>
      </c>
      <c r="GK35" s="18">
        <v>0</v>
      </c>
      <c r="GL35" s="18">
        <v>0</v>
      </c>
      <c r="GM35" s="18">
        <v>0</v>
      </c>
      <c r="GN35" s="18">
        <v>0</v>
      </c>
      <c r="GO35" s="18">
        <v>0</v>
      </c>
      <c r="GP35" s="18">
        <v>0</v>
      </c>
      <c r="GQ35" s="18">
        <v>0</v>
      </c>
      <c r="GR35" s="18">
        <v>0</v>
      </c>
      <c r="GS35" s="18">
        <v>0</v>
      </c>
      <c r="GT35" s="18">
        <v>0</v>
      </c>
      <c r="GU35" s="18">
        <v>0</v>
      </c>
      <c r="GV35" s="18">
        <v>0</v>
      </c>
      <c r="GW35" s="18">
        <v>0</v>
      </c>
      <c r="GX35" s="18">
        <v>0</v>
      </c>
      <c r="GY35" s="18">
        <v>0</v>
      </c>
      <c r="GZ35" s="80">
        <v>0</v>
      </c>
      <c r="HA35" s="80">
        <v>0</v>
      </c>
      <c r="HB35" s="18">
        <v>0</v>
      </c>
      <c r="HC35" s="18">
        <v>0</v>
      </c>
      <c r="HD35" s="18">
        <v>0</v>
      </c>
      <c r="HE35" s="18">
        <v>0</v>
      </c>
      <c r="HF35" s="80">
        <v>0</v>
      </c>
      <c r="HG35" s="80">
        <v>0</v>
      </c>
      <c r="HH35" s="18">
        <v>0</v>
      </c>
      <c r="HI35" s="18">
        <v>0</v>
      </c>
      <c r="HJ35" s="18">
        <v>0</v>
      </c>
      <c r="HK35" s="18">
        <v>0</v>
      </c>
      <c r="HL35" s="80">
        <v>0</v>
      </c>
      <c r="HM35" s="80">
        <v>0</v>
      </c>
      <c r="HN35" s="18">
        <v>0</v>
      </c>
      <c r="HO35" s="18">
        <v>0</v>
      </c>
      <c r="HP35" s="18">
        <v>0</v>
      </c>
      <c r="HQ35" s="18">
        <v>0</v>
      </c>
      <c r="HR35" s="18">
        <v>0</v>
      </c>
      <c r="HS35" s="18">
        <v>0</v>
      </c>
      <c r="HT35" s="18">
        <v>28624377.039999999</v>
      </c>
      <c r="HU35" s="18">
        <v>9984858.290000001</v>
      </c>
    </row>
    <row r="36" spans="1:229" ht="12.75" customHeight="1">
      <c r="A36" s="57" t="s">
        <v>205</v>
      </c>
      <c r="B36" s="17">
        <v>1039</v>
      </c>
      <c r="C36" s="58" t="s">
        <v>146</v>
      </c>
      <c r="D36" s="19">
        <v>0</v>
      </c>
      <c r="E36" s="19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115611072.09</v>
      </c>
      <c r="AK36" s="18">
        <v>0</v>
      </c>
      <c r="AL36" s="18">
        <v>3529168.47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v>0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  <c r="BE36" s="18">
        <v>0</v>
      </c>
      <c r="BF36" s="18">
        <v>0</v>
      </c>
      <c r="BG36" s="18">
        <v>0</v>
      </c>
      <c r="BH36" s="18">
        <v>0</v>
      </c>
      <c r="BI36" s="18">
        <v>0</v>
      </c>
      <c r="BJ36" s="18">
        <v>0</v>
      </c>
      <c r="BK36" s="18">
        <v>0</v>
      </c>
      <c r="BL36" s="18">
        <v>0</v>
      </c>
      <c r="BM36" s="18">
        <v>0</v>
      </c>
      <c r="BN36" s="18">
        <v>0</v>
      </c>
      <c r="BO36" s="18">
        <v>0</v>
      </c>
      <c r="BP36" s="18">
        <v>1107442.56</v>
      </c>
      <c r="BQ36" s="18">
        <v>0</v>
      </c>
      <c r="BR36" s="18">
        <v>0</v>
      </c>
      <c r="BS36" s="18">
        <v>0</v>
      </c>
      <c r="BT36" s="18">
        <v>0</v>
      </c>
      <c r="BU36" s="18">
        <v>0</v>
      </c>
      <c r="BV36" s="18">
        <v>0</v>
      </c>
      <c r="BW36" s="18">
        <v>0</v>
      </c>
      <c r="BX36" s="18">
        <v>0</v>
      </c>
      <c r="BY36" s="18">
        <v>0</v>
      </c>
      <c r="BZ36" s="18">
        <v>0</v>
      </c>
      <c r="CA36" s="18">
        <v>0</v>
      </c>
      <c r="CB36" s="18">
        <v>0</v>
      </c>
      <c r="CC36" s="18">
        <v>0</v>
      </c>
      <c r="CD36" s="18">
        <v>0</v>
      </c>
      <c r="CE36" s="18">
        <v>0</v>
      </c>
      <c r="CF36" s="18">
        <v>0</v>
      </c>
      <c r="CG36" s="18">
        <v>0</v>
      </c>
      <c r="CH36" s="18">
        <v>0</v>
      </c>
      <c r="CI36" s="18">
        <v>0</v>
      </c>
      <c r="CJ36" s="18">
        <v>0</v>
      </c>
      <c r="CK36" s="18">
        <v>0</v>
      </c>
      <c r="CL36" s="18">
        <v>0</v>
      </c>
      <c r="CM36" s="18">
        <v>0</v>
      </c>
      <c r="CN36" s="18">
        <v>0</v>
      </c>
      <c r="CO36" s="18">
        <v>0</v>
      </c>
      <c r="CP36" s="18">
        <v>0</v>
      </c>
      <c r="CQ36" s="18">
        <v>0</v>
      </c>
      <c r="CR36" s="18">
        <v>0</v>
      </c>
      <c r="CS36" s="18">
        <v>0</v>
      </c>
      <c r="CT36" s="18">
        <v>0</v>
      </c>
      <c r="CU36" s="18">
        <v>0</v>
      </c>
      <c r="CV36" s="18">
        <v>0</v>
      </c>
      <c r="CW36" s="18">
        <v>0</v>
      </c>
      <c r="CX36" s="18">
        <v>0</v>
      </c>
      <c r="CY36" s="18">
        <v>0</v>
      </c>
      <c r="CZ36" s="18">
        <v>0</v>
      </c>
      <c r="DA36" s="18">
        <v>0</v>
      </c>
      <c r="DB36" s="18">
        <v>0</v>
      </c>
      <c r="DC36" s="18">
        <v>0</v>
      </c>
      <c r="DD36" s="18">
        <v>0</v>
      </c>
      <c r="DE36" s="18">
        <v>0</v>
      </c>
      <c r="DF36" s="18">
        <v>0</v>
      </c>
      <c r="DG36" s="18">
        <v>0</v>
      </c>
      <c r="DH36" s="18">
        <v>0</v>
      </c>
      <c r="DI36" s="18">
        <v>0</v>
      </c>
      <c r="DJ36" s="18">
        <v>0</v>
      </c>
      <c r="DK36" s="18">
        <v>0</v>
      </c>
      <c r="DL36" s="18">
        <v>0</v>
      </c>
      <c r="DM36" s="18">
        <v>0</v>
      </c>
      <c r="DN36" s="18">
        <v>0</v>
      </c>
      <c r="DO36" s="18">
        <v>0</v>
      </c>
      <c r="DP36" s="18">
        <v>0</v>
      </c>
      <c r="DQ36" s="18">
        <v>0</v>
      </c>
      <c r="DR36" s="18">
        <v>0</v>
      </c>
      <c r="DS36" s="18">
        <v>0</v>
      </c>
      <c r="DT36" s="18">
        <v>0</v>
      </c>
      <c r="DU36" s="18">
        <v>0</v>
      </c>
      <c r="DV36" s="18">
        <v>0</v>
      </c>
      <c r="DW36" s="18">
        <v>0</v>
      </c>
      <c r="DX36" s="18">
        <v>0</v>
      </c>
      <c r="DY36" s="18">
        <v>0</v>
      </c>
      <c r="DZ36" s="18">
        <v>0</v>
      </c>
      <c r="EA36" s="18">
        <v>0</v>
      </c>
      <c r="EB36" s="18">
        <v>0</v>
      </c>
      <c r="EC36" s="18">
        <v>0</v>
      </c>
      <c r="ED36" s="18">
        <v>0</v>
      </c>
      <c r="EE36" s="18">
        <v>0</v>
      </c>
      <c r="EF36" s="18">
        <v>0</v>
      </c>
      <c r="EG36" s="18">
        <v>0</v>
      </c>
      <c r="EH36" s="18">
        <v>0</v>
      </c>
      <c r="EI36" s="18">
        <v>0</v>
      </c>
      <c r="EJ36" s="18">
        <v>0</v>
      </c>
      <c r="EK36" s="18">
        <v>0</v>
      </c>
      <c r="EL36" s="18">
        <v>0</v>
      </c>
      <c r="EM36" s="18">
        <v>0</v>
      </c>
      <c r="EN36" s="18">
        <v>0</v>
      </c>
      <c r="EO36" s="18">
        <v>0</v>
      </c>
      <c r="EP36" s="18">
        <v>0</v>
      </c>
      <c r="EQ36" s="18">
        <v>0</v>
      </c>
      <c r="ER36" s="18">
        <v>0</v>
      </c>
      <c r="ES36" s="18">
        <v>0</v>
      </c>
      <c r="ET36" s="18">
        <v>0</v>
      </c>
      <c r="EU36" s="18">
        <v>0</v>
      </c>
      <c r="EV36" s="18">
        <v>0</v>
      </c>
      <c r="EW36" s="18">
        <v>0</v>
      </c>
      <c r="EX36" s="18">
        <v>0</v>
      </c>
      <c r="EY36" s="18">
        <v>0</v>
      </c>
      <c r="EZ36" s="18">
        <v>0</v>
      </c>
      <c r="FA36" s="18">
        <v>0</v>
      </c>
      <c r="FB36" s="18">
        <v>0</v>
      </c>
      <c r="FC36" s="18">
        <v>0</v>
      </c>
      <c r="FD36" s="18">
        <v>0</v>
      </c>
      <c r="FE36" s="18">
        <v>0</v>
      </c>
      <c r="FF36" s="18">
        <v>0</v>
      </c>
      <c r="FG36" s="18">
        <v>0</v>
      </c>
      <c r="FH36" s="18">
        <v>0</v>
      </c>
      <c r="FI36" s="18">
        <v>0</v>
      </c>
      <c r="FJ36" s="18">
        <v>0</v>
      </c>
      <c r="FK36" s="18">
        <v>0</v>
      </c>
      <c r="FL36" s="18">
        <v>0</v>
      </c>
      <c r="FM36" s="18">
        <v>0</v>
      </c>
      <c r="FN36" s="19">
        <v>0</v>
      </c>
      <c r="FO36" s="19">
        <v>0</v>
      </c>
      <c r="FP36" s="18">
        <v>0</v>
      </c>
      <c r="FQ36" s="18">
        <v>0</v>
      </c>
      <c r="FR36" s="18">
        <v>0</v>
      </c>
      <c r="FS36" s="18">
        <v>0</v>
      </c>
      <c r="FT36" s="80">
        <v>0</v>
      </c>
      <c r="FU36" s="80">
        <v>0</v>
      </c>
      <c r="FV36" s="18">
        <v>0</v>
      </c>
      <c r="FW36" s="18">
        <v>0</v>
      </c>
      <c r="FX36" s="18">
        <v>0</v>
      </c>
      <c r="FY36" s="18">
        <v>0</v>
      </c>
      <c r="FZ36" s="80">
        <v>0</v>
      </c>
      <c r="GA36" s="80">
        <v>0</v>
      </c>
      <c r="GB36" s="18">
        <v>0</v>
      </c>
      <c r="GC36" s="18">
        <v>0</v>
      </c>
      <c r="GD36" s="18">
        <v>0</v>
      </c>
      <c r="GE36" s="18">
        <v>0</v>
      </c>
      <c r="GF36" s="18">
        <v>0</v>
      </c>
      <c r="GG36" s="18">
        <v>0</v>
      </c>
      <c r="GH36" s="18">
        <v>0</v>
      </c>
      <c r="GI36" s="18">
        <v>0</v>
      </c>
      <c r="GJ36" s="18">
        <v>0</v>
      </c>
      <c r="GK36" s="18">
        <v>0</v>
      </c>
      <c r="GL36" s="18">
        <v>0</v>
      </c>
      <c r="GM36" s="18">
        <v>0</v>
      </c>
      <c r="GN36" s="18">
        <v>0</v>
      </c>
      <c r="GO36" s="18">
        <v>0</v>
      </c>
      <c r="GP36" s="18">
        <v>0</v>
      </c>
      <c r="GQ36" s="18">
        <v>0</v>
      </c>
      <c r="GR36" s="18">
        <v>0</v>
      </c>
      <c r="GS36" s="18">
        <v>0</v>
      </c>
      <c r="GT36" s="18">
        <v>0</v>
      </c>
      <c r="GU36" s="18">
        <v>0</v>
      </c>
      <c r="GV36" s="18">
        <v>0</v>
      </c>
      <c r="GW36" s="18">
        <v>0</v>
      </c>
      <c r="GX36" s="18">
        <v>0</v>
      </c>
      <c r="GY36" s="18">
        <v>0</v>
      </c>
      <c r="GZ36" s="80">
        <v>0</v>
      </c>
      <c r="HA36" s="80">
        <v>0</v>
      </c>
      <c r="HB36" s="18">
        <v>0</v>
      </c>
      <c r="HC36" s="18">
        <v>0</v>
      </c>
      <c r="HD36" s="18">
        <v>0</v>
      </c>
      <c r="HE36" s="18">
        <v>0</v>
      </c>
      <c r="HF36" s="80">
        <v>0</v>
      </c>
      <c r="HG36" s="80">
        <v>0</v>
      </c>
      <c r="HH36" s="18">
        <v>0</v>
      </c>
      <c r="HI36" s="18">
        <v>0</v>
      </c>
      <c r="HJ36" s="18">
        <v>0</v>
      </c>
      <c r="HK36" s="18">
        <v>0</v>
      </c>
      <c r="HL36" s="80">
        <v>0</v>
      </c>
      <c r="HM36" s="80">
        <v>0</v>
      </c>
      <c r="HN36" s="18">
        <v>0</v>
      </c>
      <c r="HO36" s="18">
        <v>0</v>
      </c>
      <c r="HP36" s="18">
        <v>0</v>
      </c>
      <c r="HQ36" s="18">
        <v>0</v>
      </c>
      <c r="HR36" s="18">
        <v>0</v>
      </c>
      <c r="HS36" s="18">
        <v>0</v>
      </c>
      <c r="HT36" s="18">
        <v>120247683.12</v>
      </c>
      <c r="HU36" s="18">
        <v>0</v>
      </c>
    </row>
    <row r="37" spans="1:229" ht="12.75" customHeight="1">
      <c r="A37" s="57" t="s">
        <v>207</v>
      </c>
      <c r="B37" s="17">
        <v>1040</v>
      </c>
      <c r="C37" s="58" t="s">
        <v>146</v>
      </c>
      <c r="D37" s="19">
        <v>0</v>
      </c>
      <c r="E37" s="19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111907111.05999999</v>
      </c>
      <c r="AE37" s="18">
        <v>16024148.540000001</v>
      </c>
      <c r="AF37" s="18">
        <v>0</v>
      </c>
      <c r="AG37" s="18">
        <v>0</v>
      </c>
      <c r="AH37" s="18">
        <v>0</v>
      </c>
      <c r="AI37" s="18">
        <v>0</v>
      </c>
      <c r="AJ37" s="18">
        <v>0</v>
      </c>
      <c r="AK37" s="18">
        <v>0</v>
      </c>
      <c r="AL37" s="18">
        <v>0</v>
      </c>
      <c r="AM37" s="18">
        <v>0</v>
      </c>
      <c r="AN37" s="18">
        <v>0</v>
      </c>
      <c r="AO37" s="18">
        <v>0</v>
      </c>
      <c r="AP37" s="18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0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  <c r="BE37" s="18">
        <v>0</v>
      </c>
      <c r="BF37" s="18">
        <v>0</v>
      </c>
      <c r="BG37" s="18">
        <v>0</v>
      </c>
      <c r="BH37" s="18">
        <v>0</v>
      </c>
      <c r="BI37" s="18">
        <v>0</v>
      </c>
      <c r="BJ37" s="18">
        <v>0</v>
      </c>
      <c r="BK37" s="18">
        <v>0</v>
      </c>
      <c r="BL37" s="18">
        <v>0</v>
      </c>
      <c r="BM37" s="18">
        <v>0</v>
      </c>
      <c r="BN37" s="18">
        <v>0</v>
      </c>
      <c r="BO37" s="18">
        <v>0</v>
      </c>
      <c r="BP37" s="18">
        <v>0</v>
      </c>
      <c r="BQ37" s="18">
        <v>0</v>
      </c>
      <c r="BR37" s="18">
        <v>0</v>
      </c>
      <c r="BS37" s="18">
        <v>0</v>
      </c>
      <c r="BT37" s="18">
        <v>0</v>
      </c>
      <c r="BU37" s="18">
        <v>0</v>
      </c>
      <c r="BV37" s="18">
        <v>0</v>
      </c>
      <c r="BW37" s="18">
        <v>0</v>
      </c>
      <c r="BX37" s="18">
        <v>0</v>
      </c>
      <c r="BY37" s="18">
        <v>0</v>
      </c>
      <c r="BZ37" s="18">
        <v>24086.93</v>
      </c>
      <c r="CA37" s="18">
        <v>1296226.0699999998</v>
      </c>
      <c r="CB37" s="18">
        <v>0</v>
      </c>
      <c r="CC37" s="18">
        <v>0</v>
      </c>
      <c r="CD37" s="18">
        <v>0</v>
      </c>
      <c r="CE37" s="18">
        <v>0</v>
      </c>
      <c r="CF37" s="18">
        <v>0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0</v>
      </c>
      <c r="CM37" s="18">
        <v>0</v>
      </c>
      <c r="CN37" s="18">
        <v>0</v>
      </c>
      <c r="CO37" s="18">
        <v>0</v>
      </c>
      <c r="CP37" s="18">
        <v>0</v>
      </c>
      <c r="CQ37" s="18">
        <v>0</v>
      </c>
      <c r="CR37" s="18">
        <v>0</v>
      </c>
      <c r="CS37" s="18">
        <v>0</v>
      </c>
      <c r="CT37" s="18">
        <v>0</v>
      </c>
      <c r="CU37" s="18">
        <v>0</v>
      </c>
      <c r="CV37" s="18">
        <v>0</v>
      </c>
      <c r="CW37" s="18">
        <v>0</v>
      </c>
      <c r="CX37" s="18">
        <v>0</v>
      </c>
      <c r="CY37" s="18">
        <v>0</v>
      </c>
      <c r="CZ37" s="18">
        <v>0</v>
      </c>
      <c r="DA37" s="18">
        <v>0</v>
      </c>
      <c r="DB37" s="18">
        <v>0</v>
      </c>
      <c r="DC37" s="18">
        <v>0</v>
      </c>
      <c r="DD37" s="18">
        <v>0</v>
      </c>
      <c r="DE37" s="18">
        <v>0</v>
      </c>
      <c r="DF37" s="18">
        <v>0</v>
      </c>
      <c r="DG37" s="18">
        <v>0</v>
      </c>
      <c r="DH37" s="18">
        <v>0</v>
      </c>
      <c r="DI37" s="18">
        <v>0</v>
      </c>
      <c r="DJ37" s="18">
        <v>0</v>
      </c>
      <c r="DK37" s="18">
        <v>0</v>
      </c>
      <c r="DL37" s="18">
        <v>0</v>
      </c>
      <c r="DM37" s="18">
        <v>0</v>
      </c>
      <c r="DN37" s="18">
        <v>0</v>
      </c>
      <c r="DO37" s="18">
        <v>0</v>
      </c>
      <c r="DP37" s="18">
        <v>0</v>
      </c>
      <c r="DQ37" s="18">
        <v>0</v>
      </c>
      <c r="DR37" s="18">
        <v>0</v>
      </c>
      <c r="DS37" s="18">
        <v>0</v>
      </c>
      <c r="DT37" s="18">
        <v>0</v>
      </c>
      <c r="DU37" s="18">
        <v>0</v>
      </c>
      <c r="DV37" s="18">
        <v>0</v>
      </c>
      <c r="DW37" s="18">
        <v>0</v>
      </c>
      <c r="DX37" s="18">
        <v>0</v>
      </c>
      <c r="DY37" s="18">
        <v>0</v>
      </c>
      <c r="DZ37" s="18">
        <v>0</v>
      </c>
      <c r="EA37" s="18">
        <v>0</v>
      </c>
      <c r="EB37" s="18">
        <v>0</v>
      </c>
      <c r="EC37" s="18">
        <v>0</v>
      </c>
      <c r="ED37" s="18">
        <v>0</v>
      </c>
      <c r="EE37" s="18">
        <v>0</v>
      </c>
      <c r="EF37" s="18">
        <v>0</v>
      </c>
      <c r="EG37" s="18">
        <v>0</v>
      </c>
      <c r="EH37" s="18">
        <v>0</v>
      </c>
      <c r="EI37" s="18">
        <v>0</v>
      </c>
      <c r="EJ37" s="18">
        <v>0</v>
      </c>
      <c r="EK37" s="18">
        <v>0</v>
      </c>
      <c r="EL37" s="18">
        <v>0</v>
      </c>
      <c r="EM37" s="18">
        <v>0</v>
      </c>
      <c r="EN37" s="18">
        <v>0</v>
      </c>
      <c r="EO37" s="18">
        <v>0</v>
      </c>
      <c r="EP37" s="18">
        <v>0</v>
      </c>
      <c r="EQ37" s="18">
        <v>0</v>
      </c>
      <c r="ER37" s="18">
        <v>0</v>
      </c>
      <c r="ES37" s="18">
        <v>0</v>
      </c>
      <c r="ET37" s="18">
        <v>0</v>
      </c>
      <c r="EU37" s="18">
        <v>0</v>
      </c>
      <c r="EV37" s="18">
        <v>0</v>
      </c>
      <c r="EW37" s="18">
        <v>0</v>
      </c>
      <c r="EX37" s="18">
        <v>0</v>
      </c>
      <c r="EY37" s="18">
        <v>0</v>
      </c>
      <c r="EZ37" s="18">
        <v>0</v>
      </c>
      <c r="FA37" s="18">
        <v>0</v>
      </c>
      <c r="FB37" s="18">
        <v>0</v>
      </c>
      <c r="FC37" s="18">
        <v>0</v>
      </c>
      <c r="FD37" s="18">
        <v>0</v>
      </c>
      <c r="FE37" s="18">
        <v>0</v>
      </c>
      <c r="FF37" s="18">
        <v>0</v>
      </c>
      <c r="FG37" s="18">
        <v>0</v>
      </c>
      <c r="FH37" s="18">
        <v>0</v>
      </c>
      <c r="FI37" s="18">
        <v>0</v>
      </c>
      <c r="FJ37" s="18">
        <v>0</v>
      </c>
      <c r="FK37" s="18">
        <v>0</v>
      </c>
      <c r="FL37" s="18">
        <v>0</v>
      </c>
      <c r="FM37" s="18">
        <v>0</v>
      </c>
      <c r="FN37" s="19">
        <v>0</v>
      </c>
      <c r="FO37" s="19">
        <v>0</v>
      </c>
      <c r="FP37" s="18">
        <v>0</v>
      </c>
      <c r="FQ37" s="18">
        <v>0</v>
      </c>
      <c r="FR37" s="18">
        <v>0</v>
      </c>
      <c r="FS37" s="18">
        <v>0</v>
      </c>
      <c r="FT37" s="80">
        <v>0</v>
      </c>
      <c r="FU37" s="80">
        <v>0</v>
      </c>
      <c r="FV37" s="18">
        <v>0</v>
      </c>
      <c r="FW37" s="18">
        <v>0</v>
      </c>
      <c r="FX37" s="18">
        <v>0</v>
      </c>
      <c r="FY37" s="18">
        <v>0</v>
      </c>
      <c r="FZ37" s="80">
        <v>0</v>
      </c>
      <c r="GA37" s="80">
        <v>0</v>
      </c>
      <c r="GB37" s="18">
        <v>0</v>
      </c>
      <c r="GC37" s="18">
        <v>0</v>
      </c>
      <c r="GD37" s="18">
        <v>0</v>
      </c>
      <c r="GE37" s="18">
        <v>0</v>
      </c>
      <c r="GF37" s="18">
        <v>0</v>
      </c>
      <c r="GG37" s="18">
        <v>0</v>
      </c>
      <c r="GH37" s="18">
        <v>0</v>
      </c>
      <c r="GI37" s="18">
        <v>0</v>
      </c>
      <c r="GJ37" s="18">
        <v>0</v>
      </c>
      <c r="GK37" s="18">
        <v>0</v>
      </c>
      <c r="GL37" s="18">
        <v>0</v>
      </c>
      <c r="GM37" s="18">
        <v>0</v>
      </c>
      <c r="GN37" s="18">
        <v>0</v>
      </c>
      <c r="GO37" s="18">
        <v>0</v>
      </c>
      <c r="GP37" s="18">
        <v>0</v>
      </c>
      <c r="GQ37" s="18">
        <v>0</v>
      </c>
      <c r="GR37" s="18">
        <v>0</v>
      </c>
      <c r="GS37" s="18">
        <v>0</v>
      </c>
      <c r="GT37" s="18">
        <v>0</v>
      </c>
      <c r="GU37" s="18">
        <v>0</v>
      </c>
      <c r="GV37" s="18">
        <v>0</v>
      </c>
      <c r="GW37" s="18">
        <v>0</v>
      </c>
      <c r="GX37" s="18">
        <v>0</v>
      </c>
      <c r="GY37" s="18">
        <v>0</v>
      </c>
      <c r="GZ37" s="80">
        <v>0</v>
      </c>
      <c r="HA37" s="80">
        <v>0</v>
      </c>
      <c r="HB37" s="18">
        <v>0</v>
      </c>
      <c r="HC37" s="18">
        <v>0</v>
      </c>
      <c r="HD37" s="18">
        <v>0</v>
      </c>
      <c r="HE37" s="18">
        <v>0</v>
      </c>
      <c r="HF37" s="80">
        <v>0</v>
      </c>
      <c r="HG37" s="80">
        <v>0</v>
      </c>
      <c r="HH37" s="18">
        <v>0</v>
      </c>
      <c r="HI37" s="18">
        <v>0</v>
      </c>
      <c r="HJ37" s="18">
        <v>0</v>
      </c>
      <c r="HK37" s="18">
        <v>0</v>
      </c>
      <c r="HL37" s="80">
        <v>0</v>
      </c>
      <c r="HM37" s="80">
        <v>0</v>
      </c>
      <c r="HN37" s="18">
        <v>0</v>
      </c>
      <c r="HO37" s="18">
        <v>0</v>
      </c>
      <c r="HP37" s="18">
        <v>0</v>
      </c>
      <c r="HQ37" s="18">
        <v>0</v>
      </c>
      <c r="HR37" s="18">
        <v>0</v>
      </c>
      <c r="HS37" s="18">
        <v>0</v>
      </c>
      <c r="HT37" s="18">
        <v>111931197.98999999</v>
      </c>
      <c r="HU37" s="18">
        <v>17320374.609999999</v>
      </c>
    </row>
    <row r="38" spans="1:229" ht="12.75" customHeight="1">
      <c r="A38" s="57" t="s">
        <v>209</v>
      </c>
      <c r="B38" s="17">
        <v>1043</v>
      </c>
      <c r="C38" s="58" t="s">
        <v>146</v>
      </c>
      <c r="D38" s="19">
        <v>39776219.210000001</v>
      </c>
      <c r="E38" s="19">
        <v>22226952.420000002</v>
      </c>
      <c r="F38" s="18">
        <v>0</v>
      </c>
      <c r="G38" s="18">
        <v>0</v>
      </c>
      <c r="H38" s="18">
        <v>24826620.219999999</v>
      </c>
      <c r="I38" s="18">
        <v>20587846.170000002</v>
      </c>
      <c r="J38" s="18">
        <v>14949598.99</v>
      </c>
      <c r="K38" s="18">
        <v>1639106.25</v>
      </c>
      <c r="L38" s="18">
        <v>215618.38</v>
      </c>
      <c r="M38" s="18">
        <v>49756.7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72776.990000000005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99746408.229999989</v>
      </c>
      <c r="AK38" s="18">
        <v>0</v>
      </c>
      <c r="AL38" s="18">
        <v>0</v>
      </c>
      <c r="AM38" s="18">
        <v>0</v>
      </c>
      <c r="AN38" s="18">
        <v>868299.41</v>
      </c>
      <c r="AO38" s="18">
        <v>0</v>
      </c>
      <c r="AP38" s="18">
        <v>10743838.98</v>
      </c>
      <c r="AQ38" s="18">
        <v>0</v>
      </c>
      <c r="AR38" s="18">
        <v>0</v>
      </c>
      <c r="AS38" s="18">
        <v>0</v>
      </c>
      <c r="AT38" s="18">
        <v>36283.129999999997</v>
      </c>
      <c r="AU38" s="18">
        <v>102738.75</v>
      </c>
      <c r="AV38" s="18">
        <v>82765.210000000006</v>
      </c>
      <c r="AW38" s="18">
        <v>110656.03</v>
      </c>
      <c r="AX38" s="18">
        <v>0</v>
      </c>
      <c r="AY38" s="18">
        <v>0</v>
      </c>
      <c r="AZ38" s="18">
        <v>0</v>
      </c>
      <c r="BA38" s="18">
        <v>0</v>
      </c>
      <c r="BB38" s="18">
        <v>39269.980000000003</v>
      </c>
      <c r="BC38" s="18">
        <v>5747.34</v>
      </c>
      <c r="BD38" s="18">
        <v>289436.96999999997</v>
      </c>
      <c r="BE38" s="18">
        <v>350226.16</v>
      </c>
      <c r="BF38" s="18">
        <v>0</v>
      </c>
      <c r="BG38" s="18">
        <v>0</v>
      </c>
      <c r="BH38" s="18">
        <v>0</v>
      </c>
      <c r="BI38" s="18">
        <v>0</v>
      </c>
      <c r="BJ38" s="18">
        <v>0</v>
      </c>
      <c r="BK38" s="18">
        <v>0</v>
      </c>
      <c r="BL38" s="18">
        <v>0</v>
      </c>
      <c r="BM38" s="18">
        <v>0</v>
      </c>
      <c r="BN38" s="18">
        <v>0</v>
      </c>
      <c r="BO38" s="18">
        <v>0</v>
      </c>
      <c r="BP38" s="18">
        <v>929999.82</v>
      </c>
      <c r="BQ38" s="18">
        <v>0</v>
      </c>
      <c r="BR38" s="18">
        <v>0</v>
      </c>
      <c r="BS38" s="18">
        <v>0</v>
      </c>
      <c r="BT38" s="18">
        <v>0</v>
      </c>
      <c r="BU38" s="18">
        <v>0</v>
      </c>
      <c r="BV38" s="18">
        <v>3407505.25</v>
      </c>
      <c r="BW38" s="18">
        <v>0</v>
      </c>
      <c r="BX38" s="18">
        <v>0</v>
      </c>
      <c r="BY38" s="18">
        <v>0</v>
      </c>
      <c r="BZ38" s="18">
        <v>0</v>
      </c>
      <c r="CA38" s="18">
        <v>0</v>
      </c>
      <c r="CB38" s="18">
        <v>7987.65</v>
      </c>
      <c r="CC38" s="18">
        <v>1071650.71</v>
      </c>
      <c r="CD38" s="18">
        <v>0</v>
      </c>
      <c r="CE38" s="18">
        <v>0</v>
      </c>
      <c r="CF38" s="18">
        <v>0</v>
      </c>
      <c r="CG38" s="18">
        <v>0</v>
      </c>
      <c r="CH38" s="18">
        <v>0</v>
      </c>
      <c r="CI38" s="18">
        <v>0</v>
      </c>
      <c r="CJ38" s="18">
        <v>0</v>
      </c>
      <c r="CK38" s="18">
        <v>0</v>
      </c>
      <c r="CL38" s="18">
        <v>0</v>
      </c>
      <c r="CM38" s="18">
        <v>0</v>
      </c>
      <c r="CN38" s="18">
        <v>0</v>
      </c>
      <c r="CO38" s="18">
        <v>0</v>
      </c>
      <c r="CP38" s="18">
        <v>0</v>
      </c>
      <c r="CQ38" s="18">
        <v>0</v>
      </c>
      <c r="CR38" s="18">
        <v>0</v>
      </c>
      <c r="CS38" s="18">
        <v>0</v>
      </c>
      <c r="CT38" s="18">
        <v>0</v>
      </c>
      <c r="CU38" s="18">
        <v>0</v>
      </c>
      <c r="CV38" s="18">
        <v>0</v>
      </c>
      <c r="CW38" s="18">
        <v>0</v>
      </c>
      <c r="CX38" s="18">
        <v>0</v>
      </c>
      <c r="CY38" s="18">
        <v>0</v>
      </c>
      <c r="CZ38" s="18">
        <v>0</v>
      </c>
      <c r="DA38" s="18">
        <v>0</v>
      </c>
      <c r="DB38" s="18">
        <v>0</v>
      </c>
      <c r="DC38" s="18">
        <v>0</v>
      </c>
      <c r="DD38" s="18">
        <v>7599.75</v>
      </c>
      <c r="DE38" s="18">
        <v>0</v>
      </c>
      <c r="DF38" s="18">
        <v>0</v>
      </c>
      <c r="DG38" s="18">
        <v>0</v>
      </c>
      <c r="DH38" s="18">
        <v>0</v>
      </c>
      <c r="DI38" s="18">
        <v>0</v>
      </c>
      <c r="DJ38" s="18">
        <v>0</v>
      </c>
      <c r="DK38" s="18">
        <v>0</v>
      </c>
      <c r="DL38" s="18">
        <v>0</v>
      </c>
      <c r="DM38" s="18">
        <v>0</v>
      </c>
      <c r="DN38" s="18">
        <v>0</v>
      </c>
      <c r="DO38" s="18">
        <v>0</v>
      </c>
      <c r="DP38" s="18">
        <v>0</v>
      </c>
      <c r="DQ38" s="18">
        <v>0</v>
      </c>
      <c r="DR38" s="18">
        <v>0</v>
      </c>
      <c r="DS38" s="18">
        <v>0</v>
      </c>
      <c r="DT38" s="18">
        <v>0</v>
      </c>
      <c r="DU38" s="18">
        <v>0</v>
      </c>
      <c r="DV38" s="18">
        <v>0</v>
      </c>
      <c r="DW38" s="18">
        <v>0</v>
      </c>
      <c r="DX38" s="18">
        <v>85.25</v>
      </c>
      <c r="DY38" s="18">
        <v>0</v>
      </c>
      <c r="DZ38" s="18">
        <v>0</v>
      </c>
      <c r="EA38" s="18">
        <v>0</v>
      </c>
      <c r="EB38" s="18">
        <v>855113.17</v>
      </c>
      <c r="EC38" s="18">
        <v>5959.33</v>
      </c>
      <c r="ED38" s="18">
        <v>337156.68</v>
      </c>
      <c r="EE38" s="18">
        <v>0</v>
      </c>
      <c r="EF38" s="18">
        <v>871393.17</v>
      </c>
      <c r="EG38" s="18">
        <v>41325.06</v>
      </c>
      <c r="EH38" s="18">
        <v>578990</v>
      </c>
      <c r="EI38" s="18">
        <v>44426.77</v>
      </c>
      <c r="EJ38" s="18">
        <v>0</v>
      </c>
      <c r="EK38" s="18">
        <v>0</v>
      </c>
      <c r="EL38" s="18">
        <v>0</v>
      </c>
      <c r="EM38" s="18">
        <v>0</v>
      </c>
      <c r="EN38" s="18">
        <v>0</v>
      </c>
      <c r="EO38" s="18">
        <v>0</v>
      </c>
      <c r="EP38" s="18">
        <v>0</v>
      </c>
      <c r="EQ38" s="18">
        <v>0</v>
      </c>
      <c r="ER38" s="18">
        <v>0</v>
      </c>
      <c r="ES38" s="18">
        <v>0</v>
      </c>
      <c r="ET38" s="18">
        <v>0</v>
      </c>
      <c r="EU38" s="18">
        <v>0</v>
      </c>
      <c r="EV38" s="18">
        <v>0</v>
      </c>
      <c r="EW38" s="18">
        <v>0</v>
      </c>
      <c r="EX38" s="18">
        <v>0</v>
      </c>
      <c r="EY38" s="18">
        <v>0</v>
      </c>
      <c r="EZ38" s="18">
        <v>0</v>
      </c>
      <c r="FA38" s="18">
        <v>0</v>
      </c>
      <c r="FB38" s="18">
        <v>0</v>
      </c>
      <c r="FC38" s="18">
        <v>0</v>
      </c>
      <c r="FD38" s="18">
        <v>0</v>
      </c>
      <c r="FE38" s="18">
        <v>0</v>
      </c>
      <c r="FF38" s="18">
        <v>0</v>
      </c>
      <c r="FG38" s="18">
        <v>0</v>
      </c>
      <c r="FH38" s="18">
        <v>0</v>
      </c>
      <c r="FI38" s="18">
        <v>0</v>
      </c>
      <c r="FJ38" s="18">
        <v>0</v>
      </c>
      <c r="FK38" s="18">
        <v>0</v>
      </c>
      <c r="FL38" s="18">
        <v>0</v>
      </c>
      <c r="FM38" s="18">
        <v>0</v>
      </c>
      <c r="FN38" s="19">
        <v>0</v>
      </c>
      <c r="FO38" s="19">
        <v>0</v>
      </c>
      <c r="FP38" s="18">
        <v>0</v>
      </c>
      <c r="FQ38" s="18">
        <v>0</v>
      </c>
      <c r="FR38" s="18">
        <v>0</v>
      </c>
      <c r="FS38" s="18">
        <v>0</v>
      </c>
      <c r="FT38" s="80">
        <v>0</v>
      </c>
      <c r="FU38" s="80">
        <v>0</v>
      </c>
      <c r="FV38" s="18">
        <v>0</v>
      </c>
      <c r="FW38" s="18">
        <v>0</v>
      </c>
      <c r="FX38" s="18">
        <v>0</v>
      </c>
      <c r="FY38" s="18">
        <v>0</v>
      </c>
      <c r="FZ38" s="80">
        <v>0</v>
      </c>
      <c r="GA38" s="80">
        <v>0</v>
      </c>
      <c r="GB38" s="18">
        <v>0</v>
      </c>
      <c r="GC38" s="18">
        <v>0</v>
      </c>
      <c r="GD38" s="18">
        <v>0</v>
      </c>
      <c r="GE38" s="18">
        <v>0</v>
      </c>
      <c r="GF38" s="18">
        <v>0</v>
      </c>
      <c r="GG38" s="18">
        <v>0</v>
      </c>
      <c r="GH38" s="18">
        <v>0</v>
      </c>
      <c r="GI38" s="18">
        <v>0</v>
      </c>
      <c r="GJ38" s="18">
        <v>0</v>
      </c>
      <c r="GK38" s="18">
        <v>0</v>
      </c>
      <c r="GL38" s="18">
        <v>0</v>
      </c>
      <c r="GM38" s="18">
        <v>0</v>
      </c>
      <c r="GN38" s="18">
        <v>0</v>
      </c>
      <c r="GO38" s="18">
        <v>0</v>
      </c>
      <c r="GP38" s="18">
        <v>0</v>
      </c>
      <c r="GQ38" s="18">
        <v>0</v>
      </c>
      <c r="GR38" s="18">
        <v>0</v>
      </c>
      <c r="GS38" s="18">
        <v>0</v>
      </c>
      <c r="GT38" s="18">
        <v>0</v>
      </c>
      <c r="GU38" s="18">
        <v>0</v>
      </c>
      <c r="GV38" s="18">
        <v>0</v>
      </c>
      <c r="GW38" s="18">
        <v>0</v>
      </c>
      <c r="GX38" s="18">
        <v>0</v>
      </c>
      <c r="GY38" s="18">
        <v>0</v>
      </c>
      <c r="GZ38" s="80">
        <v>0</v>
      </c>
      <c r="HA38" s="80">
        <v>0</v>
      </c>
      <c r="HB38" s="18">
        <v>0</v>
      </c>
      <c r="HC38" s="18">
        <v>0</v>
      </c>
      <c r="HD38" s="18">
        <v>0</v>
      </c>
      <c r="HE38" s="18">
        <v>0</v>
      </c>
      <c r="HF38" s="80">
        <v>0</v>
      </c>
      <c r="HG38" s="80">
        <v>0</v>
      </c>
      <c r="HH38" s="18">
        <v>0</v>
      </c>
      <c r="HI38" s="18">
        <v>0</v>
      </c>
      <c r="HJ38" s="18">
        <v>0</v>
      </c>
      <c r="HK38" s="18">
        <v>0</v>
      </c>
      <c r="HL38" s="80">
        <v>0</v>
      </c>
      <c r="HM38" s="80">
        <v>0</v>
      </c>
      <c r="HN38" s="18">
        <v>0</v>
      </c>
      <c r="HO38" s="18">
        <v>0</v>
      </c>
      <c r="HP38" s="18">
        <v>0</v>
      </c>
      <c r="HQ38" s="18">
        <v>0</v>
      </c>
      <c r="HR38" s="18">
        <v>0</v>
      </c>
      <c r="HS38" s="18">
        <v>0</v>
      </c>
      <c r="HT38" s="18">
        <v>158866747.22999996</v>
      </c>
      <c r="HU38" s="18">
        <v>24009439.27</v>
      </c>
    </row>
    <row r="39" spans="1:229" ht="12.75" customHeight="1">
      <c r="A39" s="57" t="s">
        <v>211</v>
      </c>
      <c r="B39" s="17">
        <v>1044</v>
      </c>
      <c r="C39" s="58" t="s">
        <v>146</v>
      </c>
      <c r="D39" s="19">
        <v>0</v>
      </c>
      <c r="E39" s="19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171523934.56999999</v>
      </c>
      <c r="AK39" s="18">
        <v>0</v>
      </c>
      <c r="AL39" s="18">
        <v>1900232.56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0</v>
      </c>
      <c r="AT39" s="18">
        <v>0</v>
      </c>
      <c r="AU39" s="18">
        <v>0</v>
      </c>
      <c r="AV39" s="18">
        <v>0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  <c r="BE39" s="18">
        <v>0</v>
      </c>
      <c r="BF39" s="18">
        <v>0</v>
      </c>
      <c r="BG39" s="18">
        <v>0</v>
      </c>
      <c r="BH39" s="18">
        <v>0</v>
      </c>
      <c r="BI39" s="18">
        <v>0</v>
      </c>
      <c r="BJ39" s="18">
        <v>0</v>
      </c>
      <c r="BK39" s="18">
        <v>0</v>
      </c>
      <c r="BL39" s="18">
        <v>0</v>
      </c>
      <c r="BM39" s="18">
        <v>0</v>
      </c>
      <c r="BN39" s="18">
        <v>0</v>
      </c>
      <c r="BO39" s="18">
        <v>0</v>
      </c>
      <c r="BP39" s="18">
        <v>837361.31</v>
      </c>
      <c r="BQ39" s="18">
        <v>0</v>
      </c>
      <c r="BR39" s="18">
        <v>0</v>
      </c>
      <c r="BS39" s="18">
        <v>0</v>
      </c>
      <c r="BT39" s="18">
        <v>0</v>
      </c>
      <c r="BU39" s="18">
        <v>0</v>
      </c>
      <c r="BV39" s="18">
        <v>0</v>
      </c>
      <c r="BW39" s="18">
        <v>0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0</v>
      </c>
      <c r="CL39" s="18">
        <v>0</v>
      </c>
      <c r="CM39" s="18">
        <v>0</v>
      </c>
      <c r="CN39" s="18">
        <v>0</v>
      </c>
      <c r="CO39" s="18">
        <v>0</v>
      </c>
      <c r="CP39" s="18">
        <v>0</v>
      </c>
      <c r="CQ39" s="18">
        <v>0</v>
      </c>
      <c r="CR39" s="18">
        <v>0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18">
        <v>0</v>
      </c>
      <c r="CY39" s="18">
        <v>0</v>
      </c>
      <c r="CZ39" s="18">
        <v>0</v>
      </c>
      <c r="DA39" s="18">
        <v>0</v>
      </c>
      <c r="DB39" s="18">
        <v>0</v>
      </c>
      <c r="DC39" s="18">
        <v>0</v>
      </c>
      <c r="DD39" s="18">
        <v>0</v>
      </c>
      <c r="DE39" s="18">
        <v>0</v>
      </c>
      <c r="DF39" s="18">
        <v>0</v>
      </c>
      <c r="DG39" s="18">
        <v>0</v>
      </c>
      <c r="DH39" s="18">
        <v>0</v>
      </c>
      <c r="DI39" s="18">
        <v>0</v>
      </c>
      <c r="DJ39" s="18">
        <v>0</v>
      </c>
      <c r="DK39" s="18">
        <v>0</v>
      </c>
      <c r="DL39" s="18">
        <v>0</v>
      </c>
      <c r="DM39" s="18">
        <v>0</v>
      </c>
      <c r="DN39" s="18">
        <v>0</v>
      </c>
      <c r="DO39" s="18">
        <v>0</v>
      </c>
      <c r="DP39" s="18">
        <v>0</v>
      </c>
      <c r="DQ39" s="18">
        <v>0</v>
      </c>
      <c r="DR39" s="18">
        <v>0</v>
      </c>
      <c r="DS39" s="18">
        <v>0</v>
      </c>
      <c r="DT39" s="18">
        <v>0</v>
      </c>
      <c r="DU39" s="18">
        <v>0</v>
      </c>
      <c r="DV39" s="18">
        <v>0</v>
      </c>
      <c r="DW39" s="18">
        <v>0</v>
      </c>
      <c r="DX39" s="18">
        <v>0</v>
      </c>
      <c r="DY39" s="18">
        <v>0</v>
      </c>
      <c r="DZ39" s="18">
        <v>0</v>
      </c>
      <c r="EA39" s="18">
        <v>0</v>
      </c>
      <c r="EB39" s="18">
        <v>0</v>
      </c>
      <c r="EC39" s="18">
        <v>0</v>
      </c>
      <c r="ED39" s="18">
        <v>0</v>
      </c>
      <c r="EE39" s="18">
        <v>0</v>
      </c>
      <c r="EF39" s="18">
        <v>0</v>
      </c>
      <c r="EG39" s="18">
        <v>0</v>
      </c>
      <c r="EH39" s="18">
        <v>0</v>
      </c>
      <c r="EI39" s="18">
        <v>0</v>
      </c>
      <c r="EJ39" s="18">
        <v>0</v>
      </c>
      <c r="EK39" s="18">
        <v>0</v>
      </c>
      <c r="EL39" s="18">
        <v>0</v>
      </c>
      <c r="EM39" s="18">
        <v>0</v>
      </c>
      <c r="EN39" s="18">
        <v>0</v>
      </c>
      <c r="EO39" s="18">
        <v>0</v>
      </c>
      <c r="EP39" s="18">
        <v>0</v>
      </c>
      <c r="EQ39" s="18">
        <v>0</v>
      </c>
      <c r="ER39" s="18">
        <v>0</v>
      </c>
      <c r="ES39" s="18">
        <v>0</v>
      </c>
      <c r="ET39" s="18">
        <v>0</v>
      </c>
      <c r="EU39" s="18">
        <v>0</v>
      </c>
      <c r="EV39" s="18">
        <v>0</v>
      </c>
      <c r="EW39" s="18">
        <v>0</v>
      </c>
      <c r="EX39" s="18">
        <v>0</v>
      </c>
      <c r="EY39" s="18">
        <v>0</v>
      </c>
      <c r="EZ39" s="18">
        <v>0</v>
      </c>
      <c r="FA39" s="18">
        <v>0</v>
      </c>
      <c r="FB39" s="18">
        <v>0</v>
      </c>
      <c r="FC39" s="18">
        <v>0</v>
      </c>
      <c r="FD39" s="18">
        <v>0</v>
      </c>
      <c r="FE39" s="18">
        <v>0</v>
      </c>
      <c r="FF39" s="18">
        <v>0</v>
      </c>
      <c r="FG39" s="18">
        <v>0</v>
      </c>
      <c r="FH39" s="18">
        <v>0</v>
      </c>
      <c r="FI39" s="18">
        <v>0</v>
      </c>
      <c r="FJ39" s="18">
        <v>0</v>
      </c>
      <c r="FK39" s="18">
        <v>0</v>
      </c>
      <c r="FL39" s="18">
        <v>0</v>
      </c>
      <c r="FM39" s="18">
        <v>0</v>
      </c>
      <c r="FN39" s="19">
        <v>0</v>
      </c>
      <c r="FO39" s="19">
        <v>0</v>
      </c>
      <c r="FP39" s="18">
        <v>0</v>
      </c>
      <c r="FQ39" s="18">
        <v>0</v>
      </c>
      <c r="FR39" s="18">
        <v>0</v>
      </c>
      <c r="FS39" s="18">
        <v>0</v>
      </c>
      <c r="FT39" s="80">
        <v>0</v>
      </c>
      <c r="FU39" s="80">
        <v>0</v>
      </c>
      <c r="FV39" s="18">
        <v>0</v>
      </c>
      <c r="FW39" s="18">
        <v>0</v>
      </c>
      <c r="FX39" s="18">
        <v>0</v>
      </c>
      <c r="FY39" s="18">
        <v>0</v>
      </c>
      <c r="FZ39" s="80">
        <v>0</v>
      </c>
      <c r="GA39" s="80">
        <v>0</v>
      </c>
      <c r="GB39" s="18">
        <v>0</v>
      </c>
      <c r="GC39" s="18">
        <v>0</v>
      </c>
      <c r="GD39" s="18">
        <v>0</v>
      </c>
      <c r="GE39" s="18">
        <v>0</v>
      </c>
      <c r="GF39" s="18">
        <v>0</v>
      </c>
      <c r="GG39" s="18">
        <v>0</v>
      </c>
      <c r="GH39" s="18">
        <v>0</v>
      </c>
      <c r="GI39" s="18">
        <v>0</v>
      </c>
      <c r="GJ39" s="18">
        <v>0</v>
      </c>
      <c r="GK39" s="18">
        <v>0</v>
      </c>
      <c r="GL39" s="18">
        <v>0</v>
      </c>
      <c r="GM39" s="18">
        <v>0</v>
      </c>
      <c r="GN39" s="18">
        <v>0</v>
      </c>
      <c r="GO39" s="18">
        <v>0</v>
      </c>
      <c r="GP39" s="18">
        <v>0</v>
      </c>
      <c r="GQ39" s="18">
        <v>0</v>
      </c>
      <c r="GR39" s="18">
        <v>0</v>
      </c>
      <c r="GS39" s="18">
        <v>0</v>
      </c>
      <c r="GT39" s="18">
        <v>0</v>
      </c>
      <c r="GU39" s="18">
        <v>0</v>
      </c>
      <c r="GV39" s="18">
        <v>0</v>
      </c>
      <c r="GW39" s="18">
        <v>0</v>
      </c>
      <c r="GX39" s="18">
        <v>0</v>
      </c>
      <c r="GY39" s="18">
        <v>0</v>
      </c>
      <c r="GZ39" s="80">
        <v>0</v>
      </c>
      <c r="HA39" s="80">
        <v>0</v>
      </c>
      <c r="HB39" s="18">
        <v>0</v>
      </c>
      <c r="HC39" s="18">
        <v>0</v>
      </c>
      <c r="HD39" s="18">
        <v>0</v>
      </c>
      <c r="HE39" s="18">
        <v>0</v>
      </c>
      <c r="HF39" s="80">
        <v>0</v>
      </c>
      <c r="HG39" s="80">
        <v>0</v>
      </c>
      <c r="HH39" s="18">
        <v>0</v>
      </c>
      <c r="HI39" s="18">
        <v>0</v>
      </c>
      <c r="HJ39" s="18">
        <v>0</v>
      </c>
      <c r="HK39" s="18">
        <v>0</v>
      </c>
      <c r="HL39" s="80">
        <v>0</v>
      </c>
      <c r="HM39" s="80">
        <v>0</v>
      </c>
      <c r="HN39" s="18">
        <v>0</v>
      </c>
      <c r="HO39" s="18">
        <v>0</v>
      </c>
      <c r="HP39" s="18">
        <v>0</v>
      </c>
      <c r="HQ39" s="18">
        <v>0</v>
      </c>
      <c r="HR39" s="18">
        <v>0</v>
      </c>
      <c r="HS39" s="18">
        <v>0</v>
      </c>
      <c r="HT39" s="18">
        <v>174261528.44</v>
      </c>
      <c r="HU39" s="18">
        <v>0</v>
      </c>
    </row>
    <row r="40" spans="1:229" ht="12.75" customHeight="1">
      <c r="A40" s="57" t="s">
        <v>213</v>
      </c>
      <c r="B40" s="17">
        <v>1045</v>
      </c>
      <c r="C40" s="58" t="s">
        <v>146</v>
      </c>
      <c r="D40" s="19">
        <v>3027328.14</v>
      </c>
      <c r="E40" s="19">
        <v>0</v>
      </c>
      <c r="F40" s="18">
        <v>905236.63</v>
      </c>
      <c r="G40" s="18">
        <v>0</v>
      </c>
      <c r="H40" s="18">
        <v>1103671.74</v>
      </c>
      <c r="I40" s="18">
        <v>0</v>
      </c>
      <c r="J40" s="18">
        <v>1018419.77</v>
      </c>
      <c r="K40" s="18">
        <v>0</v>
      </c>
      <c r="L40" s="18">
        <v>435219.3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249799.37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195844274.78999999</v>
      </c>
      <c r="AK40" s="18">
        <v>0</v>
      </c>
      <c r="AL40" s="18">
        <v>0</v>
      </c>
      <c r="AM40" s="18">
        <v>1815154.6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104649.86</v>
      </c>
      <c r="AU40" s="18">
        <v>0</v>
      </c>
      <c r="AV40" s="18">
        <v>78224.86</v>
      </c>
      <c r="AW40" s="18">
        <v>3299.5</v>
      </c>
      <c r="AX40" s="18">
        <v>0</v>
      </c>
      <c r="AY40" s="18">
        <v>0</v>
      </c>
      <c r="AZ40" s="18">
        <v>0</v>
      </c>
      <c r="BA40" s="18">
        <v>0</v>
      </c>
      <c r="BB40" s="18">
        <v>30768.57</v>
      </c>
      <c r="BC40" s="18">
        <v>3737.85</v>
      </c>
      <c r="BD40" s="18">
        <v>1033918.210325</v>
      </c>
      <c r="BE40" s="18">
        <v>84170.34</v>
      </c>
      <c r="BF40" s="18">
        <v>0</v>
      </c>
      <c r="BG40" s="18">
        <v>0</v>
      </c>
      <c r="BH40" s="18">
        <v>0</v>
      </c>
      <c r="BI40" s="18">
        <v>0</v>
      </c>
      <c r="BJ40" s="18">
        <v>0</v>
      </c>
      <c r="BK40" s="18">
        <v>0</v>
      </c>
      <c r="BL40" s="18">
        <v>0</v>
      </c>
      <c r="BM40" s="18">
        <v>0</v>
      </c>
      <c r="BN40" s="18">
        <v>0</v>
      </c>
      <c r="BO40" s="18">
        <v>0</v>
      </c>
      <c r="BP40" s="18">
        <v>1642052.95</v>
      </c>
      <c r="BQ40" s="18">
        <v>0</v>
      </c>
      <c r="BR40" s="18">
        <v>0</v>
      </c>
      <c r="BS40" s="18">
        <v>0</v>
      </c>
      <c r="BT40" s="18">
        <v>0</v>
      </c>
      <c r="BU40" s="18">
        <v>0</v>
      </c>
      <c r="BV40" s="18">
        <v>0</v>
      </c>
      <c r="BW40" s="18">
        <v>0</v>
      </c>
      <c r="BX40" s="18">
        <v>0</v>
      </c>
      <c r="BY40" s="18">
        <v>0</v>
      </c>
      <c r="BZ40" s="18">
        <v>0</v>
      </c>
      <c r="CA40" s="18">
        <v>0</v>
      </c>
      <c r="CB40" s="18">
        <v>102508.94</v>
      </c>
      <c r="CC40" s="18">
        <v>0</v>
      </c>
      <c r="CD40" s="18">
        <v>0</v>
      </c>
      <c r="CE40" s="18">
        <v>0</v>
      </c>
      <c r="CF40" s="18">
        <v>0</v>
      </c>
      <c r="CG40" s="18">
        <v>0</v>
      </c>
      <c r="CH40" s="18">
        <v>0</v>
      </c>
      <c r="CI40" s="18">
        <v>0</v>
      </c>
      <c r="CJ40" s="18">
        <v>15329230.25</v>
      </c>
      <c r="CK40" s="18">
        <v>1090257.18</v>
      </c>
      <c r="CL40" s="18">
        <v>373078.11</v>
      </c>
      <c r="CM40" s="18">
        <v>32763.98</v>
      </c>
      <c r="CN40" s="18">
        <v>0</v>
      </c>
      <c r="CO40" s="18">
        <v>0</v>
      </c>
      <c r="CP40" s="18">
        <v>0</v>
      </c>
      <c r="CQ40" s="18">
        <v>0</v>
      </c>
      <c r="CR40" s="18">
        <v>180500.21</v>
      </c>
      <c r="CS40" s="18">
        <v>10637.59</v>
      </c>
      <c r="CT40" s="18">
        <v>0</v>
      </c>
      <c r="CU40" s="18">
        <v>0</v>
      </c>
      <c r="CV40" s="18">
        <v>0</v>
      </c>
      <c r="CW40" s="18">
        <v>0</v>
      </c>
      <c r="CX40" s="18">
        <v>0</v>
      </c>
      <c r="CY40" s="18">
        <v>0</v>
      </c>
      <c r="CZ40" s="18">
        <v>0</v>
      </c>
      <c r="DA40" s="18">
        <v>0</v>
      </c>
      <c r="DB40" s="18">
        <v>0</v>
      </c>
      <c r="DC40" s="18">
        <v>0</v>
      </c>
      <c r="DD40" s="18">
        <v>4021.8</v>
      </c>
      <c r="DE40" s="18">
        <v>0</v>
      </c>
      <c r="DF40" s="18">
        <v>0</v>
      </c>
      <c r="DG40" s="18">
        <v>0</v>
      </c>
      <c r="DH40" s="18">
        <v>0</v>
      </c>
      <c r="DI40" s="18">
        <v>0</v>
      </c>
      <c r="DJ40" s="18">
        <v>0</v>
      </c>
      <c r="DK40" s="18">
        <v>0</v>
      </c>
      <c r="DL40" s="18">
        <v>0</v>
      </c>
      <c r="DM40" s="18">
        <v>0</v>
      </c>
      <c r="DN40" s="18">
        <v>0</v>
      </c>
      <c r="DO40" s="18">
        <v>0</v>
      </c>
      <c r="DP40" s="18">
        <v>0</v>
      </c>
      <c r="DQ40" s="18">
        <v>0</v>
      </c>
      <c r="DR40" s="18">
        <v>0</v>
      </c>
      <c r="DS40" s="18">
        <v>0</v>
      </c>
      <c r="DT40" s="18">
        <v>0</v>
      </c>
      <c r="DU40" s="18">
        <v>0</v>
      </c>
      <c r="DV40" s="18">
        <v>0</v>
      </c>
      <c r="DW40" s="18">
        <v>0</v>
      </c>
      <c r="DX40" s="18">
        <v>37860.339999999997</v>
      </c>
      <c r="DY40" s="18">
        <v>0</v>
      </c>
      <c r="DZ40" s="18">
        <v>0</v>
      </c>
      <c r="EA40" s="18">
        <v>0</v>
      </c>
      <c r="EB40" s="18">
        <v>6118003.3990249997</v>
      </c>
      <c r="EC40" s="18">
        <v>5477.41</v>
      </c>
      <c r="ED40" s="18">
        <v>241368.47</v>
      </c>
      <c r="EE40" s="18">
        <v>0</v>
      </c>
      <c r="EF40" s="18">
        <v>1546716.82</v>
      </c>
      <c r="EG40" s="18">
        <v>0</v>
      </c>
      <c r="EH40" s="18">
        <v>547395.24</v>
      </c>
      <c r="EI40" s="18">
        <v>7918.77</v>
      </c>
      <c r="EJ40" s="18">
        <v>0</v>
      </c>
      <c r="EK40" s="18">
        <v>0</v>
      </c>
      <c r="EL40" s="18">
        <v>0</v>
      </c>
      <c r="EM40" s="18">
        <v>0</v>
      </c>
      <c r="EN40" s="18">
        <v>0</v>
      </c>
      <c r="EO40" s="18">
        <v>0</v>
      </c>
      <c r="EP40" s="18">
        <v>0</v>
      </c>
      <c r="EQ40" s="18">
        <v>0</v>
      </c>
      <c r="ER40" s="18">
        <v>0</v>
      </c>
      <c r="ES40" s="18">
        <v>0</v>
      </c>
      <c r="ET40" s="18">
        <v>0</v>
      </c>
      <c r="EU40" s="18">
        <v>0</v>
      </c>
      <c r="EV40" s="18">
        <v>0</v>
      </c>
      <c r="EW40" s="18">
        <v>0</v>
      </c>
      <c r="EX40" s="18">
        <v>0</v>
      </c>
      <c r="EY40" s="18">
        <v>0</v>
      </c>
      <c r="EZ40" s="18">
        <v>0</v>
      </c>
      <c r="FA40" s="18">
        <v>0</v>
      </c>
      <c r="FB40" s="18">
        <v>0</v>
      </c>
      <c r="FC40" s="18">
        <v>0</v>
      </c>
      <c r="FD40" s="18">
        <v>0</v>
      </c>
      <c r="FE40" s="18">
        <v>0</v>
      </c>
      <c r="FF40" s="18">
        <v>0</v>
      </c>
      <c r="FG40" s="18">
        <v>0</v>
      </c>
      <c r="FH40" s="18">
        <v>0</v>
      </c>
      <c r="FI40" s="18">
        <v>0</v>
      </c>
      <c r="FJ40" s="18">
        <v>0</v>
      </c>
      <c r="FK40" s="18">
        <v>0</v>
      </c>
      <c r="FL40" s="18">
        <v>0</v>
      </c>
      <c r="FM40" s="18">
        <v>0</v>
      </c>
      <c r="FN40" s="19">
        <v>0</v>
      </c>
      <c r="FO40" s="19">
        <v>0</v>
      </c>
      <c r="FP40" s="18">
        <v>0</v>
      </c>
      <c r="FQ40" s="18">
        <v>0</v>
      </c>
      <c r="FR40" s="18">
        <v>0</v>
      </c>
      <c r="FS40" s="18">
        <v>0</v>
      </c>
      <c r="FT40" s="80">
        <v>0</v>
      </c>
      <c r="FU40" s="80">
        <v>0</v>
      </c>
      <c r="FV40" s="18">
        <v>0</v>
      </c>
      <c r="FW40" s="18">
        <v>0</v>
      </c>
      <c r="FX40" s="18">
        <v>0</v>
      </c>
      <c r="FY40" s="18">
        <v>0</v>
      </c>
      <c r="FZ40" s="80">
        <v>0</v>
      </c>
      <c r="GA40" s="80">
        <v>0</v>
      </c>
      <c r="GB40" s="18">
        <v>0</v>
      </c>
      <c r="GC40" s="18">
        <v>0</v>
      </c>
      <c r="GD40" s="18">
        <v>0</v>
      </c>
      <c r="GE40" s="18">
        <v>0</v>
      </c>
      <c r="GF40" s="18">
        <v>0</v>
      </c>
      <c r="GG40" s="18">
        <v>0</v>
      </c>
      <c r="GH40" s="18">
        <v>0</v>
      </c>
      <c r="GI40" s="18">
        <v>0</v>
      </c>
      <c r="GJ40" s="18">
        <v>0</v>
      </c>
      <c r="GK40" s="18">
        <v>0</v>
      </c>
      <c r="GL40" s="18">
        <v>0</v>
      </c>
      <c r="GM40" s="18">
        <v>0</v>
      </c>
      <c r="GN40" s="18">
        <v>0</v>
      </c>
      <c r="GO40" s="18">
        <v>0</v>
      </c>
      <c r="GP40" s="18">
        <v>0</v>
      </c>
      <c r="GQ40" s="18">
        <v>0</v>
      </c>
      <c r="GR40" s="18">
        <v>0</v>
      </c>
      <c r="GS40" s="18">
        <v>0</v>
      </c>
      <c r="GT40" s="18">
        <v>0</v>
      </c>
      <c r="GU40" s="18">
        <v>0</v>
      </c>
      <c r="GV40" s="18">
        <v>0</v>
      </c>
      <c r="GW40" s="18">
        <v>0</v>
      </c>
      <c r="GX40" s="18">
        <v>0</v>
      </c>
      <c r="GY40" s="18">
        <v>0</v>
      </c>
      <c r="GZ40" s="80">
        <v>0</v>
      </c>
      <c r="HA40" s="80">
        <v>0</v>
      </c>
      <c r="HB40" s="18">
        <v>0</v>
      </c>
      <c r="HC40" s="18">
        <v>0</v>
      </c>
      <c r="HD40" s="18">
        <v>0</v>
      </c>
      <c r="HE40" s="18">
        <v>0</v>
      </c>
      <c r="HF40" s="80">
        <v>0</v>
      </c>
      <c r="HG40" s="80">
        <v>0</v>
      </c>
      <c r="HH40" s="18">
        <v>0</v>
      </c>
      <c r="HI40" s="18">
        <v>0</v>
      </c>
      <c r="HJ40" s="18">
        <v>0</v>
      </c>
      <c r="HK40" s="18">
        <v>0</v>
      </c>
      <c r="HL40" s="80">
        <v>0</v>
      </c>
      <c r="HM40" s="80">
        <v>0</v>
      </c>
      <c r="HN40" s="18">
        <v>0</v>
      </c>
      <c r="HO40" s="18">
        <v>0</v>
      </c>
      <c r="HP40" s="18">
        <v>0</v>
      </c>
      <c r="HQ40" s="18">
        <v>0</v>
      </c>
      <c r="HR40" s="18">
        <v>0</v>
      </c>
      <c r="HS40" s="18">
        <v>0</v>
      </c>
      <c r="HT40" s="18">
        <v>226926919.62935004</v>
      </c>
      <c r="HU40" s="18">
        <v>3053417.22</v>
      </c>
    </row>
    <row r="41" spans="1:229" ht="12.75" customHeight="1">
      <c r="A41" s="57" t="s">
        <v>215</v>
      </c>
      <c r="B41" s="17">
        <v>1046</v>
      </c>
      <c r="C41" s="58" t="s">
        <v>146</v>
      </c>
      <c r="D41" s="19">
        <v>38381.919999999998</v>
      </c>
      <c r="E41" s="19">
        <v>0</v>
      </c>
      <c r="F41" s="18">
        <v>0</v>
      </c>
      <c r="G41" s="18">
        <v>0</v>
      </c>
      <c r="H41" s="18">
        <v>-1887.47</v>
      </c>
      <c r="I41" s="18">
        <v>0</v>
      </c>
      <c r="J41" s="18">
        <v>40269.39</v>
      </c>
      <c r="K41" s="18">
        <v>0</v>
      </c>
      <c r="L41" s="18">
        <v>7174.89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221.63</v>
      </c>
      <c r="BC41" s="18">
        <v>0</v>
      </c>
      <c r="BD41" s="18">
        <v>3224.51</v>
      </c>
      <c r="BE41" s="18">
        <v>0</v>
      </c>
      <c r="BF41" s="18">
        <v>0</v>
      </c>
      <c r="BG41" s="18">
        <v>0</v>
      </c>
      <c r="BH41" s="18">
        <v>0</v>
      </c>
      <c r="BI41" s="18">
        <v>0</v>
      </c>
      <c r="BJ41" s="18">
        <v>0</v>
      </c>
      <c r="BK41" s="18">
        <v>0</v>
      </c>
      <c r="BL41" s="18">
        <v>0</v>
      </c>
      <c r="BM41" s="18">
        <v>0</v>
      </c>
      <c r="BN41" s="18">
        <v>0</v>
      </c>
      <c r="BO41" s="18">
        <v>0</v>
      </c>
      <c r="BP41" s="18">
        <v>0</v>
      </c>
      <c r="BQ41" s="18">
        <v>0</v>
      </c>
      <c r="BR41" s="18">
        <v>0</v>
      </c>
      <c r="BS41" s="18">
        <v>0</v>
      </c>
      <c r="BT41" s="18">
        <v>0</v>
      </c>
      <c r="BU41" s="18">
        <v>0</v>
      </c>
      <c r="BV41" s="18">
        <v>0</v>
      </c>
      <c r="BW41" s="18">
        <v>0</v>
      </c>
      <c r="BX41" s="18">
        <v>0</v>
      </c>
      <c r="BY41" s="18">
        <v>0</v>
      </c>
      <c r="BZ41" s="18">
        <v>0</v>
      </c>
      <c r="CA41" s="18">
        <v>0</v>
      </c>
      <c r="CB41" s="18">
        <v>0</v>
      </c>
      <c r="CC41" s="18">
        <v>0</v>
      </c>
      <c r="CD41" s="18">
        <v>0</v>
      </c>
      <c r="CE41" s="18">
        <v>0</v>
      </c>
      <c r="CF41" s="18">
        <v>0</v>
      </c>
      <c r="CG41" s="18">
        <v>0</v>
      </c>
      <c r="CH41" s="18">
        <v>0</v>
      </c>
      <c r="CI41" s="18">
        <v>0</v>
      </c>
      <c r="CJ41" s="18">
        <v>78442.570000000007</v>
      </c>
      <c r="CK41" s="18">
        <v>0</v>
      </c>
      <c r="CL41" s="18">
        <v>531.9</v>
      </c>
      <c r="CM41" s="18">
        <v>0</v>
      </c>
      <c r="CN41" s="18">
        <v>0</v>
      </c>
      <c r="CO41" s="18">
        <v>0</v>
      </c>
      <c r="CP41" s="18">
        <v>0</v>
      </c>
      <c r="CQ41" s="18">
        <v>0</v>
      </c>
      <c r="CR41" s="18">
        <v>0</v>
      </c>
      <c r="CS41" s="18">
        <v>0</v>
      </c>
      <c r="CT41" s="18">
        <v>0</v>
      </c>
      <c r="CU41" s="18">
        <v>0</v>
      </c>
      <c r="CV41" s="18">
        <v>0</v>
      </c>
      <c r="CW41" s="18">
        <v>0</v>
      </c>
      <c r="CX41" s="18">
        <v>0</v>
      </c>
      <c r="CY41" s="18">
        <v>0</v>
      </c>
      <c r="CZ41" s="18">
        <v>0</v>
      </c>
      <c r="DA41" s="18">
        <v>0</v>
      </c>
      <c r="DB41" s="18">
        <v>0</v>
      </c>
      <c r="DC41" s="18">
        <v>0</v>
      </c>
      <c r="DD41" s="18">
        <v>0</v>
      </c>
      <c r="DE41" s="18">
        <v>0</v>
      </c>
      <c r="DF41" s="18">
        <v>0</v>
      </c>
      <c r="DG41" s="18">
        <v>0</v>
      </c>
      <c r="DH41" s="18">
        <v>0</v>
      </c>
      <c r="DI41" s="18">
        <v>0</v>
      </c>
      <c r="DJ41" s="18">
        <v>0</v>
      </c>
      <c r="DK41" s="18">
        <v>0</v>
      </c>
      <c r="DL41" s="18">
        <v>0</v>
      </c>
      <c r="DM41" s="18">
        <v>0</v>
      </c>
      <c r="DN41" s="18">
        <v>0</v>
      </c>
      <c r="DO41" s="18">
        <v>0</v>
      </c>
      <c r="DP41" s="18">
        <v>0</v>
      </c>
      <c r="DQ41" s="18">
        <v>0</v>
      </c>
      <c r="DR41" s="18">
        <v>0</v>
      </c>
      <c r="DS41" s="18">
        <v>0</v>
      </c>
      <c r="DT41" s="18">
        <v>0</v>
      </c>
      <c r="DU41" s="18">
        <v>0</v>
      </c>
      <c r="DV41" s="18">
        <v>0</v>
      </c>
      <c r="DW41" s="18">
        <v>0</v>
      </c>
      <c r="DX41" s="18">
        <v>0</v>
      </c>
      <c r="DY41" s="18">
        <v>0</v>
      </c>
      <c r="DZ41" s="18">
        <v>0</v>
      </c>
      <c r="EA41" s="18">
        <v>0</v>
      </c>
      <c r="EB41" s="18">
        <v>11793.75</v>
      </c>
      <c r="EC41" s="18">
        <v>0</v>
      </c>
      <c r="ED41" s="18">
        <v>0</v>
      </c>
      <c r="EE41" s="18">
        <v>0</v>
      </c>
      <c r="EF41" s="18">
        <v>16.57</v>
      </c>
      <c r="EG41" s="18">
        <v>0</v>
      </c>
      <c r="EH41" s="18">
        <v>266.14999999999998</v>
      </c>
      <c r="EI41" s="18">
        <v>0</v>
      </c>
      <c r="EJ41" s="18">
        <v>0</v>
      </c>
      <c r="EK41" s="18">
        <v>0</v>
      </c>
      <c r="EL41" s="18">
        <v>0</v>
      </c>
      <c r="EM41" s="18">
        <v>0</v>
      </c>
      <c r="EN41" s="18">
        <v>0</v>
      </c>
      <c r="EO41" s="18">
        <v>0</v>
      </c>
      <c r="EP41" s="18">
        <v>0</v>
      </c>
      <c r="EQ41" s="18">
        <v>0</v>
      </c>
      <c r="ER41" s="18">
        <v>0</v>
      </c>
      <c r="ES41" s="18">
        <v>0</v>
      </c>
      <c r="ET41" s="18">
        <v>0</v>
      </c>
      <c r="EU41" s="18">
        <v>0</v>
      </c>
      <c r="EV41" s="18">
        <v>0</v>
      </c>
      <c r="EW41" s="18">
        <v>0</v>
      </c>
      <c r="EX41" s="18">
        <v>0</v>
      </c>
      <c r="EY41" s="18">
        <v>0</v>
      </c>
      <c r="EZ41" s="18">
        <v>0</v>
      </c>
      <c r="FA41" s="18">
        <v>0</v>
      </c>
      <c r="FB41" s="18">
        <v>0</v>
      </c>
      <c r="FC41" s="18">
        <v>0</v>
      </c>
      <c r="FD41" s="18">
        <v>0</v>
      </c>
      <c r="FE41" s="18">
        <v>0</v>
      </c>
      <c r="FF41" s="18">
        <v>0</v>
      </c>
      <c r="FG41" s="18">
        <v>0</v>
      </c>
      <c r="FH41" s="18">
        <v>0</v>
      </c>
      <c r="FI41" s="18">
        <v>0</v>
      </c>
      <c r="FJ41" s="18">
        <v>0</v>
      </c>
      <c r="FK41" s="18">
        <v>0</v>
      </c>
      <c r="FL41" s="18">
        <v>0</v>
      </c>
      <c r="FM41" s="18">
        <v>0</v>
      </c>
      <c r="FN41" s="19">
        <v>0</v>
      </c>
      <c r="FO41" s="19">
        <v>0</v>
      </c>
      <c r="FP41" s="18">
        <v>0</v>
      </c>
      <c r="FQ41" s="18">
        <v>0</v>
      </c>
      <c r="FR41" s="18">
        <v>0</v>
      </c>
      <c r="FS41" s="18">
        <v>0</v>
      </c>
      <c r="FT41" s="80">
        <v>0</v>
      </c>
      <c r="FU41" s="80">
        <v>0</v>
      </c>
      <c r="FV41" s="18">
        <v>0</v>
      </c>
      <c r="FW41" s="18">
        <v>0</v>
      </c>
      <c r="FX41" s="18">
        <v>0</v>
      </c>
      <c r="FY41" s="18">
        <v>0</v>
      </c>
      <c r="FZ41" s="80">
        <v>0</v>
      </c>
      <c r="GA41" s="80">
        <v>0</v>
      </c>
      <c r="GB41" s="18">
        <v>0</v>
      </c>
      <c r="GC41" s="18">
        <v>0</v>
      </c>
      <c r="GD41" s="18">
        <v>0</v>
      </c>
      <c r="GE41" s="18">
        <v>0</v>
      </c>
      <c r="GF41" s="18">
        <v>0</v>
      </c>
      <c r="GG41" s="18">
        <v>0</v>
      </c>
      <c r="GH41" s="18">
        <v>0</v>
      </c>
      <c r="GI41" s="18">
        <v>0</v>
      </c>
      <c r="GJ41" s="18">
        <v>0</v>
      </c>
      <c r="GK41" s="18">
        <v>0</v>
      </c>
      <c r="GL41" s="18">
        <v>0</v>
      </c>
      <c r="GM41" s="18">
        <v>0</v>
      </c>
      <c r="GN41" s="18">
        <v>0</v>
      </c>
      <c r="GO41" s="18">
        <v>0</v>
      </c>
      <c r="GP41" s="18">
        <v>0</v>
      </c>
      <c r="GQ41" s="18">
        <v>0</v>
      </c>
      <c r="GR41" s="18">
        <v>0</v>
      </c>
      <c r="GS41" s="18">
        <v>0</v>
      </c>
      <c r="GT41" s="18">
        <v>0</v>
      </c>
      <c r="GU41" s="18">
        <v>0</v>
      </c>
      <c r="GV41" s="18">
        <v>0</v>
      </c>
      <c r="GW41" s="18">
        <v>0</v>
      </c>
      <c r="GX41" s="18">
        <v>0</v>
      </c>
      <c r="GY41" s="18">
        <v>0</v>
      </c>
      <c r="GZ41" s="80">
        <v>0</v>
      </c>
      <c r="HA41" s="80">
        <v>0</v>
      </c>
      <c r="HB41" s="18">
        <v>0</v>
      </c>
      <c r="HC41" s="18">
        <v>0</v>
      </c>
      <c r="HD41" s="18">
        <v>0</v>
      </c>
      <c r="HE41" s="18">
        <v>0</v>
      </c>
      <c r="HF41" s="80">
        <v>0</v>
      </c>
      <c r="HG41" s="80">
        <v>0</v>
      </c>
      <c r="HH41" s="18">
        <v>0</v>
      </c>
      <c r="HI41" s="18">
        <v>0</v>
      </c>
      <c r="HJ41" s="18">
        <v>0</v>
      </c>
      <c r="HK41" s="18">
        <v>0</v>
      </c>
      <c r="HL41" s="80">
        <v>0</v>
      </c>
      <c r="HM41" s="80">
        <v>0</v>
      </c>
      <c r="HN41" s="18">
        <v>0</v>
      </c>
      <c r="HO41" s="18">
        <v>0</v>
      </c>
      <c r="HP41" s="18">
        <v>0</v>
      </c>
      <c r="HQ41" s="18">
        <v>0</v>
      </c>
      <c r="HR41" s="18">
        <v>0</v>
      </c>
      <c r="HS41" s="18">
        <v>0</v>
      </c>
      <c r="HT41" s="18">
        <v>140053.88999999998</v>
      </c>
      <c r="HU41" s="18">
        <v>0</v>
      </c>
    </row>
    <row r="42" spans="1:229" ht="12.75" customHeight="1">
      <c r="A42" s="57" t="s">
        <v>217</v>
      </c>
      <c r="B42" s="17">
        <v>1047</v>
      </c>
      <c r="C42" s="58" t="s">
        <v>146</v>
      </c>
      <c r="D42" s="19">
        <v>0</v>
      </c>
      <c r="E42" s="19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0</v>
      </c>
      <c r="BV42" s="18">
        <v>0</v>
      </c>
      <c r="BW42" s="18">
        <v>0</v>
      </c>
      <c r="BX42" s="18">
        <v>0</v>
      </c>
      <c r="BY42" s="18">
        <v>0</v>
      </c>
      <c r="BZ42" s="18">
        <v>0</v>
      </c>
      <c r="CA42" s="18">
        <v>0</v>
      </c>
      <c r="CB42" s="18">
        <v>0</v>
      </c>
      <c r="CC42" s="18">
        <v>0</v>
      </c>
      <c r="CD42" s="18">
        <v>0</v>
      </c>
      <c r="CE42" s="18">
        <v>0</v>
      </c>
      <c r="CF42" s="18">
        <v>0</v>
      </c>
      <c r="CG42" s="18">
        <v>0</v>
      </c>
      <c r="CH42" s="18">
        <v>0</v>
      </c>
      <c r="CI42" s="18">
        <v>0</v>
      </c>
      <c r="CJ42" s="18">
        <v>0</v>
      </c>
      <c r="CK42" s="18">
        <v>0</v>
      </c>
      <c r="CL42" s="18">
        <v>0</v>
      </c>
      <c r="CM42" s="18">
        <v>0</v>
      </c>
      <c r="CN42" s="18">
        <v>0</v>
      </c>
      <c r="CO42" s="18">
        <v>0</v>
      </c>
      <c r="CP42" s="18">
        <v>0</v>
      </c>
      <c r="CQ42" s="18">
        <v>0</v>
      </c>
      <c r="CR42" s="18">
        <v>0</v>
      </c>
      <c r="CS42" s="18">
        <v>0</v>
      </c>
      <c r="CT42" s="18">
        <v>0</v>
      </c>
      <c r="CU42" s="18">
        <v>0</v>
      </c>
      <c r="CV42" s="18">
        <v>0</v>
      </c>
      <c r="CW42" s="18">
        <v>0</v>
      </c>
      <c r="CX42" s="18">
        <v>0</v>
      </c>
      <c r="CY42" s="18">
        <v>0</v>
      </c>
      <c r="CZ42" s="18">
        <v>0</v>
      </c>
      <c r="DA42" s="18">
        <v>0</v>
      </c>
      <c r="DB42" s="18">
        <v>0</v>
      </c>
      <c r="DC42" s="18">
        <v>0</v>
      </c>
      <c r="DD42" s="18">
        <v>0</v>
      </c>
      <c r="DE42" s="18">
        <v>0</v>
      </c>
      <c r="DF42" s="18">
        <v>0</v>
      </c>
      <c r="DG42" s="18">
        <v>0</v>
      </c>
      <c r="DH42" s="18">
        <v>0</v>
      </c>
      <c r="DI42" s="18">
        <v>0</v>
      </c>
      <c r="DJ42" s="18">
        <v>0</v>
      </c>
      <c r="DK42" s="18">
        <v>0</v>
      </c>
      <c r="DL42" s="18">
        <v>0</v>
      </c>
      <c r="DM42" s="18">
        <v>0</v>
      </c>
      <c r="DN42" s="18">
        <v>0</v>
      </c>
      <c r="DO42" s="18">
        <v>0</v>
      </c>
      <c r="DP42" s="18">
        <v>0</v>
      </c>
      <c r="DQ42" s="18">
        <v>0</v>
      </c>
      <c r="DR42" s="18">
        <v>0</v>
      </c>
      <c r="DS42" s="18">
        <v>0</v>
      </c>
      <c r="DT42" s="18">
        <v>0</v>
      </c>
      <c r="DU42" s="18">
        <v>0</v>
      </c>
      <c r="DV42" s="18">
        <v>0</v>
      </c>
      <c r="DW42" s="18">
        <v>0</v>
      </c>
      <c r="DX42" s="18">
        <v>0</v>
      </c>
      <c r="DY42" s="18">
        <v>0</v>
      </c>
      <c r="DZ42" s="18">
        <v>0</v>
      </c>
      <c r="EA42" s="18">
        <v>0</v>
      </c>
      <c r="EB42" s="18">
        <v>0</v>
      </c>
      <c r="EC42" s="18">
        <v>0</v>
      </c>
      <c r="ED42" s="18">
        <v>0</v>
      </c>
      <c r="EE42" s="18">
        <v>0</v>
      </c>
      <c r="EF42" s="18">
        <v>0</v>
      </c>
      <c r="EG42" s="18">
        <v>0</v>
      </c>
      <c r="EH42" s="18">
        <v>0</v>
      </c>
      <c r="EI42" s="18">
        <v>0</v>
      </c>
      <c r="EJ42" s="18">
        <v>0</v>
      </c>
      <c r="EK42" s="18">
        <v>0</v>
      </c>
      <c r="EL42" s="18">
        <v>0</v>
      </c>
      <c r="EM42" s="18">
        <v>0</v>
      </c>
      <c r="EN42" s="18">
        <v>0</v>
      </c>
      <c r="EO42" s="18">
        <v>0</v>
      </c>
      <c r="EP42" s="18">
        <v>0</v>
      </c>
      <c r="EQ42" s="18">
        <v>0</v>
      </c>
      <c r="ER42" s="18">
        <v>0</v>
      </c>
      <c r="ES42" s="18">
        <v>0</v>
      </c>
      <c r="ET42" s="18">
        <v>0</v>
      </c>
      <c r="EU42" s="18">
        <v>0</v>
      </c>
      <c r="EV42" s="18">
        <v>0</v>
      </c>
      <c r="EW42" s="18">
        <v>0</v>
      </c>
      <c r="EX42" s="18">
        <v>0</v>
      </c>
      <c r="EY42" s="18">
        <v>0</v>
      </c>
      <c r="EZ42" s="18">
        <v>0</v>
      </c>
      <c r="FA42" s="18">
        <v>0</v>
      </c>
      <c r="FB42" s="18">
        <v>0</v>
      </c>
      <c r="FC42" s="18">
        <v>0</v>
      </c>
      <c r="FD42" s="18">
        <v>0</v>
      </c>
      <c r="FE42" s="18">
        <v>0</v>
      </c>
      <c r="FF42" s="18">
        <v>0</v>
      </c>
      <c r="FG42" s="18">
        <v>0</v>
      </c>
      <c r="FH42" s="18">
        <v>0</v>
      </c>
      <c r="FI42" s="18">
        <v>0</v>
      </c>
      <c r="FJ42" s="18">
        <v>0</v>
      </c>
      <c r="FK42" s="18">
        <v>0</v>
      </c>
      <c r="FL42" s="18">
        <v>0</v>
      </c>
      <c r="FM42" s="18">
        <v>0</v>
      </c>
      <c r="FN42" s="19">
        <v>0</v>
      </c>
      <c r="FO42" s="19">
        <v>0</v>
      </c>
      <c r="FP42" s="18">
        <v>0</v>
      </c>
      <c r="FQ42" s="18">
        <v>0</v>
      </c>
      <c r="FR42" s="18">
        <v>0</v>
      </c>
      <c r="FS42" s="18">
        <v>0</v>
      </c>
      <c r="FT42" s="80">
        <v>0</v>
      </c>
      <c r="FU42" s="80">
        <v>0</v>
      </c>
      <c r="FV42" s="18">
        <v>0</v>
      </c>
      <c r="FW42" s="18">
        <v>0</v>
      </c>
      <c r="FX42" s="18">
        <v>0</v>
      </c>
      <c r="FY42" s="18">
        <v>0</v>
      </c>
      <c r="FZ42" s="80">
        <v>0</v>
      </c>
      <c r="GA42" s="80">
        <v>0</v>
      </c>
      <c r="GB42" s="18">
        <v>0</v>
      </c>
      <c r="GC42" s="18">
        <v>0</v>
      </c>
      <c r="GD42" s="18">
        <v>0</v>
      </c>
      <c r="GE42" s="18">
        <v>0</v>
      </c>
      <c r="GF42" s="18">
        <v>0</v>
      </c>
      <c r="GG42" s="18">
        <v>0</v>
      </c>
      <c r="GH42" s="18">
        <v>0</v>
      </c>
      <c r="GI42" s="18">
        <v>0</v>
      </c>
      <c r="GJ42" s="18">
        <v>0</v>
      </c>
      <c r="GK42" s="18">
        <v>0</v>
      </c>
      <c r="GL42" s="18">
        <v>0</v>
      </c>
      <c r="GM42" s="18">
        <v>0</v>
      </c>
      <c r="GN42" s="18">
        <v>0</v>
      </c>
      <c r="GO42" s="18">
        <v>0</v>
      </c>
      <c r="GP42" s="18">
        <v>0</v>
      </c>
      <c r="GQ42" s="18">
        <v>0</v>
      </c>
      <c r="GR42" s="18">
        <v>0</v>
      </c>
      <c r="GS42" s="18">
        <v>0</v>
      </c>
      <c r="GT42" s="18">
        <v>0</v>
      </c>
      <c r="GU42" s="18">
        <v>0</v>
      </c>
      <c r="GV42" s="18">
        <v>0</v>
      </c>
      <c r="GW42" s="18">
        <v>0</v>
      </c>
      <c r="GX42" s="18">
        <v>0</v>
      </c>
      <c r="GY42" s="18">
        <v>0</v>
      </c>
      <c r="GZ42" s="80">
        <v>0</v>
      </c>
      <c r="HA42" s="80">
        <v>0</v>
      </c>
      <c r="HB42" s="18">
        <v>0</v>
      </c>
      <c r="HC42" s="18">
        <v>0</v>
      </c>
      <c r="HD42" s="18">
        <v>0</v>
      </c>
      <c r="HE42" s="18">
        <v>0</v>
      </c>
      <c r="HF42" s="80">
        <v>0</v>
      </c>
      <c r="HG42" s="80">
        <v>0</v>
      </c>
      <c r="HH42" s="18">
        <v>0</v>
      </c>
      <c r="HI42" s="18">
        <v>0</v>
      </c>
      <c r="HJ42" s="18">
        <v>0</v>
      </c>
      <c r="HK42" s="18">
        <v>0</v>
      </c>
      <c r="HL42" s="80">
        <v>0</v>
      </c>
      <c r="HM42" s="80">
        <v>0</v>
      </c>
      <c r="HN42" s="18">
        <v>0</v>
      </c>
      <c r="HO42" s="18">
        <v>0</v>
      </c>
      <c r="HP42" s="18">
        <v>0</v>
      </c>
      <c r="HQ42" s="18">
        <v>0</v>
      </c>
      <c r="HR42" s="18">
        <v>0</v>
      </c>
      <c r="HS42" s="18">
        <v>0</v>
      </c>
      <c r="HT42" s="18">
        <v>0</v>
      </c>
      <c r="HU42" s="18">
        <v>0</v>
      </c>
    </row>
    <row r="43" spans="1:229" ht="12.75" customHeight="1">
      <c r="A43" s="57" t="s">
        <v>219</v>
      </c>
      <c r="B43" s="17">
        <v>1048</v>
      </c>
      <c r="C43" s="58" t="s">
        <v>146</v>
      </c>
      <c r="D43" s="19">
        <v>0</v>
      </c>
      <c r="E43" s="19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0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765429.5</v>
      </c>
      <c r="BQ43" s="18">
        <v>0</v>
      </c>
      <c r="BR43" s="18">
        <v>0</v>
      </c>
      <c r="BS43" s="18">
        <v>0</v>
      </c>
      <c r="BT43" s="18">
        <v>0</v>
      </c>
      <c r="BU43" s="18">
        <v>0</v>
      </c>
      <c r="BV43" s="18">
        <v>0</v>
      </c>
      <c r="BW43" s="18">
        <v>0</v>
      </c>
      <c r="BX43" s="18">
        <v>0</v>
      </c>
      <c r="BY43" s="18">
        <v>0</v>
      </c>
      <c r="BZ43" s="18">
        <v>0</v>
      </c>
      <c r="CA43" s="18">
        <v>0</v>
      </c>
      <c r="CB43" s="18">
        <v>0</v>
      </c>
      <c r="CC43" s="18">
        <v>0</v>
      </c>
      <c r="CD43" s="18">
        <v>0</v>
      </c>
      <c r="CE43" s="18">
        <v>0</v>
      </c>
      <c r="CF43" s="18">
        <v>0</v>
      </c>
      <c r="CG43" s="18">
        <v>0</v>
      </c>
      <c r="CH43" s="18">
        <v>0</v>
      </c>
      <c r="CI43" s="18">
        <v>0</v>
      </c>
      <c r="CJ43" s="18">
        <v>0</v>
      </c>
      <c r="CK43" s="18">
        <v>0</v>
      </c>
      <c r="CL43" s="18">
        <v>0</v>
      </c>
      <c r="CM43" s="18">
        <v>0</v>
      </c>
      <c r="CN43" s="18">
        <v>0</v>
      </c>
      <c r="CO43" s="18">
        <v>0</v>
      </c>
      <c r="CP43" s="18">
        <v>0</v>
      </c>
      <c r="CQ43" s="18">
        <v>0</v>
      </c>
      <c r="CR43" s="18">
        <v>0</v>
      </c>
      <c r="CS43" s="18">
        <v>0</v>
      </c>
      <c r="CT43" s="18">
        <v>0</v>
      </c>
      <c r="CU43" s="18">
        <v>0</v>
      </c>
      <c r="CV43" s="18">
        <v>0</v>
      </c>
      <c r="CW43" s="18">
        <v>0</v>
      </c>
      <c r="CX43" s="18">
        <v>0</v>
      </c>
      <c r="CY43" s="18">
        <v>0</v>
      </c>
      <c r="CZ43" s="18">
        <v>0</v>
      </c>
      <c r="DA43" s="18">
        <v>0</v>
      </c>
      <c r="DB43" s="18">
        <v>0</v>
      </c>
      <c r="DC43" s="18">
        <v>0</v>
      </c>
      <c r="DD43" s="18">
        <v>0</v>
      </c>
      <c r="DE43" s="18">
        <v>0</v>
      </c>
      <c r="DF43" s="18">
        <v>0</v>
      </c>
      <c r="DG43" s="18">
        <v>0</v>
      </c>
      <c r="DH43" s="18">
        <v>0</v>
      </c>
      <c r="DI43" s="18">
        <v>0</v>
      </c>
      <c r="DJ43" s="18">
        <v>0</v>
      </c>
      <c r="DK43" s="18">
        <v>0</v>
      </c>
      <c r="DL43" s="18">
        <v>0</v>
      </c>
      <c r="DM43" s="18">
        <v>0</v>
      </c>
      <c r="DN43" s="18">
        <v>0</v>
      </c>
      <c r="DO43" s="18">
        <v>0</v>
      </c>
      <c r="DP43" s="18">
        <v>0</v>
      </c>
      <c r="DQ43" s="18">
        <v>0</v>
      </c>
      <c r="DR43" s="18">
        <v>0</v>
      </c>
      <c r="DS43" s="18">
        <v>0</v>
      </c>
      <c r="DT43" s="18">
        <v>0</v>
      </c>
      <c r="DU43" s="18">
        <v>0</v>
      </c>
      <c r="DV43" s="18">
        <v>0</v>
      </c>
      <c r="DW43" s="18">
        <v>0</v>
      </c>
      <c r="DX43" s="18">
        <v>0</v>
      </c>
      <c r="DY43" s="18">
        <v>0</v>
      </c>
      <c r="DZ43" s="18">
        <v>0</v>
      </c>
      <c r="EA43" s="18">
        <v>0</v>
      </c>
      <c r="EB43" s="18">
        <v>0</v>
      </c>
      <c r="EC43" s="18">
        <v>0</v>
      </c>
      <c r="ED43" s="18">
        <v>0</v>
      </c>
      <c r="EE43" s="18">
        <v>0</v>
      </c>
      <c r="EF43" s="18">
        <v>0</v>
      </c>
      <c r="EG43" s="18">
        <v>0</v>
      </c>
      <c r="EH43" s="18">
        <v>0</v>
      </c>
      <c r="EI43" s="18">
        <v>0</v>
      </c>
      <c r="EJ43" s="18">
        <v>0</v>
      </c>
      <c r="EK43" s="18">
        <v>0</v>
      </c>
      <c r="EL43" s="18">
        <v>0</v>
      </c>
      <c r="EM43" s="18">
        <v>0</v>
      </c>
      <c r="EN43" s="18">
        <v>0</v>
      </c>
      <c r="EO43" s="18">
        <v>0</v>
      </c>
      <c r="EP43" s="18">
        <v>0</v>
      </c>
      <c r="EQ43" s="18">
        <v>0</v>
      </c>
      <c r="ER43" s="18">
        <v>0</v>
      </c>
      <c r="ES43" s="18">
        <v>0</v>
      </c>
      <c r="ET43" s="18">
        <v>0</v>
      </c>
      <c r="EU43" s="18">
        <v>0</v>
      </c>
      <c r="EV43" s="18">
        <v>0</v>
      </c>
      <c r="EW43" s="18">
        <v>0</v>
      </c>
      <c r="EX43" s="18">
        <v>0</v>
      </c>
      <c r="EY43" s="18">
        <v>0</v>
      </c>
      <c r="EZ43" s="18">
        <v>0</v>
      </c>
      <c r="FA43" s="18">
        <v>0</v>
      </c>
      <c r="FB43" s="18">
        <v>0</v>
      </c>
      <c r="FC43" s="18">
        <v>0</v>
      </c>
      <c r="FD43" s="18">
        <v>0</v>
      </c>
      <c r="FE43" s="18">
        <v>0</v>
      </c>
      <c r="FF43" s="18">
        <v>0</v>
      </c>
      <c r="FG43" s="18">
        <v>0</v>
      </c>
      <c r="FH43" s="18">
        <v>0</v>
      </c>
      <c r="FI43" s="18">
        <v>0</v>
      </c>
      <c r="FJ43" s="18">
        <v>0</v>
      </c>
      <c r="FK43" s="18">
        <v>0</v>
      </c>
      <c r="FL43" s="18">
        <v>0</v>
      </c>
      <c r="FM43" s="18">
        <v>0</v>
      </c>
      <c r="FN43" s="19">
        <v>0</v>
      </c>
      <c r="FO43" s="19">
        <v>0</v>
      </c>
      <c r="FP43" s="18">
        <v>0</v>
      </c>
      <c r="FQ43" s="18">
        <v>0</v>
      </c>
      <c r="FR43" s="18">
        <v>0</v>
      </c>
      <c r="FS43" s="18">
        <v>0</v>
      </c>
      <c r="FT43" s="80">
        <v>0</v>
      </c>
      <c r="FU43" s="80">
        <v>0</v>
      </c>
      <c r="FV43" s="18">
        <v>0</v>
      </c>
      <c r="FW43" s="18">
        <v>0</v>
      </c>
      <c r="FX43" s="18">
        <v>0</v>
      </c>
      <c r="FY43" s="18">
        <v>0</v>
      </c>
      <c r="FZ43" s="80">
        <v>0</v>
      </c>
      <c r="GA43" s="80">
        <v>0</v>
      </c>
      <c r="GB43" s="18">
        <v>0</v>
      </c>
      <c r="GC43" s="18">
        <v>0</v>
      </c>
      <c r="GD43" s="18">
        <v>0</v>
      </c>
      <c r="GE43" s="18">
        <v>0</v>
      </c>
      <c r="GF43" s="18">
        <v>0</v>
      </c>
      <c r="GG43" s="18">
        <v>0</v>
      </c>
      <c r="GH43" s="18">
        <v>0</v>
      </c>
      <c r="GI43" s="18">
        <v>0</v>
      </c>
      <c r="GJ43" s="18">
        <v>0</v>
      </c>
      <c r="GK43" s="18">
        <v>0</v>
      </c>
      <c r="GL43" s="18">
        <v>0</v>
      </c>
      <c r="GM43" s="18">
        <v>0</v>
      </c>
      <c r="GN43" s="18">
        <v>0</v>
      </c>
      <c r="GO43" s="18">
        <v>0</v>
      </c>
      <c r="GP43" s="18">
        <v>0</v>
      </c>
      <c r="GQ43" s="18">
        <v>0</v>
      </c>
      <c r="GR43" s="18">
        <v>0</v>
      </c>
      <c r="GS43" s="18">
        <v>0</v>
      </c>
      <c r="GT43" s="18">
        <v>0</v>
      </c>
      <c r="GU43" s="18">
        <v>0</v>
      </c>
      <c r="GV43" s="18">
        <v>0</v>
      </c>
      <c r="GW43" s="18">
        <v>0</v>
      </c>
      <c r="GX43" s="18">
        <v>0</v>
      </c>
      <c r="GY43" s="18">
        <v>0</v>
      </c>
      <c r="GZ43" s="80">
        <v>0</v>
      </c>
      <c r="HA43" s="80">
        <v>0</v>
      </c>
      <c r="HB43" s="18">
        <v>0</v>
      </c>
      <c r="HC43" s="18">
        <v>0</v>
      </c>
      <c r="HD43" s="18">
        <v>0</v>
      </c>
      <c r="HE43" s="18">
        <v>0</v>
      </c>
      <c r="HF43" s="80">
        <v>0</v>
      </c>
      <c r="HG43" s="80">
        <v>0</v>
      </c>
      <c r="HH43" s="18">
        <v>0</v>
      </c>
      <c r="HI43" s="18">
        <v>0</v>
      </c>
      <c r="HJ43" s="18">
        <v>0</v>
      </c>
      <c r="HK43" s="18">
        <v>0</v>
      </c>
      <c r="HL43" s="80">
        <v>0</v>
      </c>
      <c r="HM43" s="80">
        <v>0</v>
      </c>
      <c r="HN43" s="18">
        <v>0</v>
      </c>
      <c r="HO43" s="18">
        <v>0</v>
      </c>
      <c r="HP43" s="18">
        <v>0</v>
      </c>
      <c r="HQ43" s="18">
        <v>0</v>
      </c>
      <c r="HR43" s="18">
        <v>0</v>
      </c>
      <c r="HS43" s="18">
        <v>0</v>
      </c>
      <c r="HT43" s="18">
        <v>765429.5</v>
      </c>
      <c r="HU43" s="18">
        <v>0</v>
      </c>
    </row>
    <row r="44" spans="1:229" ht="12.75" customHeight="1">
      <c r="A44" s="57" t="s">
        <v>221</v>
      </c>
      <c r="B44" s="17">
        <v>1049</v>
      </c>
      <c r="C44" s="58" t="s">
        <v>146</v>
      </c>
      <c r="D44" s="19">
        <v>0</v>
      </c>
      <c r="E44" s="19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67274268.930000007</v>
      </c>
      <c r="AK44" s="18">
        <v>0</v>
      </c>
      <c r="AL44" s="18">
        <v>1887898.83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0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0</v>
      </c>
      <c r="BJ44" s="18">
        <v>0</v>
      </c>
      <c r="BK44" s="18">
        <v>0</v>
      </c>
      <c r="BL44" s="18">
        <v>0</v>
      </c>
      <c r="BM44" s="18">
        <v>0</v>
      </c>
      <c r="BN44" s="18">
        <v>0</v>
      </c>
      <c r="BO44" s="18">
        <v>0</v>
      </c>
      <c r="BP44" s="18">
        <v>835818.14000000013</v>
      </c>
      <c r="BQ44" s="18">
        <v>0</v>
      </c>
      <c r="BR44" s="18">
        <v>0</v>
      </c>
      <c r="BS44" s="18">
        <v>0</v>
      </c>
      <c r="BT44" s="18">
        <v>0</v>
      </c>
      <c r="BU44" s="18">
        <v>0</v>
      </c>
      <c r="BV44" s="18">
        <v>0</v>
      </c>
      <c r="BW44" s="18">
        <v>0</v>
      </c>
      <c r="BX44" s="18">
        <v>0</v>
      </c>
      <c r="BY44" s="18">
        <v>0</v>
      </c>
      <c r="BZ44" s="18">
        <v>0</v>
      </c>
      <c r="CA44" s="18">
        <v>0</v>
      </c>
      <c r="CB44" s="18">
        <v>0</v>
      </c>
      <c r="CC44" s="18">
        <v>0</v>
      </c>
      <c r="CD44" s="18">
        <v>0</v>
      </c>
      <c r="CE44" s="18">
        <v>0</v>
      </c>
      <c r="CF44" s="18">
        <v>0</v>
      </c>
      <c r="CG44" s="18">
        <v>0</v>
      </c>
      <c r="CH44" s="18">
        <v>0</v>
      </c>
      <c r="CI44" s="18">
        <v>0</v>
      </c>
      <c r="CJ44" s="18">
        <v>0</v>
      </c>
      <c r="CK44" s="18">
        <v>0</v>
      </c>
      <c r="CL44" s="18">
        <v>0</v>
      </c>
      <c r="CM44" s="18">
        <v>0</v>
      </c>
      <c r="CN44" s="18">
        <v>0</v>
      </c>
      <c r="CO44" s="18">
        <v>0</v>
      </c>
      <c r="CP44" s="18">
        <v>0</v>
      </c>
      <c r="CQ44" s="18">
        <v>0</v>
      </c>
      <c r="CR44" s="18">
        <v>0</v>
      </c>
      <c r="CS44" s="18">
        <v>0</v>
      </c>
      <c r="CT44" s="18">
        <v>0</v>
      </c>
      <c r="CU44" s="18">
        <v>0</v>
      </c>
      <c r="CV44" s="18">
        <v>0</v>
      </c>
      <c r="CW44" s="18">
        <v>0</v>
      </c>
      <c r="CX44" s="18">
        <v>0</v>
      </c>
      <c r="CY44" s="18">
        <v>0</v>
      </c>
      <c r="CZ44" s="18">
        <v>0</v>
      </c>
      <c r="DA44" s="18">
        <v>0</v>
      </c>
      <c r="DB44" s="18">
        <v>0</v>
      </c>
      <c r="DC44" s="18">
        <v>0</v>
      </c>
      <c r="DD44" s="18">
        <v>0</v>
      </c>
      <c r="DE44" s="18">
        <v>0</v>
      </c>
      <c r="DF44" s="18">
        <v>0</v>
      </c>
      <c r="DG44" s="18">
        <v>0</v>
      </c>
      <c r="DH44" s="18">
        <v>0</v>
      </c>
      <c r="DI44" s="18">
        <v>0</v>
      </c>
      <c r="DJ44" s="18">
        <v>0</v>
      </c>
      <c r="DK44" s="18">
        <v>0</v>
      </c>
      <c r="DL44" s="18">
        <v>0</v>
      </c>
      <c r="DM44" s="18">
        <v>0</v>
      </c>
      <c r="DN44" s="18">
        <v>0</v>
      </c>
      <c r="DO44" s="18">
        <v>0</v>
      </c>
      <c r="DP44" s="18">
        <v>0</v>
      </c>
      <c r="DQ44" s="18">
        <v>0</v>
      </c>
      <c r="DR44" s="18">
        <v>0</v>
      </c>
      <c r="DS44" s="18">
        <v>0</v>
      </c>
      <c r="DT44" s="18">
        <v>0</v>
      </c>
      <c r="DU44" s="18">
        <v>0</v>
      </c>
      <c r="DV44" s="18">
        <v>0</v>
      </c>
      <c r="DW44" s="18">
        <v>0</v>
      </c>
      <c r="DX44" s="18">
        <v>0</v>
      </c>
      <c r="DY44" s="18">
        <v>0</v>
      </c>
      <c r="DZ44" s="18">
        <v>0</v>
      </c>
      <c r="EA44" s="18">
        <v>0</v>
      </c>
      <c r="EB44" s="18">
        <v>0</v>
      </c>
      <c r="EC44" s="18">
        <v>0</v>
      </c>
      <c r="ED44" s="18">
        <v>0</v>
      </c>
      <c r="EE44" s="18">
        <v>0</v>
      </c>
      <c r="EF44" s="18">
        <v>0</v>
      </c>
      <c r="EG44" s="18">
        <v>0</v>
      </c>
      <c r="EH44" s="18">
        <v>0</v>
      </c>
      <c r="EI44" s="18">
        <v>0</v>
      </c>
      <c r="EJ44" s="18">
        <v>0</v>
      </c>
      <c r="EK44" s="18">
        <v>0</v>
      </c>
      <c r="EL44" s="18">
        <v>0</v>
      </c>
      <c r="EM44" s="18">
        <v>0</v>
      </c>
      <c r="EN44" s="18">
        <v>0</v>
      </c>
      <c r="EO44" s="18">
        <v>0</v>
      </c>
      <c r="EP44" s="18">
        <v>0</v>
      </c>
      <c r="EQ44" s="18">
        <v>0</v>
      </c>
      <c r="ER44" s="18">
        <v>0</v>
      </c>
      <c r="ES44" s="18">
        <v>0</v>
      </c>
      <c r="ET44" s="18">
        <v>0</v>
      </c>
      <c r="EU44" s="18">
        <v>0</v>
      </c>
      <c r="EV44" s="18">
        <v>0</v>
      </c>
      <c r="EW44" s="18">
        <v>0</v>
      </c>
      <c r="EX44" s="18">
        <v>0</v>
      </c>
      <c r="EY44" s="18">
        <v>0</v>
      </c>
      <c r="EZ44" s="18">
        <v>0</v>
      </c>
      <c r="FA44" s="18">
        <v>0</v>
      </c>
      <c r="FB44" s="18">
        <v>0</v>
      </c>
      <c r="FC44" s="18">
        <v>0</v>
      </c>
      <c r="FD44" s="18">
        <v>0</v>
      </c>
      <c r="FE44" s="18">
        <v>0</v>
      </c>
      <c r="FF44" s="18">
        <v>0</v>
      </c>
      <c r="FG44" s="18">
        <v>0</v>
      </c>
      <c r="FH44" s="18">
        <v>0</v>
      </c>
      <c r="FI44" s="18">
        <v>0</v>
      </c>
      <c r="FJ44" s="18">
        <v>0</v>
      </c>
      <c r="FK44" s="18">
        <v>0</v>
      </c>
      <c r="FL44" s="18">
        <v>0</v>
      </c>
      <c r="FM44" s="18">
        <v>0</v>
      </c>
      <c r="FN44" s="19">
        <v>0</v>
      </c>
      <c r="FO44" s="19">
        <v>0</v>
      </c>
      <c r="FP44" s="18">
        <v>0</v>
      </c>
      <c r="FQ44" s="18">
        <v>0</v>
      </c>
      <c r="FR44" s="18">
        <v>0</v>
      </c>
      <c r="FS44" s="18">
        <v>0</v>
      </c>
      <c r="FT44" s="80">
        <v>0</v>
      </c>
      <c r="FU44" s="80">
        <v>0</v>
      </c>
      <c r="FV44" s="18">
        <v>0</v>
      </c>
      <c r="FW44" s="18">
        <v>0</v>
      </c>
      <c r="FX44" s="18">
        <v>0</v>
      </c>
      <c r="FY44" s="18">
        <v>0</v>
      </c>
      <c r="FZ44" s="80">
        <v>0</v>
      </c>
      <c r="GA44" s="80">
        <v>0</v>
      </c>
      <c r="GB44" s="18">
        <v>0</v>
      </c>
      <c r="GC44" s="18">
        <v>0</v>
      </c>
      <c r="GD44" s="18">
        <v>0</v>
      </c>
      <c r="GE44" s="18">
        <v>0</v>
      </c>
      <c r="GF44" s="18">
        <v>0</v>
      </c>
      <c r="GG44" s="18">
        <v>0</v>
      </c>
      <c r="GH44" s="18">
        <v>0</v>
      </c>
      <c r="GI44" s="18">
        <v>0</v>
      </c>
      <c r="GJ44" s="18">
        <v>0</v>
      </c>
      <c r="GK44" s="18">
        <v>0</v>
      </c>
      <c r="GL44" s="18">
        <v>0</v>
      </c>
      <c r="GM44" s="18">
        <v>0</v>
      </c>
      <c r="GN44" s="18">
        <v>0</v>
      </c>
      <c r="GO44" s="18">
        <v>0</v>
      </c>
      <c r="GP44" s="18">
        <v>0</v>
      </c>
      <c r="GQ44" s="18">
        <v>0</v>
      </c>
      <c r="GR44" s="18">
        <v>0</v>
      </c>
      <c r="GS44" s="18">
        <v>0</v>
      </c>
      <c r="GT44" s="18">
        <v>0</v>
      </c>
      <c r="GU44" s="18">
        <v>0</v>
      </c>
      <c r="GV44" s="18">
        <v>0</v>
      </c>
      <c r="GW44" s="18">
        <v>0</v>
      </c>
      <c r="GX44" s="18">
        <v>0</v>
      </c>
      <c r="GY44" s="18">
        <v>0</v>
      </c>
      <c r="GZ44" s="80">
        <v>0</v>
      </c>
      <c r="HA44" s="80">
        <v>0</v>
      </c>
      <c r="HB44" s="18">
        <v>0</v>
      </c>
      <c r="HC44" s="18">
        <v>0</v>
      </c>
      <c r="HD44" s="18">
        <v>0</v>
      </c>
      <c r="HE44" s="18">
        <v>0</v>
      </c>
      <c r="HF44" s="80">
        <v>0</v>
      </c>
      <c r="HG44" s="80">
        <v>0</v>
      </c>
      <c r="HH44" s="18">
        <v>0</v>
      </c>
      <c r="HI44" s="18">
        <v>0</v>
      </c>
      <c r="HJ44" s="18">
        <v>0</v>
      </c>
      <c r="HK44" s="18">
        <v>0</v>
      </c>
      <c r="HL44" s="80">
        <v>0</v>
      </c>
      <c r="HM44" s="80">
        <v>0</v>
      </c>
      <c r="HN44" s="18">
        <v>0</v>
      </c>
      <c r="HO44" s="18">
        <v>0</v>
      </c>
      <c r="HP44" s="18">
        <v>0</v>
      </c>
      <c r="HQ44" s="18">
        <v>0</v>
      </c>
      <c r="HR44" s="18">
        <v>0</v>
      </c>
      <c r="HS44" s="18">
        <v>0</v>
      </c>
      <c r="HT44" s="18">
        <v>69997985.900000006</v>
      </c>
      <c r="HU44" s="18">
        <v>0</v>
      </c>
    </row>
    <row r="45" spans="1:229" ht="12.75" customHeight="1">
      <c r="A45" s="57" t="s">
        <v>223</v>
      </c>
      <c r="B45" s="17">
        <v>1050</v>
      </c>
      <c r="C45" s="58" t="s">
        <v>146</v>
      </c>
      <c r="D45" s="19">
        <v>0</v>
      </c>
      <c r="E45" s="19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  <c r="AS45" s="18">
        <v>0</v>
      </c>
      <c r="AT45" s="18">
        <v>0</v>
      </c>
      <c r="AU45" s="18">
        <v>0</v>
      </c>
      <c r="AV45" s="18">
        <v>0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0</v>
      </c>
      <c r="BD45" s="18">
        <v>0</v>
      </c>
      <c r="BE45" s="18">
        <v>0</v>
      </c>
      <c r="BF45" s="18">
        <v>0</v>
      </c>
      <c r="BG45" s="18">
        <v>0</v>
      </c>
      <c r="BH45" s="18">
        <v>0</v>
      </c>
      <c r="BI45" s="18">
        <v>0</v>
      </c>
      <c r="BJ45" s="18">
        <v>0</v>
      </c>
      <c r="BK45" s="18">
        <v>0</v>
      </c>
      <c r="BL45" s="18">
        <v>0</v>
      </c>
      <c r="BM45" s="18">
        <v>0</v>
      </c>
      <c r="BN45" s="18">
        <v>0</v>
      </c>
      <c r="BO45" s="18">
        <v>0</v>
      </c>
      <c r="BP45" s="18">
        <v>919807</v>
      </c>
      <c r="BQ45" s="18">
        <v>0</v>
      </c>
      <c r="BR45" s="18">
        <v>0</v>
      </c>
      <c r="BS45" s="18">
        <v>0</v>
      </c>
      <c r="BT45" s="18">
        <v>0</v>
      </c>
      <c r="BU45" s="18">
        <v>0</v>
      </c>
      <c r="BV45" s="18">
        <v>0</v>
      </c>
      <c r="BW45" s="18">
        <v>0</v>
      </c>
      <c r="BX45" s="18">
        <v>0</v>
      </c>
      <c r="BY45" s="18">
        <v>0</v>
      </c>
      <c r="BZ45" s="18">
        <v>0</v>
      </c>
      <c r="CA45" s="18">
        <v>0</v>
      </c>
      <c r="CB45" s="18">
        <v>0</v>
      </c>
      <c r="CC45" s="18">
        <v>0</v>
      </c>
      <c r="CD45" s="18">
        <v>0</v>
      </c>
      <c r="CE45" s="18">
        <v>0</v>
      </c>
      <c r="CF45" s="18">
        <v>0</v>
      </c>
      <c r="CG45" s="18">
        <v>0</v>
      </c>
      <c r="CH45" s="18">
        <v>0</v>
      </c>
      <c r="CI45" s="18">
        <v>0</v>
      </c>
      <c r="CJ45" s="18">
        <v>0</v>
      </c>
      <c r="CK45" s="18">
        <v>0</v>
      </c>
      <c r="CL45" s="18">
        <v>0</v>
      </c>
      <c r="CM45" s="18">
        <v>0</v>
      </c>
      <c r="CN45" s="18">
        <v>0</v>
      </c>
      <c r="CO45" s="18">
        <v>0</v>
      </c>
      <c r="CP45" s="18">
        <v>0</v>
      </c>
      <c r="CQ45" s="18">
        <v>0</v>
      </c>
      <c r="CR45" s="18">
        <v>0</v>
      </c>
      <c r="CS45" s="18">
        <v>0</v>
      </c>
      <c r="CT45" s="18">
        <v>0</v>
      </c>
      <c r="CU45" s="18">
        <v>0</v>
      </c>
      <c r="CV45" s="18">
        <v>0</v>
      </c>
      <c r="CW45" s="18">
        <v>0</v>
      </c>
      <c r="CX45" s="18">
        <v>0</v>
      </c>
      <c r="CY45" s="18">
        <v>0</v>
      </c>
      <c r="CZ45" s="18">
        <v>0</v>
      </c>
      <c r="DA45" s="18">
        <v>0</v>
      </c>
      <c r="DB45" s="18">
        <v>0</v>
      </c>
      <c r="DC45" s="18">
        <v>0</v>
      </c>
      <c r="DD45" s="18">
        <v>0</v>
      </c>
      <c r="DE45" s="18">
        <v>0</v>
      </c>
      <c r="DF45" s="18">
        <v>0</v>
      </c>
      <c r="DG45" s="18">
        <v>0</v>
      </c>
      <c r="DH45" s="18">
        <v>0</v>
      </c>
      <c r="DI45" s="18">
        <v>0</v>
      </c>
      <c r="DJ45" s="18">
        <v>0</v>
      </c>
      <c r="DK45" s="18">
        <v>0</v>
      </c>
      <c r="DL45" s="18">
        <v>0</v>
      </c>
      <c r="DM45" s="18">
        <v>0</v>
      </c>
      <c r="DN45" s="18">
        <v>0</v>
      </c>
      <c r="DO45" s="18">
        <v>0</v>
      </c>
      <c r="DP45" s="18">
        <v>0</v>
      </c>
      <c r="DQ45" s="18">
        <v>0</v>
      </c>
      <c r="DR45" s="18">
        <v>0</v>
      </c>
      <c r="DS45" s="18">
        <v>0</v>
      </c>
      <c r="DT45" s="18">
        <v>0</v>
      </c>
      <c r="DU45" s="18">
        <v>0</v>
      </c>
      <c r="DV45" s="18">
        <v>0</v>
      </c>
      <c r="DW45" s="18">
        <v>0</v>
      </c>
      <c r="DX45" s="18">
        <v>0</v>
      </c>
      <c r="DY45" s="18">
        <v>0</v>
      </c>
      <c r="DZ45" s="18">
        <v>0</v>
      </c>
      <c r="EA45" s="18">
        <v>0</v>
      </c>
      <c r="EB45" s="18">
        <v>0</v>
      </c>
      <c r="EC45" s="18">
        <v>0</v>
      </c>
      <c r="ED45" s="18">
        <v>0</v>
      </c>
      <c r="EE45" s="18">
        <v>0</v>
      </c>
      <c r="EF45" s="18">
        <v>0</v>
      </c>
      <c r="EG45" s="18">
        <v>0</v>
      </c>
      <c r="EH45" s="18">
        <v>0</v>
      </c>
      <c r="EI45" s="18">
        <v>0</v>
      </c>
      <c r="EJ45" s="18">
        <v>0</v>
      </c>
      <c r="EK45" s="18">
        <v>0</v>
      </c>
      <c r="EL45" s="18">
        <v>0</v>
      </c>
      <c r="EM45" s="18">
        <v>0</v>
      </c>
      <c r="EN45" s="18">
        <v>0</v>
      </c>
      <c r="EO45" s="18">
        <v>0</v>
      </c>
      <c r="EP45" s="18">
        <v>0</v>
      </c>
      <c r="EQ45" s="18">
        <v>0</v>
      </c>
      <c r="ER45" s="18">
        <v>0</v>
      </c>
      <c r="ES45" s="18">
        <v>0</v>
      </c>
      <c r="ET45" s="18">
        <v>0</v>
      </c>
      <c r="EU45" s="18">
        <v>0</v>
      </c>
      <c r="EV45" s="18">
        <v>0</v>
      </c>
      <c r="EW45" s="18">
        <v>0</v>
      </c>
      <c r="EX45" s="18">
        <v>0</v>
      </c>
      <c r="EY45" s="18">
        <v>0</v>
      </c>
      <c r="EZ45" s="18">
        <v>0</v>
      </c>
      <c r="FA45" s="18">
        <v>0</v>
      </c>
      <c r="FB45" s="18">
        <v>0</v>
      </c>
      <c r="FC45" s="18">
        <v>0</v>
      </c>
      <c r="FD45" s="18">
        <v>0</v>
      </c>
      <c r="FE45" s="18">
        <v>0</v>
      </c>
      <c r="FF45" s="18">
        <v>0</v>
      </c>
      <c r="FG45" s="18">
        <v>0</v>
      </c>
      <c r="FH45" s="18">
        <v>0</v>
      </c>
      <c r="FI45" s="18">
        <v>0</v>
      </c>
      <c r="FJ45" s="18">
        <v>0</v>
      </c>
      <c r="FK45" s="18">
        <v>0</v>
      </c>
      <c r="FL45" s="18">
        <v>0</v>
      </c>
      <c r="FM45" s="18">
        <v>0</v>
      </c>
      <c r="FN45" s="19">
        <v>0</v>
      </c>
      <c r="FO45" s="19">
        <v>0</v>
      </c>
      <c r="FP45" s="18">
        <v>0</v>
      </c>
      <c r="FQ45" s="18">
        <v>0</v>
      </c>
      <c r="FR45" s="18">
        <v>0</v>
      </c>
      <c r="FS45" s="18">
        <v>0</v>
      </c>
      <c r="FT45" s="80">
        <v>0</v>
      </c>
      <c r="FU45" s="80">
        <v>0</v>
      </c>
      <c r="FV45" s="18">
        <v>0</v>
      </c>
      <c r="FW45" s="18">
        <v>0</v>
      </c>
      <c r="FX45" s="18">
        <v>0</v>
      </c>
      <c r="FY45" s="18">
        <v>0</v>
      </c>
      <c r="FZ45" s="80">
        <v>0</v>
      </c>
      <c r="GA45" s="80">
        <v>0</v>
      </c>
      <c r="GB45" s="18">
        <v>0</v>
      </c>
      <c r="GC45" s="18">
        <v>0</v>
      </c>
      <c r="GD45" s="18">
        <v>0</v>
      </c>
      <c r="GE45" s="18">
        <v>0</v>
      </c>
      <c r="GF45" s="18">
        <v>0</v>
      </c>
      <c r="GG45" s="18">
        <v>0</v>
      </c>
      <c r="GH45" s="18">
        <v>0</v>
      </c>
      <c r="GI45" s="18">
        <v>0</v>
      </c>
      <c r="GJ45" s="18">
        <v>0</v>
      </c>
      <c r="GK45" s="18">
        <v>0</v>
      </c>
      <c r="GL45" s="18">
        <v>0</v>
      </c>
      <c r="GM45" s="18">
        <v>0</v>
      </c>
      <c r="GN45" s="18">
        <v>0</v>
      </c>
      <c r="GO45" s="18">
        <v>0</v>
      </c>
      <c r="GP45" s="18">
        <v>0</v>
      </c>
      <c r="GQ45" s="18">
        <v>0</v>
      </c>
      <c r="GR45" s="18">
        <v>0</v>
      </c>
      <c r="GS45" s="18">
        <v>0</v>
      </c>
      <c r="GT45" s="18">
        <v>0</v>
      </c>
      <c r="GU45" s="18">
        <v>0</v>
      </c>
      <c r="GV45" s="18">
        <v>0</v>
      </c>
      <c r="GW45" s="18">
        <v>0</v>
      </c>
      <c r="GX45" s="18">
        <v>0</v>
      </c>
      <c r="GY45" s="18">
        <v>0</v>
      </c>
      <c r="GZ45" s="80">
        <v>0</v>
      </c>
      <c r="HA45" s="80">
        <v>0</v>
      </c>
      <c r="HB45" s="18">
        <v>0</v>
      </c>
      <c r="HC45" s="18">
        <v>0</v>
      </c>
      <c r="HD45" s="18">
        <v>0</v>
      </c>
      <c r="HE45" s="18">
        <v>0</v>
      </c>
      <c r="HF45" s="80">
        <v>0</v>
      </c>
      <c r="HG45" s="80">
        <v>0</v>
      </c>
      <c r="HH45" s="18">
        <v>0</v>
      </c>
      <c r="HI45" s="18">
        <v>0</v>
      </c>
      <c r="HJ45" s="18">
        <v>0</v>
      </c>
      <c r="HK45" s="18">
        <v>0</v>
      </c>
      <c r="HL45" s="80">
        <v>0</v>
      </c>
      <c r="HM45" s="80">
        <v>0</v>
      </c>
      <c r="HN45" s="18">
        <v>0</v>
      </c>
      <c r="HO45" s="18">
        <v>0</v>
      </c>
      <c r="HP45" s="18">
        <v>0</v>
      </c>
      <c r="HQ45" s="18">
        <v>0</v>
      </c>
      <c r="HR45" s="18">
        <v>0</v>
      </c>
      <c r="HS45" s="18">
        <v>0</v>
      </c>
      <c r="HT45" s="18">
        <v>919807</v>
      </c>
      <c r="HU45" s="18">
        <v>0</v>
      </c>
    </row>
    <row r="46" spans="1:229" ht="12.75" customHeight="1">
      <c r="A46" s="57" t="s">
        <v>316</v>
      </c>
      <c r="B46" s="17">
        <v>1051</v>
      </c>
      <c r="C46" s="58" t="s">
        <v>146</v>
      </c>
      <c r="D46" s="19">
        <v>0</v>
      </c>
      <c r="E46" s="19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0</v>
      </c>
      <c r="BD46" s="18">
        <v>0</v>
      </c>
      <c r="BE46" s="18">
        <v>0</v>
      </c>
      <c r="BF46" s="18">
        <v>0</v>
      </c>
      <c r="BG46" s="18">
        <v>0</v>
      </c>
      <c r="BH46" s="18">
        <v>0</v>
      </c>
      <c r="BI46" s="18">
        <v>0</v>
      </c>
      <c r="BJ46" s="18">
        <v>0</v>
      </c>
      <c r="BK46" s="18">
        <v>0</v>
      </c>
      <c r="BL46" s="18">
        <v>0</v>
      </c>
      <c r="BM46" s="18">
        <v>0</v>
      </c>
      <c r="BN46" s="18">
        <v>0</v>
      </c>
      <c r="BO46" s="18">
        <v>0</v>
      </c>
      <c r="BP46" s="18">
        <v>0</v>
      </c>
      <c r="BQ46" s="18">
        <v>0</v>
      </c>
      <c r="BR46" s="18">
        <v>0</v>
      </c>
      <c r="BS46" s="18">
        <v>0</v>
      </c>
      <c r="BT46" s="18">
        <v>0</v>
      </c>
      <c r="BU46" s="18">
        <v>0</v>
      </c>
      <c r="BV46" s="18">
        <v>0</v>
      </c>
      <c r="BW46" s="18">
        <v>0</v>
      </c>
      <c r="BX46" s="18">
        <v>0</v>
      </c>
      <c r="BY46" s="18">
        <v>0</v>
      </c>
      <c r="BZ46" s="18">
        <v>0</v>
      </c>
      <c r="CA46" s="18">
        <v>0</v>
      </c>
      <c r="CB46" s="18">
        <v>0</v>
      </c>
      <c r="CC46" s="18">
        <v>0</v>
      </c>
      <c r="CD46" s="18">
        <v>0</v>
      </c>
      <c r="CE46" s="18">
        <v>0</v>
      </c>
      <c r="CF46" s="18">
        <v>0</v>
      </c>
      <c r="CG46" s="18">
        <v>0</v>
      </c>
      <c r="CH46" s="18">
        <v>0</v>
      </c>
      <c r="CI46" s="18">
        <v>0</v>
      </c>
      <c r="CJ46" s="18">
        <v>0</v>
      </c>
      <c r="CK46" s="18">
        <v>0</v>
      </c>
      <c r="CL46" s="18">
        <v>0</v>
      </c>
      <c r="CM46" s="18">
        <v>0</v>
      </c>
      <c r="CN46" s="18">
        <v>0</v>
      </c>
      <c r="CO46" s="18">
        <v>0</v>
      </c>
      <c r="CP46" s="18">
        <v>0</v>
      </c>
      <c r="CQ46" s="18">
        <v>0</v>
      </c>
      <c r="CR46" s="18">
        <v>0</v>
      </c>
      <c r="CS46" s="18">
        <v>0</v>
      </c>
      <c r="CT46" s="18">
        <v>0</v>
      </c>
      <c r="CU46" s="18">
        <v>0</v>
      </c>
      <c r="CV46" s="18">
        <v>0</v>
      </c>
      <c r="CW46" s="18">
        <v>0</v>
      </c>
      <c r="CX46" s="18">
        <v>0</v>
      </c>
      <c r="CY46" s="18">
        <v>0</v>
      </c>
      <c r="CZ46" s="18">
        <v>0</v>
      </c>
      <c r="DA46" s="18">
        <v>0</v>
      </c>
      <c r="DB46" s="18">
        <v>0</v>
      </c>
      <c r="DC46" s="18">
        <v>0</v>
      </c>
      <c r="DD46" s="18">
        <v>0</v>
      </c>
      <c r="DE46" s="18">
        <v>0</v>
      </c>
      <c r="DF46" s="18">
        <v>0</v>
      </c>
      <c r="DG46" s="18">
        <v>0</v>
      </c>
      <c r="DH46" s="18">
        <v>0</v>
      </c>
      <c r="DI46" s="18">
        <v>0</v>
      </c>
      <c r="DJ46" s="18">
        <v>0</v>
      </c>
      <c r="DK46" s="18">
        <v>0</v>
      </c>
      <c r="DL46" s="18">
        <v>0</v>
      </c>
      <c r="DM46" s="18">
        <v>0</v>
      </c>
      <c r="DN46" s="18">
        <v>0</v>
      </c>
      <c r="DO46" s="18">
        <v>0</v>
      </c>
      <c r="DP46" s="18">
        <v>0</v>
      </c>
      <c r="DQ46" s="18">
        <v>0</v>
      </c>
      <c r="DR46" s="18">
        <v>0</v>
      </c>
      <c r="DS46" s="18">
        <v>0</v>
      </c>
      <c r="DT46" s="18">
        <v>0</v>
      </c>
      <c r="DU46" s="18">
        <v>0</v>
      </c>
      <c r="DV46" s="18">
        <v>0</v>
      </c>
      <c r="DW46" s="18">
        <v>0</v>
      </c>
      <c r="DX46" s="18">
        <v>0</v>
      </c>
      <c r="DY46" s="18">
        <v>0</v>
      </c>
      <c r="DZ46" s="18">
        <v>0</v>
      </c>
      <c r="EA46" s="18">
        <v>0</v>
      </c>
      <c r="EB46" s="18">
        <v>0</v>
      </c>
      <c r="EC46" s="18">
        <v>0</v>
      </c>
      <c r="ED46" s="18">
        <v>0</v>
      </c>
      <c r="EE46" s="18">
        <v>0</v>
      </c>
      <c r="EF46" s="18">
        <v>0</v>
      </c>
      <c r="EG46" s="18">
        <v>0</v>
      </c>
      <c r="EH46" s="18">
        <v>0</v>
      </c>
      <c r="EI46" s="18">
        <v>0</v>
      </c>
      <c r="EJ46" s="18">
        <v>0</v>
      </c>
      <c r="EK46" s="18">
        <v>0</v>
      </c>
      <c r="EL46" s="18">
        <v>0</v>
      </c>
      <c r="EM46" s="18">
        <v>0</v>
      </c>
      <c r="EN46" s="18">
        <v>0</v>
      </c>
      <c r="EO46" s="18">
        <v>0</v>
      </c>
      <c r="EP46" s="18">
        <v>0</v>
      </c>
      <c r="EQ46" s="18">
        <v>0</v>
      </c>
      <c r="ER46" s="18">
        <v>0</v>
      </c>
      <c r="ES46" s="18">
        <v>0</v>
      </c>
      <c r="ET46" s="18">
        <v>0</v>
      </c>
      <c r="EU46" s="18">
        <v>0</v>
      </c>
      <c r="EV46" s="18">
        <v>0</v>
      </c>
      <c r="EW46" s="18">
        <v>0</v>
      </c>
      <c r="EX46" s="18">
        <v>0</v>
      </c>
      <c r="EY46" s="18">
        <v>0</v>
      </c>
      <c r="EZ46" s="18">
        <v>0</v>
      </c>
      <c r="FA46" s="18">
        <v>0</v>
      </c>
      <c r="FB46" s="18">
        <v>0</v>
      </c>
      <c r="FC46" s="18">
        <v>0</v>
      </c>
      <c r="FD46" s="18">
        <v>0</v>
      </c>
      <c r="FE46" s="18">
        <v>0</v>
      </c>
      <c r="FF46" s="18">
        <v>0</v>
      </c>
      <c r="FG46" s="18">
        <v>0</v>
      </c>
      <c r="FH46" s="18">
        <v>0</v>
      </c>
      <c r="FI46" s="18">
        <v>0</v>
      </c>
      <c r="FJ46" s="18">
        <v>0</v>
      </c>
      <c r="FK46" s="18">
        <v>0</v>
      </c>
      <c r="FL46" s="18">
        <v>0</v>
      </c>
      <c r="FM46" s="18">
        <v>0</v>
      </c>
      <c r="FN46" s="19">
        <v>0</v>
      </c>
      <c r="FO46" s="19">
        <v>0</v>
      </c>
      <c r="FP46" s="18">
        <v>0</v>
      </c>
      <c r="FQ46" s="18">
        <v>0</v>
      </c>
      <c r="FR46" s="18">
        <v>0</v>
      </c>
      <c r="FS46" s="18">
        <v>0</v>
      </c>
      <c r="FT46" s="80">
        <v>0</v>
      </c>
      <c r="FU46" s="80">
        <v>0</v>
      </c>
      <c r="FV46" s="18">
        <v>0</v>
      </c>
      <c r="FW46" s="18">
        <v>0</v>
      </c>
      <c r="FX46" s="18">
        <v>0</v>
      </c>
      <c r="FY46" s="18">
        <v>0</v>
      </c>
      <c r="FZ46" s="80">
        <v>0</v>
      </c>
      <c r="GA46" s="80">
        <v>0</v>
      </c>
      <c r="GB46" s="18">
        <v>0</v>
      </c>
      <c r="GC46" s="18">
        <v>0</v>
      </c>
      <c r="GD46" s="18">
        <v>0</v>
      </c>
      <c r="GE46" s="18">
        <v>0</v>
      </c>
      <c r="GF46" s="18">
        <v>0</v>
      </c>
      <c r="GG46" s="18">
        <v>0</v>
      </c>
      <c r="GH46" s="18">
        <v>0</v>
      </c>
      <c r="GI46" s="18">
        <v>0</v>
      </c>
      <c r="GJ46" s="18">
        <v>0</v>
      </c>
      <c r="GK46" s="18">
        <v>0</v>
      </c>
      <c r="GL46" s="18">
        <v>0</v>
      </c>
      <c r="GM46" s="18">
        <v>0</v>
      </c>
      <c r="GN46" s="18">
        <v>0</v>
      </c>
      <c r="GO46" s="18">
        <v>0</v>
      </c>
      <c r="GP46" s="18">
        <v>0</v>
      </c>
      <c r="GQ46" s="18">
        <v>0</v>
      </c>
      <c r="GR46" s="18">
        <v>0</v>
      </c>
      <c r="GS46" s="18">
        <v>0</v>
      </c>
      <c r="GT46" s="18">
        <v>0</v>
      </c>
      <c r="GU46" s="18">
        <v>0</v>
      </c>
      <c r="GV46" s="18">
        <v>0</v>
      </c>
      <c r="GW46" s="18">
        <v>0</v>
      </c>
      <c r="GX46" s="18">
        <v>0</v>
      </c>
      <c r="GY46" s="18">
        <v>0</v>
      </c>
      <c r="GZ46" s="80">
        <v>0</v>
      </c>
      <c r="HA46" s="80">
        <v>0</v>
      </c>
      <c r="HB46" s="18">
        <v>0</v>
      </c>
      <c r="HC46" s="18">
        <v>0</v>
      </c>
      <c r="HD46" s="18">
        <v>0</v>
      </c>
      <c r="HE46" s="18">
        <v>0</v>
      </c>
      <c r="HF46" s="80">
        <v>0</v>
      </c>
      <c r="HG46" s="80">
        <v>0</v>
      </c>
      <c r="HH46" s="18">
        <v>0</v>
      </c>
      <c r="HI46" s="18">
        <v>0</v>
      </c>
      <c r="HJ46" s="18">
        <v>0</v>
      </c>
      <c r="HK46" s="18">
        <v>0</v>
      </c>
      <c r="HL46" s="80">
        <v>0</v>
      </c>
      <c r="HM46" s="80">
        <v>0</v>
      </c>
      <c r="HN46" s="18">
        <v>0</v>
      </c>
      <c r="HO46" s="18">
        <v>0</v>
      </c>
      <c r="HP46" s="18">
        <v>0</v>
      </c>
      <c r="HQ46" s="18">
        <v>0</v>
      </c>
      <c r="HR46" s="18">
        <v>0</v>
      </c>
      <c r="HS46" s="18">
        <v>0</v>
      </c>
      <c r="HT46" s="18">
        <v>0</v>
      </c>
      <c r="HU46" s="18">
        <v>0</v>
      </c>
    </row>
    <row r="47" spans="1:229" ht="12.75" customHeight="1">
      <c r="A47" s="57" t="s">
        <v>225</v>
      </c>
      <c r="B47" s="17">
        <v>2001</v>
      </c>
      <c r="C47" s="58" t="s">
        <v>226</v>
      </c>
      <c r="D47" s="19">
        <v>0</v>
      </c>
      <c r="E47" s="19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18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  <c r="AS47" s="18">
        <v>0</v>
      </c>
      <c r="AT47" s="18">
        <v>0</v>
      </c>
      <c r="AU47" s="18">
        <v>0</v>
      </c>
      <c r="AV47" s="18">
        <v>0</v>
      </c>
      <c r="AW47" s="18">
        <v>0</v>
      </c>
      <c r="AX47" s="18">
        <v>0</v>
      </c>
      <c r="AY47" s="18">
        <v>0</v>
      </c>
      <c r="AZ47" s="18">
        <v>0</v>
      </c>
      <c r="BA47" s="18">
        <v>0</v>
      </c>
      <c r="BB47" s="18">
        <v>0</v>
      </c>
      <c r="BC47" s="18">
        <v>0</v>
      </c>
      <c r="BD47" s="18">
        <v>0</v>
      </c>
      <c r="BE47" s="18">
        <v>0</v>
      </c>
      <c r="BF47" s="18">
        <v>0</v>
      </c>
      <c r="BG47" s="18">
        <v>0</v>
      </c>
      <c r="BH47" s="18">
        <v>0</v>
      </c>
      <c r="BI47" s="18">
        <v>0</v>
      </c>
      <c r="BJ47" s="18">
        <v>0</v>
      </c>
      <c r="BK47" s="18">
        <v>0</v>
      </c>
      <c r="BL47" s="18">
        <v>0</v>
      </c>
      <c r="BM47" s="18">
        <v>0</v>
      </c>
      <c r="BN47" s="18">
        <v>0</v>
      </c>
      <c r="BO47" s="18">
        <v>0</v>
      </c>
      <c r="BP47" s="18">
        <v>0</v>
      </c>
      <c r="BQ47" s="18">
        <v>0</v>
      </c>
      <c r="BR47" s="18">
        <v>0</v>
      </c>
      <c r="BS47" s="18">
        <v>0</v>
      </c>
      <c r="BT47" s="18">
        <v>0</v>
      </c>
      <c r="BU47" s="18">
        <v>0</v>
      </c>
      <c r="BV47" s="18">
        <v>0</v>
      </c>
      <c r="BW47" s="18">
        <v>0</v>
      </c>
      <c r="BX47" s="18">
        <v>0</v>
      </c>
      <c r="BY47" s="18">
        <v>0</v>
      </c>
      <c r="BZ47" s="18">
        <v>0</v>
      </c>
      <c r="CA47" s="18">
        <v>0</v>
      </c>
      <c r="CB47" s="18">
        <v>0</v>
      </c>
      <c r="CC47" s="18">
        <v>0</v>
      </c>
      <c r="CD47" s="18">
        <v>0</v>
      </c>
      <c r="CE47" s="18">
        <v>0</v>
      </c>
      <c r="CF47" s="18">
        <v>0</v>
      </c>
      <c r="CG47" s="18">
        <v>0</v>
      </c>
      <c r="CH47" s="18">
        <v>0</v>
      </c>
      <c r="CI47" s="18">
        <v>0</v>
      </c>
      <c r="CJ47" s="18">
        <v>0</v>
      </c>
      <c r="CK47" s="18">
        <v>0</v>
      </c>
      <c r="CL47" s="18">
        <v>0</v>
      </c>
      <c r="CM47" s="18">
        <v>0</v>
      </c>
      <c r="CN47" s="18">
        <v>0</v>
      </c>
      <c r="CO47" s="18">
        <v>0</v>
      </c>
      <c r="CP47" s="18">
        <v>0</v>
      </c>
      <c r="CQ47" s="18">
        <v>0</v>
      </c>
      <c r="CR47" s="18">
        <v>0</v>
      </c>
      <c r="CS47" s="18">
        <v>0</v>
      </c>
      <c r="CT47" s="18">
        <v>0</v>
      </c>
      <c r="CU47" s="18">
        <v>0</v>
      </c>
      <c r="CV47" s="18">
        <v>0</v>
      </c>
      <c r="CW47" s="18">
        <v>0</v>
      </c>
      <c r="CX47" s="18">
        <v>0</v>
      </c>
      <c r="CY47" s="18">
        <v>0</v>
      </c>
      <c r="CZ47" s="18">
        <v>0</v>
      </c>
      <c r="DA47" s="18">
        <v>0</v>
      </c>
      <c r="DB47" s="18">
        <v>0</v>
      </c>
      <c r="DC47" s="18">
        <v>0</v>
      </c>
      <c r="DD47" s="18">
        <v>0</v>
      </c>
      <c r="DE47" s="18">
        <v>0</v>
      </c>
      <c r="DF47" s="18">
        <v>0</v>
      </c>
      <c r="DG47" s="18">
        <v>0</v>
      </c>
      <c r="DH47" s="18">
        <v>0</v>
      </c>
      <c r="DI47" s="18">
        <v>0</v>
      </c>
      <c r="DJ47" s="18">
        <v>0</v>
      </c>
      <c r="DK47" s="18">
        <v>0</v>
      </c>
      <c r="DL47" s="18">
        <v>0</v>
      </c>
      <c r="DM47" s="18">
        <v>0</v>
      </c>
      <c r="DN47" s="18">
        <v>0</v>
      </c>
      <c r="DO47" s="18">
        <v>0</v>
      </c>
      <c r="DP47" s="18">
        <v>0</v>
      </c>
      <c r="DQ47" s="18">
        <v>0</v>
      </c>
      <c r="DR47" s="18">
        <v>0</v>
      </c>
      <c r="DS47" s="18">
        <v>0</v>
      </c>
      <c r="DT47" s="18">
        <v>0</v>
      </c>
      <c r="DU47" s="18">
        <v>0</v>
      </c>
      <c r="DV47" s="18">
        <v>0</v>
      </c>
      <c r="DW47" s="18">
        <v>0</v>
      </c>
      <c r="DX47" s="18">
        <v>0</v>
      </c>
      <c r="DY47" s="18">
        <v>0</v>
      </c>
      <c r="DZ47" s="18">
        <v>0</v>
      </c>
      <c r="EA47" s="18">
        <v>0</v>
      </c>
      <c r="EB47" s="18">
        <v>0</v>
      </c>
      <c r="EC47" s="18">
        <v>0</v>
      </c>
      <c r="ED47" s="18">
        <v>0</v>
      </c>
      <c r="EE47" s="18">
        <v>0</v>
      </c>
      <c r="EF47" s="18">
        <v>0</v>
      </c>
      <c r="EG47" s="18">
        <v>0</v>
      </c>
      <c r="EH47" s="18">
        <v>0</v>
      </c>
      <c r="EI47" s="18">
        <v>0</v>
      </c>
      <c r="EJ47" s="18">
        <v>0</v>
      </c>
      <c r="EK47" s="18">
        <v>0</v>
      </c>
      <c r="EL47" s="18">
        <v>0</v>
      </c>
      <c r="EM47" s="18">
        <v>0</v>
      </c>
      <c r="EN47" s="18">
        <v>0</v>
      </c>
      <c r="EO47" s="18">
        <v>0</v>
      </c>
      <c r="EP47" s="18">
        <v>0</v>
      </c>
      <c r="EQ47" s="18">
        <v>0</v>
      </c>
      <c r="ER47" s="18">
        <v>0</v>
      </c>
      <c r="ES47" s="18">
        <v>0</v>
      </c>
      <c r="ET47" s="18">
        <v>0</v>
      </c>
      <c r="EU47" s="18">
        <v>0</v>
      </c>
      <c r="EV47" s="18">
        <v>0</v>
      </c>
      <c r="EW47" s="18">
        <v>0</v>
      </c>
      <c r="EX47" s="18">
        <v>0</v>
      </c>
      <c r="EY47" s="18">
        <v>0</v>
      </c>
      <c r="EZ47" s="18">
        <v>0</v>
      </c>
      <c r="FA47" s="18">
        <v>0</v>
      </c>
      <c r="FB47" s="18">
        <v>0</v>
      </c>
      <c r="FC47" s="18">
        <v>0</v>
      </c>
      <c r="FD47" s="18">
        <v>0</v>
      </c>
      <c r="FE47" s="18">
        <v>0</v>
      </c>
      <c r="FF47" s="18">
        <v>0</v>
      </c>
      <c r="FG47" s="18">
        <v>0</v>
      </c>
      <c r="FH47" s="18">
        <v>0</v>
      </c>
      <c r="FI47" s="18">
        <v>0</v>
      </c>
      <c r="FJ47" s="18">
        <v>0</v>
      </c>
      <c r="FK47" s="18">
        <v>0</v>
      </c>
      <c r="FL47" s="18">
        <v>0</v>
      </c>
      <c r="FM47" s="18">
        <v>0</v>
      </c>
      <c r="FN47" s="19">
        <v>588988799.54492402</v>
      </c>
      <c r="FO47" s="19">
        <v>0</v>
      </c>
      <c r="FP47" s="18">
        <v>0</v>
      </c>
      <c r="FQ47" s="18">
        <v>0</v>
      </c>
      <c r="FR47" s="18">
        <v>0</v>
      </c>
      <c r="FS47" s="18">
        <v>0</v>
      </c>
      <c r="FT47" s="80">
        <v>60383324.525343932</v>
      </c>
      <c r="FU47" s="80">
        <v>0</v>
      </c>
      <c r="FV47" s="18">
        <v>830049.03127103322</v>
      </c>
      <c r="FW47" s="18">
        <v>0</v>
      </c>
      <c r="FX47" s="18">
        <v>59553275.494072899</v>
      </c>
      <c r="FY47" s="18">
        <v>0</v>
      </c>
      <c r="FZ47" s="80">
        <v>528605475.01958007</v>
      </c>
      <c r="GA47" s="80">
        <v>0</v>
      </c>
      <c r="GB47" s="18">
        <v>81751767.342999861</v>
      </c>
      <c r="GC47" s="18">
        <v>0</v>
      </c>
      <c r="GD47" s="18">
        <v>446853707.67658019</v>
      </c>
      <c r="GE47" s="18">
        <v>0</v>
      </c>
      <c r="GF47" s="18">
        <v>0</v>
      </c>
      <c r="GG47" s="18">
        <v>0</v>
      </c>
      <c r="GH47" s="18">
        <v>0</v>
      </c>
      <c r="GI47" s="18">
        <v>0</v>
      </c>
      <c r="GJ47" s="18">
        <v>0</v>
      </c>
      <c r="GK47" s="18">
        <v>0</v>
      </c>
      <c r="GL47" s="18">
        <v>0</v>
      </c>
      <c r="GM47" s="18">
        <v>0</v>
      </c>
      <c r="GN47" s="18">
        <v>0</v>
      </c>
      <c r="GO47" s="18">
        <v>0</v>
      </c>
      <c r="GP47" s="18">
        <v>0</v>
      </c>
      <c r="GQ47" s="18">
        <v>0</v>
      </c>
      <c r="GR47" s="18">
        <v>0</v>
      </c>
      <c r="GS47" s="18">
        <v>0</v>
      </c>
      <c r="GT47" s="18">
        <v>0</v>
      </c>
      <c r="GU47" s="18">
        <v>0</v>
      </c>
      <c r="GV47" s="18">
        <v>0</v>
      </c>
      <c r="GW47" s="18">
        <v>0</v>
      </c>
      <c r="GX47" s="18">
        <v>0</v>
      </c>
      <c r="GY47" s="18">
        <v>0</v>
      </c>
      <c r="GZ47" s="80">
        <v>0</v>
      </c>
      <c r="HA47" s="80">
        <v>0</v>
      </c>
      <c r="HB47" s="18">
        <v>0</v>
      </c>
      <c r="HC47" s="18">
        <v>0</v>
      </c>
      <c r="HD47" s="18">
        <v>0</v>
      </c>
      <c r="HE47" s="18">
        <v>0</v>
      </c>
      <c r="HF47" s="80">
        <v>0</v>
      </c>
      <c r="HG47" s="80">
        <v>0</v>
      </c>
      <c r="HH47" s="18">
        <v>0</v>
      </c>
      <c r="HI47" s="18">
        <v>0</v>
      </c>
      <c r="HJ47" s="18">
        <v>0</v>
      </c>
      <c r="HK47" s="18">
        <v>0</v>
      </c>
      <c r="HL47" s="80">
        <v>0</v>
      </c>
      <c r="HM47" s="80">
        <v>0</v>
      </c>
      <c r="HN47" s="18">
        <v>0</v>
      </c>
      <c r="HO47" s="18">
        <v>0</v>
      </c>
      <c r="HP47" s="18">
        <v>0</v>
      </c>
      <c r="HQ47" s="18">
        <v>0</v>
      </c>
      <c r="HR47" s="18">
        <v>0</v>
      </c>
      <c r="HS47" s="18">
        <v>0</v>
      </c>
      <c r="HT47" s="18">
        <v>588988799.54492414</v>
      </c>
      <c r="HU47" s="18">
        <v>0</v>
      </c>
    </row>
    <row r="48" spans="1:229" ht="12.75" customHeight="1">
      <c r="A48" s="57" t="s">
        <v>228</v>
      </c>
      <c r="B48" s="17">
        <v>2002</v>
      </c>
      <c r="C48" s="58" t="s">
        <v>226</v>
      </c>
      <c r="D48" s="19">
        <v>0</v>
      </c>
      <c r="E48" s="19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0</v>
      </c>
      <c r="BV48" s="18">
        <v>0</v>
      </c>
      <c r="BW48" s="18">
        <v>0</v>
      </c>
      <c r="BX48" s="18">
        <v>0</v>
      </c>
      <c r="BY48" s="18">
        <v>0</v>
      </c>
      <c r="BZ48" s="18">
        <v>0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0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0</v>
      </c>
      <c r="CM48" s="18">
        <v>0</v>
      </c>
      <c r="CN48" s="18">
        <v>0</v>
      </c>
      <c r="CO48" s="18">
        <v>0</v>
      </c>
      <c r="CP48" s="18">
        <v>0</v>
      </c>
      <c r="CQ48" s="18">
        <v>0</v>
      </c>
      <c r="CR48" s="18">
        <v>0</v>
      </c>
      <c r="CS48" s="18">
        <v>0</v>
      </c>
      <c r="CT48" s="18">
        <v>0</v>
      </c>
      <c r="CU48" s="18">
        <v>0</v>
      </c>
      <c r="CV48" s="18">
        <v>0</v>
      </c>
      <c r="CW48" s="18">
        <v>0</v>
      </c>
      <c r="CX48" s="18">
        <v>0</v>
      </c>
      <c r="CY48" s="18">
        <v>0</v>
      </c>
      <c r="CZ48" s="18">
        <v>0</v>
      </c>
      <c r="DA48" s="18">
        <v>0</v>
      </c>
      <c r="DB48" s="18">
        <v>0</v>
      </c>
      <c r="DC48" s="18">
        <v>0</v>
      </c>
      <c r="DD48" s="18">
        <v>5131135.59</v>
      </c>
      <c r="DE48" s="18">
        <v>0</v>
      </c>
      <c r="DF48" s="18">
        <v>0</v>
      </c>
      <c r="DG48" s="18">
        <v>0</v>
      </c>
      <c r="DH48" s="18">
        <v>0</v>
      </c>
      <c r="DI48" s="18">
        <v>0</v>
      </c>
      <c r="DJ48" s="18">
        <v>0</v>
      </c>
      <c r="DK48" s="18">
        <v>0</v>
      </c>
      <c r="DL48" s="18">
        <v>0</v>
      </c>
      <c r="DM48" s="18">
        <v>0</v>
      </c>
      <c r="DN48" s="18">
        <v>0</v>
      </c>
      <c r="DO48" s="18">
        <v>0</v>
      </c>
      <c r="DP48" s="18">
        <v>0</v>
      </c>
      <c r="DQ48" s="18">
        <v>0</v>
      </c>
      <c r="DR48" s="18">
        <v>0</v>
      </c>
      <c r="DS48" s="18">
        <v>0</v>
      </c>
      <c r="DT48" s="18">
        <v>0</v>
      </c>
      <c r="DU48" s="18">
        <v>0</v>
      </c>
      <c r="DV48" s="18">
        <v>0</v>
      </c>
      <c r="DW48" s="18">
        <v>0</v>
      </c>
      <c r="DX48" s="18">
        <v>0</v>
      </c>
      <c r="DY48" s="18">
        <v>0</v>
      </c>
      <c r="DZ48" s="18">
        <v>0</v>
      </c>
      <c r="EA48" s="18">
        <v>0</v>
      </c>
      <c r="EB48" s="18">
        <v>0</v>
      </c>
      <c r="EC48" s="18">
        <v>0</v>
      </c>
      <c r="ED48" s="18">
        <v>0</v>
      </c>
      <c r="EE48" s="18">
        <v>0</v>
      </c>
      <c r="EF48" s="18">
        <v>0</v>
      </c>
      <c r="EG48" s="18">
        <v>0</v>
      </c>
      <c r="EH48" s="18">
        <v>0</v>
      </c>
      <c r="EI48" s="18">
        <v>0</v>
      </c>
      <c r="EJ48" s="18">
        <v>0</v>
      </c>
      <c r="EK48" s="18">
        <v>0</v>
      </c>
      <c r="EL48" s="18">
        <v>0</v>
      </c>
      <c r="EM48" s="18">
        <v>0</v>
      </c>
      <c r="EN48" s="18">
        <v>0</v>
      </c>
      <c r="EO48" s="18">
        <v>0</v>
      </c>
      <c r="EP48" s="18">
        <v>0</v>
      </c>
      <c r="EQ48" s="18">
        <v>0</v>
      </c>
      <c r="ER48" s="18">
        <v>0</v>
      </c>
      <c r="ES48" s="18">
        <v>0</v>
      </c>
      <c r="ET48" s="18">
        <v>0</v>
      </c>
      <c r="EU48" s="18">
        <v>0</v>
      </c>
      <c r="EV48" s="18">
        <v>0</v>
      </c>
      <c r="EW48" s="18">
        <v>0</v>
      </c>
      <c r="EX48" s="18">
        <v>0</v>
      </c>
      <c r="EY48" s="18">
        <v>0</v>
      </c>
      <c r="EZ48" s="18">
        <v>0</v>
      </c>
      <c r="FA48" s="18">
        <v>0</v>
      </c>
      <c r="FB48" s="18">
        <v>0</v>
      </c>
      <c r="FC48" s="18">
        <v>0</v>
      </c>
      <c r="FD48" s="18">
        <v>0</v>
      </c>
      <c r="FE48" s="18">
        <v>0</v>
      </c>
      <c r="FF48" s="18">
        <v>0</v>
      </c>
      <c r="FG48" s="18">
        <v>0</v>
      </c>
      <c r="FH48" s="18">
        <v>0</v>
      </c>
      <c r="FI48" s="18">
        <v>0</v>
      </c>
      <c r="FJ48" s="18">
        <v>0</v>
      </c>
      <c r="FK48" s="18">
        <v>0</v>
      </c>
      <c r="FL48" s="18">
        <v>0</v>
      </c>
      <c r="FM48" s="18">
        <v>0</v>
      </c>
      <c r="FN48" s="19">
        <v>0</v>
      </c>
      <c r="FO48" s="19">
        <v>0</v>
      </c>
      <c r="FP48" s="18">
        <v>0</v>
      </c>
      <c r="FQ48" s="18">
        <v>0</v>
      </c>
      <c r="FR48" s="18">
        <v>0</v>
      </c>
      <c r="FS48" s="18">
        <v>0</v>
      </c>
      <c r="FT48" s="80">
        <v>0</v>
      </c>
      <c r="FU48" s="80">
        <v>0</v>
      </c>
      <c r="FV48" s="18">
        <v>0</v>
      </c>
      <c r="FW48" s="18">
        <v>0</v>
      </c>
      <c r="FX48" s="18">
        <v>0</v>
      </c>
      <c r="FY48" s="18">
        <v>0</v>
      </c>
      <c r="FZ48" s="80">
        <v>0</v>
      </c>
      <c r="GA48" s="80">
        <v>0</v>
      </c>
      <c r="GB48" s="18">
        <v>0</v>
      </c>
      <c r="GC48" s="18">
        <v>0</v>
      </c>
      <c r="GD48" s="18">
        <v>0</v>
      </c>
      <c r="GE48" s="18">
        <v>0</v>
      </c>
      <c r="GF48" s="18">
        <v>0</v>
      </c>
      <c r="GG48" s="18">
        <v>0</v>
      </c>
      <c r="GH48" s="18">
        <v>0</v>
      </c>
      <c r="GI48" s="18">
        <v>0</v>
      </c>
      <c r="GJ48" s="18">
        <v>0</v>
      </c>
      <c r="GK48" s="18">
        <v>0</v>
      </c>
      <c r="GL48" s="18">
        <v>0</v>
      </c>
      <c r="GM48" s="18">
        <v>0</v>
      </c>
      <c r="GN48" s="18">
        <v>379633680.81590003</v>
      </c>
      <c r="GO48" s="18">
        <v>0</v>
      </c>
      <c r="GP48" s="18">
        <v>0</v>
      </c>
      <c r="GQ48" s="18">
        <v>0</v>
      </c>
      <c r="GR48" s="18">
        <v>0</v>
      </c>
      <c r="GS48" s="18">
        <v>0</v>
      </c>
      <c r="GT48" s="18">
        <v>0</v>
      </c>
      <c r="GU48" s="18">
        <v>0</v>
      </c>
      <c r="GV48" s="18">
        <v>0</v>
      </c>
      <c r="GW48" s="18">
        <v>0</v>
      </c>
      <c r="GX48" s="18">
        <v>0</v>
      </c>
      <c r="GY48" s="18">
        <v>0</v>
      </c>
      <c r="GZ48" s="80">
        <v>0</v>
      </c>
      <c r="HA48" s="80">
        <v>0</v>
      </c>
      <c r="HB48" s="18">
        <v>0</v>
      </c>
      <c r="HC48" s="18">
        <v>0</v>
      </c>
      <c r="HD48" s="18">
        <v>0</v>
      </c>
      <c r="HE48" s="18">
        <v>0</v>
      </c>
      <c r="HF48" s="80">
        <v>0</v>
      </c>
      <c r="HG48" s="80">
        <v>0</v>
      </c>
      <c r="HH48" s="18">
        <v>0</v>
      </c>
      <c r="HI48" s="18">
        <v>0</v>
      </c>
      <c r="HJ48" s="18">
        <v>0</v>
      </c>
      <c r="HK48" s="18">
        <v>0</v>
      </c>
      <c r="HL48" s="80">
        <v>0</v>
      </c>
      <c r="HM48" s="80">
        <v>0</v>
      </c>
      <c r="HN48" s="18">
        <v>0</v>
      </c>
      <c r="HO48" s="18">
        <v>0</v>
      </c>
      <c r="HP48" s="18">
        <v>0</v>
      </c>
      <c r="HQ48" s="18">
        <v>0</v>
      </c>
      <c r="HR48" s="18">
        <v>0</v>
      </c>
      <c r="HS48" s="18">
        <v>0</v>
      </c>
      <c r="HT48" s="18">
        <v>384764816.4059</v>
      </c>
      <c r="HU48" s="18">
        <v>0</v>
      </c>
    </row>
    <row r="49" spans="1:229" ht="12.75" customHeight="1">
      <c r="A49" s="57" t="s">
        <v>230</v>
      </c>
      <c r="B49" s="17">
        <v>2005</v>
      </c>
      <c r="C49" s="58" t="s">
        <v>226</v>
      </c>
      <c r="D49" s="19">
        <v>0</v>
      </c>
      <c r="E49" s="19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0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  <c r="BE49" s="18">
        <v>0</v>
      </c>
      <c r="BF49" s="18">
        <v>0</v>
      </c>
      <c r="BG49" s="18">
        <v>0</v>
      </c>
      <c r="BH49" s="18">
        <v>0</v>
      </c>
      <c r="BI49" s="18">
        <v>0</v>
      </c>
      <c r="BJ49" s="18">
        <v>0</v>
      </c>
      <c r="BK49" s="18">
        <v>0</v>
      </c>
      <c r="BL49" s="18">
        <v>0</v>
      </c>
      <c r="BM49" s="18">
        <v>0</v>
      </c>
      <c r="BN49" s="18">
        <v>0</v>
      </c>
      <c r="BO49" s="18">
        <v>0</v>
      </c>
      <c r="BP49" s="18">
        <v>0</v>
      </c>
      <c r="BQ49" s="18">
        <v>0</v>
      </c>
      <c r="BR49" s="18">
        <v>0</v>
      </c>
      <c r="BS49" s="18">
        <v>0</v>
      </c>
      <c r="BT49" s="18">
        <v>0</v>
      </c>
      <c r="BU49" s="18">
        <v>0</v>
      </c>
      <c r="BV49" s="18">
        <v>0</v>
      </c>
      <c r="BW49" s="18">
        <v>0</v>
      </c>
      <c r="BX49" s="18">
        <v>0</v>
      </c>
      <c r="BY49" s="18">
        <v>0</v>
      </c>
      <c r="BZ49" s="18">
        <v>0</v>
      </c>
      <c r="CA49" s="18">
        <v>0</v>
      </c>
      <c r="CB49" s="18">
        <v>0</v>
      </c>
      <c r="CC49" s="18">
        <v>0</v>
      </c>
      <c r="CD49" s="18">
        <v>0</v>
      </c>
      <c r="CE49" s="18">
        <v>0</v>
      </c>
      <c r="CF49" s="18">
        <v>0</v>
      </c>
      <c r="CG49" s="18">
        <v>0</v>
      </c>
      <c r="CH49" s="18">
        <v>0</v>
      </c>
      <c r="CI49" s="18">
        <v>0</v>
      </c>
      <c r="CJ49" s="18">
        <v>0</v>
      </c>
      <c r="CK49" s="18">
        <v>0</v>
      </c>
      <c r="CL49" s="18">
        <v>0</v>
      </c>
      <c r="CM49" s="18">
        <v>0</v>
      </c>
      <c r="CN49" s="18">
        <v>0</v>
      </c>
      <c r="CO49" s="18">
        <v>0</v>
      </c>
      <c r="CP49" s="18">
        <v>0</v>
      </c>
      <c r="CQ49" s="18">
        <v>0</v>
      </c>
      <c r="CR49" s="18">
        <v>0</v>
      </c>
      <c r="CS49" s="18">
        <v>0</v>
      </c>
      <c r="CT49" s="18">
        <v>0</v>
      </c>
      <c r="CU49" s="18">
        <v>0</v>
      </c>
      <c r="CV49" s="18">
        <v>0</v>
      </c>
      <c r="CW49" s="18">
        <v>0</v>
      </c>
      <c r="CX49" s="18">
        <v>0</v>
      </c>
      <c r="CY49" s="18">
        <v>0</v>
      </c>
      <c r="CZ49" s="18">
        <v>0</v>
      </c>
      <c r="DA49" s="18">
        <v>0</v>
      </c>
      <c r="DB49" s="18">
        <v>0</v>
      </c>
      <c r="DC49" s="18">
        <v>0</v>
      </c>
      <c r="DD49" s="18">
        <v>0</v>
      </c>
      <c r="DE49" s="18">
        <v>0</v>
      </c>
      <c r="DF49" s="18">
        <v>0</v>
      </c>
      <c r="DG49" s="18">
        <v>0</v>
      </c>
      <c r="DH49" s="18">
        <v>0</v>
      </c>
      <c r="DI49" s="18">
        <v>0</v>
      </c>
      <c r="DJ49" s="18">
        <v>0</v>
      </c>
      <c r="DK49" s="18">
        <v>0</v>
      </c>
      <c r="DL49" s="18">
        <v>0</v>
      </c>
      <c r="DM49" s="18">
        <v>0</v>
      </c>
      <c r="DN49" s="18">
        <v>0</v>
      </c>
      <c r="DO49" s="18">
        <v>0</v>
      </c>
      <c r="DP49" s="18">
        <v>0</v>
      </c>
      <c r="DQ49" s="18">
        <v>0</v>
      </c>
      <c r="DR49" s="18">
        <v>0</v>
      </c>
      <c r="DS49" s="18">
        <v>0</v>
      </c>
      <c r="DT49" s="18">
        <v>0</v>
      </c>
      <c r="DU49" s="18">
        <v>0</v>
      </c>
      <c r="DV49" s="18">
        <v>0</v>
      </c>
      <c r="DW49" s="18">
        <v>0</v>
      </c>
      <c r="DX49" s="18">
        <v>0</v>
      </c>
      <c r="DY49" s="18">
        <v>0</v>
      </c>
      <c r="DZ49" s="18">
        <v>0</v>
      </c>
      <c r="EA49" s="18">
        <v>0</v>
      </c>
      <c r="EB49" s="18">
        <v>0</v>
      </c>
      <c r="EC49" s="18">
        <v>0</v>
      </c>
      <c r="ED49" s="18">
        <v>0</v>
      </c>
      <c r="EE49" s="18">
        <v>0</v>
      </c>
      <c r="EF49" s="18">
        <v>0</v>
      </c>
      <c r="EG49" s="18">
        <v>0</v>
      </c>
      <c r="EH49" s="18">
        <v>0</v>
      </c>
      <c r="EI49" s="18">
        <v>0</v>
      </c>
      <c r="EJ49" s="18">
        <v>0</v>
      </c>
      <c r="EK49" s="18">
        <v>0</v>
      </c>
      <c r="EL49" s="18">
        <v>0</v>
      </c>
      <c r="EM49" s="18">
        <v>0</v>
      </c>
      <c r="EN49" s="18">
        <v>0</v>
      </c>
      <c r="EO49" s="18">
        <v>0</v>
      </c>
      <c r="EP49" s="18">
        <v>0</v>
      </c>
      <c r="EQ49" s="18">
        <v>0</v>
      </c>
      <c r="ER49" s="18">
        <v>0</v>
      </c>
      <c r="ES49" s="18">
        <v>0</v>
      </c>
      <c r="ET49" s="18">
        <v>0</v>
      </c>
      <c r="EU49" s="18">
        <v>0</v>
      </c>
      <c r="EV49" s="18">
        <v>0</v>
      </c>
      <c r="EW49" s="18">
        <v>0</v>
      </c>
      <c r="EX49" s="18">
        <v>0</v>
      </c>
      <c r="EY49" s="18">
        <v>0</v>
      </c>
      <c r="EZ49" s="18">
        <v>0</v>
      </c>
      <c r="FA49" s="18">
        <v>0</v>
      </c>
      <c r="FB49" s="18">
        <v>0</v>
      </c>
      <c r="FC49" s="18">
        <v>0</v>
      </c>
      <c r="FD49" s="18">
        <v>0</v>
      </c>
      <c r="FE49" s="18">
        <v>0</v>
      </c>
      <c r="FF49" s="18">
        <v>0</v>
      </c>
      <c r="FG49" s="18">
        <v>0</v>
      </c>
      <c r="FH49" s="18">
        <v>0</v>
      </c>
      <c r="FI49" s="18">
        <v>0</v>
      </c>
      <c r="FJ49" s="18">
        <v>0</v>
      </c>
      <c r="FK49" s="18">
        <v>0</v>
      </c>
      <c r="FL49" s="18">
        <v>0</v>
      </c>
      <c r="FM49" s="18">
        <v>0</v>
      </c>
      <c r="FN49" s="19">
        <v>5369263.2299999986</v>
      </c>
      <c r="FO49" s="19">
        <v>0</v>
      </c>
      <c r="FP49" s="18">
        <v>0</v>
      </c>
      <c r="FQ49" s="18">
        <v>0</v>
      </c>
      <c r="FR49" s="18">
        <v>0</v>
      </c>
      <c r="FS49" s="18">
        <v>0</v>
      </c>
      <c r="FT49" s="80">
        <v>2694471.4099999988</v>
      </c>
      <c r="FU49" s="80">
        <v>0</v>
      </c>
      <c r="FV49" s="18">
        <v>50030.239999999998</v>
      </c>
      <c r="FW49" s="18">
        <v>0</v>
      </c>
      <c r="FX49" s="18">
        <v>2644441.1699999985</v>
      </c>
      <c r="FY49" s="18">
        <v>0</v>
      </c>
      <c r="FZ49" s="80">
        <v>2674791.8199999998</v>
      </c>
      <c r="GA49" s="80">
        <v>0</v>
      </c>
      <c r="GB49" s="18">
        <v>0</v>
      </c>
      <c r="GC49" s="18">
        <v>0</v>
      </c>
      <c r="GD49" s="18">
        <v>2674791.8199999998</v>
      </c>
      <c r="GE49" s="18">
        <v>0</v>
      </c>
      <c r="GF49" s="18">
        <v>0</v>
      </c>
      <c r="GG49" s="18">
        <v>0</v>
      </c>
      <c r="GH49" s="18">
        <v>0</v>
      </c>
      <c r="GI49" s="18">
        <v>0</v>
      </c>
      <c r="GJ49" s="18">
        <v>0</v>
      </c>
      <c r="GK49" s="18">
        <v>0</v>
      </c>
      <c r="GL49" s="18">
        <v>0</v>
      </c>
      <c r="GM49" s="18">
        <v>0</v>
      </c>
      <c r="GN49" s="18">
        <v>0</v>
      </c>
      <c r="GO49" s="18">
        <v>0</v>
      </c>
      <c r="GP49" s="18">
        <v>0</v>
      </c>
      <c r="GQ49" s="18">
        <v>0</v>
      </c>
      <c r="GR49" s="18">
        <v>0</v>
      </c>
      <c r="GS49" s="18">
        <v>0</v>
      </c>
      <c r="GT49" s="18">
        <v>0</v>
      </c>
      <c r="GU49" s="18">
        <v>0</v>
      </c>
      <c r="GV49" s="18">
        <v>0</v>
      </c>
      <c r="GW49" s="18">
        <v>0</v>
      </c>
      <c r="GX49" s="18">
        <v>0</v>
      </c>
      <c r="GY49" s="18">
        <v>0</v>
      </c>
      <c r="GZ49" s="80">
        <v>0</v>
      </c>
      <c r="HA49" s="80">
        <v>0</v>
      </c>
      <c r="HB49" s="18">
        <v>0</v>
      </c>
      <c r="HC49" s="18">
        <v>0</v>
      </c>
      <c r="HD49" s="18">
        <v>0</v>
      </c>
      <c r="HE49" s="18">
        <v>0</v>
      </c>
      <c r="HF49" s="80">
        <v>0</v>
      </c>
      <c r="HG49" s="80">
        <v>0</v>
      </c>
      <c r="HH49" s="18">
        <v>0</v>
      </c>
      <c r="HI49" s="18">
        <v>0</v>
      </c>
      <c r="HJ49" s="18">
        <v>0</v>
      </c>
      <c r="HK49" s="18">
        <v>0</v>
      </c>
      <c r="HL49" s="80">
        <v>0</v>
      </c>
      <c r="HM49" s="80">
        <v>0</v>
      </c>
      <c r="HN49" s="18">
        <v>0</v>
      </c>
      <c r="HO49" s="18">
        <v>0</v>
      </c>
      <c r="HP49" s="18">
        <v>0</v>
      </c>
      <c r="HQ49" s="18">
        <v>0</v>
      </c>
      <c r="HR49" s="18">
        <v>0</v>
      </c>
      <c r="HS49" s="18">
        <v>0</v>
      </c>
      <c r="HT49" s="18">
        <v>5369263.2299999986</v>
      </c>
      <c r="HU49" s="18">
        <v>0</v>
      </c>
    </row>
    <row r="50" spans="1:229" ht="12.75" customHeight="1">
      <c r="A50" s="57" t="s">
        <v>232</v>
      </c>
      <c r="B50" s="17">
        <v>2006</v>
      </c>
      <c r="C50" s="58" t="s">
        <v>226</v>
      </c>
      <c r="D50" s="19">
        <v>0</v>
      </c>
      <c r="E50" s="19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0</v>
      </c>
      <c r="AT50" s="18">
        <v>0</v>
      </c>
      <c r="AU50" s="18">
        <v>0</v>
      </c>
      <c r="AV50" s="18">
        <v>0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v>0</v>
      </c>
      <c r="BL50" s="18">
        <v>0</v>
      </c>
      <c r="BM50" s="18">
        <v>0</v>
      </c>
      <c r="BN50" s="18">
        <v>0</v>
      </c>
      <c r="BO50" s="18">
        <v>0</v>
      </c>
      <c r="BP50" s="18">
        <v>0</v>
      </c>
      <c r="BQ50" s="18">
        <v>0</v>
      </c>
      <c r="BR50" s="18">
        <v>0</v>
      </c>
      <c r="BS50" s="18">
        <v>0</v>
      </c>
      <c r="BT50" s="18">
        <v>0</v>
      </c>
      <c r="BU50" s="18">
        <v>0</v>
      </c>
      <c r="BV50" s="18">
        <v>0</v>
      </c>
      <c r="BW50" s="18">
        <v>0</v>
      </c>
      <c r="BX50" s="18">
        <v>0</v>
      </c>
      <c r="BY50" s="18">
        <v>0</v>
      </c>
      <c r="BZ50" s="18">
        <v>0</v>
      </c>
      <c r="CA50" s="18">
        <v>0</v>
      </c>
      <c r="CB50" s="18">
        <v>0</v>
      </c>
      <c r="CC50" s="18">
        <v>0</v>
      </c>
      <c r="CD50" s="18">
        <v>0</v>
      </c>
      <c r="CE50" s="18">
        <v>0</v>
      </c>
      <c r="CF50" s="18">
        <v>0</v>
      </c>
      <c r="CG50" s="18">
        <v>0</v>
      </c>
      <c r="CH50" s="18">
        <v>0</v>
      </c>
      <c r="CI50" s="18">
        <v>0</v>
      </c>
      <c r="CJ50" s="18">
        <v>0</v>
      </c>
      <c r="CK50" s="18">
        <v>0</v>
      </c>
      <c r="CL50" s="18">
        <v>0</v>
      </c>
      <c r="CM50" s="18">
        <v>0</v>
      </c>
      <c r="CN50" s="18">
        <v>0</v>
      </c>
      <c r="CO50" s="18">
        <v>0</v>
      </c>
      <c r="CP50" s="18">
        <v>0</v>
      </c>
      <c r="CQ50" s="18">
        <v>0</v>
      </c>
      <c r="CR50" s="18">
        <v>0</v>
      </c>
      <c r="CS50" s="18">
        <v>0</v>
      </c>
      <c r="CT50" s="18">
        <v>0</v>
      </c>
      <c r="CU50" s="18">
        <v>0</v>
      </c>
      <c r="CV50" s="18">
        <v>0</v>
      </c>
      <c r="CW50" s="18">
        <v>0</v>
      </c>
      <c r="CX50" s="18">
        <v>0</v>
      </c>
      <c r="CY50" s="18">
        <v>0</v>
      </c>
      <c r="CZ50" s="18">
        <v>0</v>
      </c>
      <c r="DA50" s="18">
        <v>0</v>
      </c>
      <c r="DB50" s="18">
        <v>0</v>
      </c>
      <c r="DC50" s="18">
        <v>0</v>
      </c>
      <c r="DD50" s="18">
        <v>0</v>
      </c>
      <c r="DE50" s="18">
        <v>0</v>
      </c>
      <c r="DF50" s="18">
        <v>0</v>
      </c>
      <c r="DG50" s="18">
        <v>0</v>
      </c>
      <c r="DH50" s="18">
        <v>0</v>
      </c>
      <c r="DI50" s="18">
        <v>0</v>
      </c>
      <c r="DJ50" s="18">
        <v>0</v>
      </c>
      <c r="DK50" s="18">
        <v>0</v>
      </c>
      <c r="DL50" s="18">
        <v>0</v>
      </c>
      <c r="DM50" s="18">
        <v>0</v>
      </c>
      <c r="DN50" s="18">
        <v>0</v>
      </c>
      <c r="DO50" s="18">
        <v>0</v>
      </c>
      <c r="DP50" s="18">
        <v>0</v>
      </c>
      <c r="DQ50" s="18">
        <v>0</v>
      </c>
      <c r="DR50" s="18">
        <v>0</v>
      </c>
      <c r="DS50" s="18">
        <v>0</v>
      </c>
      <c r="DT50" s="18">
        <v>0</v>
      </c>
      <c r="DU50" s="18">
        <v>0</v>
      </c>
      <c r="DV50" s="18">
        <v>0</v>
      </c>
      <c r="DW50" s="18">
        <v>0</v>
      </c>
      <c r="DX50" s="18">
        <v>0</v>
      </c>
      <c r="DY50" s="18">
        <v>0</v>
      </c>
      <c r="DZ50" s="18">
        <v>0</v>
      </c>
      <c r="EA50" s="18">
        <v>0</v>
      </c>
      <c r="EB50" s="18">
        <v>0</v>
      </c>
      <c r="EC50" s="18">
        <v>0</v>
      </c>
      <c r="ED50" s="18">
        <v>0</v>
      </c>
      <c r="EE50" s="18">
        <v>0</v>
      </c>
      <c r="EF50" s="18">
        <v>0</v>
      </c>
      <c r="EG50" s="18">
        <v>0</v>
      </c>
      <c r="EH50" s="18">
        <v>0</v>
      </c>
      <c r="EI50" s="18">
        <v>0</v>
      </c>
      <c r="EJ50" s="18">
        <v>0</v>
      </c>
      <c r="EK50" s="18">
        <v>0</v>
      </c>
      <c r="EL50" s="18">
        <v>0</v>
      </c>
      <c r="EM50" s="18">
        <v>0</v>
      </c>
      <c r="EN50" s="18">
        <v>0</v>
      </c>
      <c r="EO50" s="18">
        <v>0</v>
      </c>
      <c r="EP50" s="18">
        <v>0</v>
      </c>
      <c r="EQ50" s="18">
        <v>0</v>
      </c>
      <c r="ER50" s="18">
        <v>0</v>
      </c>
      <c r="ES50" s="18">
        <v>0</v>
      </c>
      <c r="ET50" s="18">
        <v>0</v>
      </c>
      <c r="EU50" s="18">
        <v>0</v>
      </c>
      <c r="EV50" s="18">
        <v>0</v>
      </c>
      <c r="EW50" s="18">
        <v>0</v>
      </c>
      <c r="EX50" s="18">
        <v>0</v>
      </c>
      <c r="EY50" s="18">
        <v>0</v>
      </c>
      <c r="EZ50" s="18">
        <v>0</v>
      </c>
      <c r="FA50" s="18">
        <v>0</v>
      </c>
      <c r="FB50" s="18">
        <v>0</v>
      </c>
      <c r="FC50" s="18">
        <v>0</v>
      </c>
      <c r="FD50" s="18">
        <v>0</v>
      </c>
      <c r="FE50" s="18">
        <v>0</v>
      </c>
      <c r="FF50" s="18">
        <v>0</v>
      </c>
      <c r="FG50" s="18">
        <v>0</v>
      </c>
      <c r="FH50" s="18">
        <v>0</v>
      </c>
      <c r="FI50" s="18">
        <v>0</v>
      </c>
      <c r="FJ50" s="18">
        <v>0</v>
      </c>
      <c r="FK50" s="18">
        <v>0</v>
      </c>
      <c r="FL50" s="18">
        <v>0</v>
      </c>
      <c r="FM50" s="18">
        <v>0</v>
      </c>
      <c r="FN50" s="19">
        <v>0</v>
      </c>
      <c r="FO50" s="19">
        <v>0</v>
      </c>
      <c r="FP50" s="18">
        <v>0</v>
      </c>
      <c r="FQ50" s="18">
        <v>0</v>
      </c>
      <c r="FR50" s="18">
        <v>0</v>
      </c>
      <c r="FS50" s="18">
        <v>0</v>
      </c>
      <c r="FT50" s="80">
        <v>0</v>
      </c>
      <c r="FU50" s="80">
        <v>0</v>
      </c>
      <c r="FV50" s="18">
        <v>0</v>
      </c>
      <c r="FW50" s="18">
        <v>0</v>
      </c>
      <c r="FX50" s="18">
        <v>0</v>
      </c>
      <c r="FY50" s="18">
        <v>0</v>
      </c>
      <c r="FZ50" s="80">
        <v>0</v>
      </c>
      <c r="GA50" s="80">
        <v>0</v>
      </c>
      <c r="GB50" s="18">
        <v>0</v>
      </c>
      <c r="GC50" s="18">
        <v>0</v>
      </c>
      <c r="GD50" s="18">
        <v>0</v>
      </c>
      <c r="GE50" s="18">
        <v>0</v>
      </c>
      <c r="GF50" s="18">
        <v>0</v>
      </c>
      <c r="GG50" s="18">
        <v>0</v>
      </c>
      <c r="GH50" s="18">
        <v>0</v>
      </c>
      <c r="GI50" s="18">
        <v>0</v>
      </c>
      <c r="GJ50" s="18">
        <v>0</v>
      </c>
      <c r="GK50" s="18">
        <v>0</v>
      </c>
      <c r="GL50" s="18">
        <v>0</v>
      </c>
      <c r="GM50" s="18">
        <v>0</v>
      </c>
      <c r="GN50" s="18">
        <v>8018.59</v>
      </c>
      <c r="GO50" s="18">
        <v>0</v>
      </c>
      <c r="GP50" s="18">
        <v>0</v>
      </c>
      <c r="GQ50" s="18">
        <v>0</v>
      </c>
      <c r="GR50" s="18">
        <v>0</v>
      </c>
      <c r="GS50" s="18">
        <v>0</v>
      </c>
      <c r="GT50" s="18">
        <v>0</v>
      </c>
      <c r="GU50" s="18">
        <v>0</v>
      </c>
      <c r="GV50" s="18">
        <v>0</v>
      </c>
      <c r="GW50" s="18">
        <v>0</v>
      </c>
      <c r="GX50" s="18">
        <v>0</v>
      </c>
      <c r="GY50" s="18">
        <v>0</v>
      </c>
      <c r="GZ50" s="80">
        <v>0</v>
      </c>
      <c r="HA50" s="80">
        <v>0</v>
      </c>
      <c r="HB50" s="18">
        <v>0</v>
      </c>
      <c r="HC50" s="18">
        <v>0</v>
      </c>
      <c r="HD50" s="18">
        <v>0</v>
      </c>
      <c r="HE50" s="18">
        <v>0</v>
      </c>
      <c r="HF50" s="80">
        <v>0</v>
      </c>
      <c r="HG50" s="80">
        <v>0</v>
      </c>
      <c r="HH50" s="18">
        <v>0</v>
      </c>
      <c r="HI50" s="18">
        <v>0</v>
      </c>
      <c r="HJ50" s="18">
        <v>0</v>
      </c>
      <c r="HK50" s="18">
        <v>0</v>
      </c>
      <c r="HL50" s="80">
        <v>0</v>
      </c>
      <c r="HM50" s="80">
        <v>0</v>
      </c>
      <c r="HN50" s="18">
        <v>0</v>
      </c>
      <c r="HO50" s="18">
        <v>0</v>
      </c>
      <c r="HP50" s="18">
        <v>0</v>
      </c>
      <c r="HQ50" s="18">
        <v>0</v>
      </c>
      <c r="HR50" s="18">
        <v>0</v>
      </c>
      <c r="HS50" s="18">
        <v>0</v>
      </c>
      <c r="HT50" s="18">
        <v>8018.59</v>
      </c>
      <c r="HU50" s="18">
        <v>0</v>
      </c>
    </row>
    <row r="51" spans="1:229" ht="12.75" customHeight="1">
      <c r="A51" s="57" t="s">
        <v>234</v>
      </c>
      <c r="B51" s="17">
        <v>2007</v>
      </c>
      <c r="C51" s="58" t="s">
        <v>226</v>
      </c>
      <c r="D51" s="19">
        <v>0</v>
      </c>
      <c r="E51" s="19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0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v>0</v>
      </c>
      <c r="BL51" s="18">
        <v>0</v>
      </c>
      <c r="BM51" s="18">
        <v>0</v>
      </c>
      <c r="BN51" s="18">
        <v>0</v>
      </c>
      <c r="BO51" s="18">
        <v>0</v>
      </c>
      <c r="BP51" s="18">
        <v>0</v>
      </c>
      <c r="BQ51" s="18">
        <v>0</v>
      </c>
      <c r="BR51" s="18">
        <v>0</v>
      </c>
      <c r="BS51" s="18">
        <v>0</v>
      </c>
      <c r="BT51" s="18">
        <v>0</v>
      </c>
      <c r="BU51" s="18">
        <v>0</v>
      </c>
      <c r="BV51" s="18">
        <v>0</v>
      </c>
      <c r="BW51" s="18">
        <v>0</v>
      </c>
      <c r="BX51" s="18">
        <v>0</v>
      </c>
      <c r="BY51" s="18">
        <v>0</v>
      </c>
      <c r="BZ51" s="18">
        <v>0</v>
      </c>
      <c r="CA51" s="18">
        <v>0</v>
      </c>
      <c r="CB51" s="18">
        <v>0</v>
      </c>
      <c r="CC51" s="18">
        <v>0</v>
      </c>
      <c r="CD51" s="18">
        <v>0</v>
      </c>
      <c r="CE51" s="18">
        <v>0</v>
      </c>
      <c r="CF51" s="18">
        <v>0</v>
      </c>
      <c r="CG51" s="18">
        <v>0</v>
      </c>
      <c r="CH51" s="18">
        <v>0</v>
      </c>
      <c r="CI51" s="18">
        <v>0</v>
      </c>
      <c r="CJ51" s="18">
        <v>0</v>
      </c>
      <c r="CK51" s="18">
        <v>0</v>
      </c>
      <c r="CL51" s="18">
        <v>0</v>
      </c>
      <c r="CM51" s="18">
        <v>0</v>
      </c>
      <c r="CN51" s="18">
        <v>0</v>
      </c>
      <c r="CO51" s="18">
        <v>0</v>
      </c>
      <c r="CP51" s="18">
        <v>0</v>
      </c>
      <c r="CQ51" s="18">
        <v>0</v>
      </c>
      <c r="CR51" s="18">
        <v>0</v>
      </c>
      <c r="CS51" s="18">
        <v>0</v>
      </c>
      <c r="CT51" s="18">
        <v>0</v>
      </c>
      <c r="CU51" s="18">
        <v>0</v>
      </c>
      <c r="CV51" s="18">
        <v>0</v>
      </c>
      <c r="CW51" s="18">
        <v>0</v>
      </c>
      <c r="CX51" s="18">
        <v>0</v>
      </c>
      <c r="CY51" s="18">
        <v>0</v>
      </c>
      <c r="CZ51" s="18">
        <v>0</v>
      </c>
      <c r="DA51" s="18">
        <v>0</v>
      </c>
      <c r="DB51" s="18">
        <v>0</v>
      </c>
      <c r="DC51" s="18">
        <v>0</v>
      </c>
      <c r="DD51" s="18">
        <v>0</v>
      </c>
      <c r="DE51" s="18">
        <v>0</v>
      </c>
      <c r="DF51" s="18">
        <v>0</v>
      </c>
      <c r="DG51" s="18">
        <v>0</v>
      </c>
      <c r="DH51" s="18">
        <v>0</v>
      </c>
      <c r="DI51" s="18">
        <v>0</v>
      </c>
      <c r="DJ51" s="18">
        <v>0</v>
      </c>
      <c r="DK51" s="18">
        <v>0</v>
      </c>
      <c r="DL51" s="18">
        <v>0</v>
      </c>
      <c r="DM51" s="18">
        <v>0</v>
      </c>
      <c r="DN51" s="18">
        <v>0</v>
      </c>
      <c r="DO51" s="18">
        <v>0</v>
      </c>
      <c r="DP51" s="18">
        <v>0</v>
      </c>
      <c r="DQ51" s="18">
        <v>0</v>
      </c>
      <c r="DR51" s="18">
        <v>0</v>
      </c>
      <c r="DS51" s="18">
        <v>0</v>
      </c>
      <c r="DT51" s="18">
        <v>0</v>
      </c>
      <c r="DU51" s="18">
        <v>0</v>
      </c>
      <c r="DV51" s="18">
        <v>0</v>
      </c>
      <c r="DW51" s="18">
        <v>0</v>
      </c>
      <c r="DX51" s="18">
        <v>0</v>
      </c>
      <c r="DY51" s="18">
        <v>0</v>
      </c>
      <c r="DZ51" s="18">
        <v>0</v>
      </c>
      <c r="EA51" s="18">
        <v>0</v>
      </c>
      <c r="EB51" s="18">
        <v>0</v>
      </c>
      <c r="EC51" s="18">
        <v>0</v>
      </c>
      <c r="ED51" s="18">
        <v>0</v>
      </c>
      <c r="EE51" s="18">
        <v>0</v>
      </c>
      <c r="EF51" s="18">
        <v>0</v>
      </c>
      <c r="EG51" s="18">
        <v>0</v>
      </c>
      <c r="EH51" s="18">
        <v>0</v>
      </c>
      <c r="EI51" s="18">
        <v>0</v>
      </c>
      <c r="EJ51" s="18">
        <v>0</v>
      </c>
      <c r="EK51" s="18">
        <v>0</v>
      </c>
      <c r="EL51" s="18">
        <v>0</v>
      </c>
      <c r="EM51" s="18">
        <v>0</v>
      </c>
      <c r="EN51" s="18">
        <v>0</v>
      </c>
      <c r="EO51" s="18">
        <v>0</v>
      </c>
      <c r="EP51" s="18">
        <v>0</v>
      </c>
      <c r="EQ51" s="18">
        <v>0</v>
      </c>
      <c r="ER51" s="18">
        <v>0</v>
      </c>
      <c r="ES51" s="18">
        <v>0</v>
      </c>
      <c r="ET51" s="18">
        <v>0</v>
      </c>
      <c r="EU51" s="18">
        <v>0</v>
      </c>
      <c r="EV51" s="18">
        <v>0</v>
      </c>
      <c r="EW51" s="18">
        <v>0</v>
      </c>
      <c r="EX51" s="18">
        <v>0</v>
      </c>
      <c r="EY51" s="18">
        <v>0</v>
      </c>
      <c r="EZ51" s="18">
        <v>0</v>
      </c>
      <c r="FA51" s="18">
        <v>0</v>
      </c>
      <c r="FB51" s="18">
        <v>0</v>
      </c>
      <c r="FC51" s="18">
        <v>0</v>
      </c>
      <c r="FD51" s="18">
        <v>0</v>
      </c>
      <c r="FE51" s="18">
        <v>0</v>
      </c>
      <c r="FF51" s="18">
        <v>0</v>
      </c>
      <c r="FG51" s="18">
        <v>0</v>
      </c>
      <c r="FH51" s="18">
        <v>0</v>
      </c>
      <c r="FI51" s="18">
        <v>0</v>
      </c>
      <c r="FJ51" s="18">
        <v>0</v>
      </c>
      <c r="FK51" s="18">
        <v>0</v>
      </c>
      <c r="FL51" s="18">
        <v>0</v>
      </c>
      <c r="FM51" s="18">
        <v>0</v>
      </c>
      <c r="FN51" s="19">
        <v>0</v>
      </c>
      <c r="FO51" s="19">
        <v>0</v>
      </c>
      <c r="FP51" s="18">
        <v>0</v>
      </c>
      <c r="FQ51" s="18">
        <v>0</v>
      </c>
      <c r="FR51" s="18">
        <v>0</v>
      </c>
      <c r="FS51" s="18">
        <v>0</v>
      </c>
      <c r="FT51" s="80">
        <v>0</v>
      </c>
      <c r="FU51" s="80">
        <v>0</v>
      </c>
      <c r="FV51" s="18">
        <v>0</v>
      </c>
      <c r="FW51" s="18">
        <v>0</v>
      </c>
      <c r="FX51" s="18">
        <v>0</v>
      </c>
      <c r="FY51" s="18">
        <v>0</v>
      </c>
      <c r="FZ51" s="80">
        <v>0</v>
      </c>
      <c r="GA51" s="80">
        <v>0</v>
      </c>
      <c r="GB51" s="18">
        <v>0</v>
      </c>
      <c r="GC51" s="18">
        <v>0</v>
      </c>
      <c r="GD51" s="18">
        <v>0</v>
      </c>
      <c r="GE51" s="18">
        <v>0</v>
      </c>
      <c r="GF51" s="18">
        <v>0</v>
      </c>
      <c r="GG51" s="18">
        <v>0</v>
      </c>
      <c r="GH51" s="18">
        <v>0</v>
      </c>
      <c r="GI51" s="18">
        <v>0</v>
      </c>
      <c r="GJ51" s="18">
        <v>0</v>
      </c>
      <c r="GK51" s="18">
        <v>0</v>
      </c>
      <c r="GL51" s="18">
        <v>0</v>
      </c>
      <c r="GM51" s="18">
        <v>0</v>
      </c>
      <c r="GN51" s="18">
        <v>0</v>
      </c>
      <c r="GO51" s="18">
        <v>0</v>
      </c>
      <c r="GP51" s="18">
        <v>0</v>
      </c>
      <c r="GQ51" s="18">
        <v>0</v>
      </c>
      <c r="GR51" s="18">
        <v>0</v>
      </c>
      <c r="GS51" s="18">
        <v>0</v>
      </c>
      <c r="GT51" s="18">
        <v>0</v>
      </c>
      <c r="GU51" s="18">
        <v>0</v>
      </c>
      <c r="GV51" s="18">
        <v>0</v>
      </c>
      <c r="GW51" s="18">
        <v>0</v>
      </c>
      <c r="GX51" s="18">
        <v>0</v>
      </c>
      <c r="GY51" s="18">
        <v>0</v>
      </c>
      <c r="GZ51" s="80">
        <v>0</v>
      </c>
      <c r="HA51" s="80">
        <v>0</v>
      </c>
      <c r="HB51" s="18">
        <v>0</v>
      </c>
      <c r="HC51" s="18">
        <v>0</v>
      </c>
      <c r="HD51" s="18">
        <v>0</v>
      </c>
      <c r="HE51" s="18">
        <v>0</v>
      </c>
      <c r="HF51" s="80">
        <v>0</v>
      </c>
      <c r="HG51" s="80">
        <v>0</v>
      </c>
      <c r="HH51" s="18">
        <v>0</v>
      </c>
      <c r="HI51" s="18">
        <v>0</v>
      </c>
      <c r="HJ51" s="18">
        <v>0</v>
      </c>
      <c r="HK51" s="18">
        <v>0</v>
      </c>
      <c r="HL51" s="80">
        <v>0</v>
      </c>
      <c r="HM51" s="80">
        <v>0</v>
      </c>
      <c r="HN51" s="18">
        <v>0</v>
      </c>
      <c r="HO51" s="18">
        <v>0</v>
      </c>
      <c r="HP51" s="18">
        <v>0</v>
      </c>
      <c r="HQ51" s="18">
        <v>0</v>
      </c>
      <c r="HR51" s="18">
        <v>0</v>
      </c>
      <c r="HS51" s="18">
        <v>0</v>
      </c>
      <c r="HT51" s="18">
        <v>0</v>
      </c>
      <c r="HU51" s="18">
        <v>0</v>
      </c>
    </row>
    <row r="52" spans="1:229" ht="12.75" customHeight="1">
      <c r="A52" s="57" t="s">
        <v>236</v>
      </c>
      <c r="B52" s="17">
        <v>3001</v>
      </c>
      <c r="C52" s="58" t="s">
        <v>237</v>
      </c>
      <c r="D52" s="19">
        <v>0</v>
      </c>
      <c r="E52" s="19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0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v>0</v>
      </c>
      <c r="BQ52" s="18">
        <v>0</v>
      </c>
      <c r="BR52" s="18">
        <v>0</v>
      </c>
      <c r="BS52" s="18">
        <v>0</v>
      </c>
      <c r="BT52" s="18">
        <v>0</v>
      </c>
      <c r="BU52" s="18">
        <v>0</v>
      </c>
      <c r="BV52" s="18">
        <v>0</v>
      </c>
      <c r="BW52" s="18">
        <v>0</v>
      </c>
      <c r="BX52" s="18">
        <v>0</v>
      </c>
      <c r="BY52" s="18">
        <v>0</v>
      </c>
      <c r="BZ52" s="18">
        <v>0</v>
      </c>
      <c r="CA52" s="18">
        <v>0</v>
      </c>
      <c r="CB52" s="18">
        <v>0</v>
      </c>
      <c r="CC52" s="18">
        <v>0</v>
      </c>
      <c r="CD52" s="18">
        <v>0</v>
      </c>
      <c r="CE52" s="18">
        <v>0</v>
      </c>
      <c r="CF52" s="18">
        <v>0</v>
      </c>
      <c r="CG52" s="18">
        <v>0</v>
      </c>
      <c r="CH52" s="18">
        <v>0</v>
      </c>
      <c r="CI52" s="18">
        <v>0</v>
      </c>
      <c r="CJ52" s="18">
        <v>0</v>
      </c>
      <c r="CK52" s="18">
        <v>0</v>
      </c>
      <c r="CL52" s="18">
        <v>0</v>
      </c>
      <c r="CM52" s="18">
        <v>0</v>
      </c>
      <c r="CN52" s="18">
        <v>0</v>
      </c>
      <c r="CO52" s="18">
        <v>0</v>
      </c>
      <c r="CP52" s="18">
        <v>0</v>
      </c>
      <c r="CQ52" s="18">
        <v>0</v>
      </c>
      <c r="CR52" s="18">
        <v>0</v>
      </c>
      <c r="CS52" s="18">
        <v>0</v>
      </c>
      <c r="CT52" s="18">
        <v>0</v>
      </c>
      <c r="CU52" s="18">
        <v>0</v>
      </c>
      <c r="CV52" s="18">
        <v>0</v>
      </c>
      <c r="CW52" s="18">
        <v>0</v>
      </c>
      <c r="CX52" s="18">
        <v>0</v>
      </c>
      <c r="CY52" s="18">
        <v>0</v>
      </c>
      <c r="CZ52" s="18">
        <v>0</v>
      </c>
      <c r="DA52" s="18">
        <v>0</v>
      </c>
      <c r="DB52" s="18">
        <v>0</v>
      </c>
      <c r="DC52" s="18">
        <v>0</v>
      </c>
      <c r="DD52" s="18">
        <v>0</v>
      </c>
      <c r="DE52" s="18">
        <v>0</v>
      </c>
      <c r="DF52" s="18">
        <v>0</v>
      </c>
      <c r="DG52" s="18">
        <v>0</v>
      </c>
      <c r="DH52" s="18">
        <v>0</v>
      </c>
      <c r="DI52" s="18">
        <v>0</v>
      </c>
      <c r="DJ52" s="18">
        <v>0</v>
      </c>
      <c r="DK52" s="18">
        <v>0</v>
      </c>
      <c r="DL52" s="18">
        <v>0</v>
      </c>
      <c r="DM52" s="18">
        <v>0</v>
      </c>
      <c r="DN52" s="18">
        <v>0</v>
      </c>
      <c r="DO52" s="18">
        <v>0</v>
      </c>
      <c r="DP52" s="18">
        <v>0</v>
      </c>
      <c r="DQ52" s="18">
        <v>0</v>
      </c>
      <c r="DR52" s="18">
        <v>0</v>
      </c>
      <c r="DS52" s="18">
        <v>0</v>
      </c>
      <c r="DT52" s="18">
        <v>0</v>
      </c>
      <c r="DU52" s="18">
        <v>0</v>
      </c>
      <c r="DV52" s="18">
        <v>0</v>
      </c>
      <c r="DW52" s="18">
        <v>0</v>
      </c>
      <c r="DX52" s="18">
        <v>0</v>
      </c>
      <c r="DY52" s="18">
        <v>0</v>
      </c>
      <c r="DZ52" s="18">
        <v>0</v>
      </c>
      <c r="EA52" s="18">
        <v>0</v>
      </c>
      <c r="EB52" s="18">
        <v>0</v>
      </c>
      <c r="EC52" s="18">
        <v>0</v>
      </c>
      <c r="ED52" s="18">
        <v>0</v>
      </c>
      <c r="EE52" s="18">
        <v>0</v>
      </c>
      <c r="EF52" s="18">
        <v>0</v>
      </c>
      <c r="EG52" s="18">
        <v>0</v>
      </c>
      <c r="EH52" s="18">
        <v>0</v>
      </c>
      <c r="EI52" s="18">
        <v>0</v>
      </c>
      <c r="EJ52" s="18">
        <v>0</v>
      </c>
      <c r="EK52" s="18">
        <v>0</v>
      </c>
      <c r="EL52" s="18">
        <v>0</v>
      </c>
      <c r="EM52" s="18">
        <v>0</v>
      </c>
      <c r="EN52" s="18">
        <v>0</v>
      </c>
      <c r="EO52" s="18">
        <v>0</v>
      </c>
      <c r="EP52" s="18">
        <v>0</v>
      </c>
      <c r="EQ52" s="18">
        <v>0</v>
      </c>
      <c r="ER52" s="18">
        <v>0</v>
      </c>
      <c r="ES52" s="18">
        <v>0</v>
      </c>
      <c r="ET52" s="18">
        <v>0</v>
      </c>
      <c r="EU52" s="18">
        <v>0</v>
      </c>
      <c r="EV52" s="18">
        <v>0</v>
      </c>
      <c r="EW52" s="18">
        <v>0</v>
      </c>
      <c r="EX52" s="18">
        <v>0</v>
      </c>
      <c r="EY52" s="18">
        <v>0</v>
      </c>
      <c r="EZ52" s="18">
        <v>0</v>
      </c>
      <c r="FA52" s="18">
        <v>0</v>
      </c>
      <c r="FB52" s="18">
        <v>0</v>
      </c>
      <c r="FC52" s="18">
        <v>0</v>
      </c>
      <c r="FD52" s="18">
        <v>0</v>
      </c>
      <c r="FE52" s="18">
        <v>0</v>
      </c>
      <c r="FF52" s="18">
        <v>0</v>
      </c>
      <c r="FG52" s="18">
        <v>0</v>
      </c>
      <c r="FH52" s="18">
        <v>0</v>
      </c>
      <c r="FI52" s="18">
        <v>0</v>
      </c>
      <c r="FJ52" s="18">
        <v>0</v>
      </c>
      <c r="FK52" s="18">
        <v>0</v>
      </c>
      <c r="FL52" s="18">
        <v>0</v>
      </c>
      <c r="FM52" s="18">
        <v>0</v>
      </c>
      <c r="FN52" s="19">
        <v>0</v>
      </c>
      <c r="FO52" s="19">
        <v>0</v>
      </c>
      <c r="FP52" s="18">
        <v>0</v>
      </c>
      <c r="FQ52" s="18">
        <v>0</v>
      </c>
      <c r="FR52" s="18">
        <v>0</v>
      </c>
      <c r="FS52" s="18">
        <v>0</v>
      </c>
      <c r="FT52" s="80">
        <v>0</v>
      </c>
      <c r="FU52" s="80">
        <v>0</v>
      </c>
      <c r="FV52" s="18">
        <v>0</v>
      </c>
      <c r="FW52" s="18">
        <v>0</v>
      </c>
      <c r="FX52" s="18">
        <v>0</v>
      </c>
      <c r="FY52" s="18">
        <v>0</v>
      </c>
      <c r="FZ52" s="80">
        <v>0</v>
      </c>
      <c r="GA52" s="80">
        <v>0</v>
      </c>
      <c r="GB52" s="18">
        <v>0</v>
      </c>
      <c r="GC52" s="18">
        <v>0</v>
      </c>
      <c r="GD52" s="18">
        <v>0</v>
      </c>
      <c r="GE52" s="18">
        <v>0</v>
      </c>
      <c r="GF52" s="18">
        <v>0</v>
      </c>
      <c r="GG52" s="18">
        <v>0</v>
      </c>
      <c r="GH52" s="18">
        <v>0</v>
      </c>
      <c r="GI52" s="18">
        <v>0</v>
      </c>
      <c r="GJ52" s="18">
        <v>0</v>
      </c>
      <c r="GK52" s="18">
        <v>0</v>
      </c>
      <c r="GL52" s="18">
        <v>0</v>
      </c>
      <c r="GM52" s="18">
        <v>0</v>
      </c>
      <c r="GN52" s="18">
        <v>0</v>
      </c>
      <c r="GO52" s="18">
        <v>0</v>
      </c>
      <c r="GP52" s="18">
        <v>0</v>
      </c>
      <c r="GQ52" s="18">
        <v>0</v>
      </c>
      <c r="GR52" s="18">
        <v>0</v>
      </c>
      <c r="GS52" s="18">
        <v>0</v>
      </c>
      <c r="GT52" s="18">
        <v>0</v>
      </c>
      <c r="GU52" s="18">
        <v>0</v>
      </c>
      <c r="GV52" s="18">
        <v>0</v>
      </c>
      <c r="GW52" s="18">
        <v>0</v>
      </c>
      <c r="GX52" s="18">
        <v>0</v>
      </c>
      <c r="GY52" s="18">
        <v>0</v>
      </c>
      <c r="GZ52" s="80">
        <v>0</v>
      </c>
      <c r="HA52" s="80">
        <v>0</v>
      </c>
      <c r="HB52" s="18">
        <v>0</v>
      </c>
      <c r="HC52" s="18">
        <v>0</v>
      </c>
      <c r="HD52" s="18">
        <v>0</v>
      </c>
      <c r="HE52" s="18">
        <v>0</v>
      </c>
      <c r="HF52" s="80">
        <v>0</v>
      </c>
      <c r="HG52" s="80">
        <v>0</v>
      </c>
      <c r="HH52" s="18">
        <v>0</v>
      </c>
      <c r="HI52" s="18">
        <v>0</v>
      </c>
      <c r="HJ52" s="18">
        <v>0</v>
      </c>
      <c r="HK52" s="18">
        <v>0</v>
      </c>
      <c r="HL52" s="80">
        <v>0</v>
      </c>
      <c r="HM52" s="80">
        <v>0</v>
      </c>
      <c r="HN52" s="18">
        <v>0</v>
      </c>
      <c r="HO52" s="18">
        <v>0</v>
      </c>
      <c r="HP52" s="18">
        <v>0</v>
      </c>
      <c r="HQ52" s="18">
        <v>0</v>
      </c>
      <c r="HR52" s="18">
        <v>0</v>
      </c>
      <c r="HS52" s="18">
        <v>0</v>
      </c>
      <c r="HT52" s="18">
        <v>0</v>
      </c>
      <c r="HU52" s="18">
        <v>0</v>
      </c>
    </row>
    <row r="53" spans="1:229" ht="12.75" customHeight="1">
      <c r="A53" s="57" t="s">
        <v>239</v>
      </c>
      <c r="B53" s="17">
        <v>3002</v>
      </c>
      <c r="C53" s="58" t="s">
        <v>237</v>
      </c>
      <c r="D53" s="19">
        <v>0</v>
      </c>
      <c r="E53" s="19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E53" s="18">
        <v>0</v>
      </c>
      <c r="BF53" s="18">
        <v>0</v>
      </c>
      <c r="BG53" s="18">
        <v>0</v>
      </c>
      <c r="BH53" s="18">
        <v>0</v>
      </c>
      <c r="BI53" s="18">
        <v>0</v>
      </c>
      <c r="BJ53" s="18">
        <v>0</v>
      </c>
      <c r="BK53" s="18">
        <v>0</v>
      </c>
      <c r="BL53" s="18">
        <v>0</v>
      </c>
      <c r="BM53" s="18">
        <v>0</v>
      </c>
      <c r="BN53" s="18">
        <v>0</v>
      </c>
      <c r="BO53" s="18">
        <v>0</v>
      </c>
      <c r="BP53" s="18">
        <v>0</v>
      </c>
      <c r="BQ53" s="18">
        <v>0</v>
      </c>
      <c r="BR53" s="18">
        <v>0</v>
      </c>
      <c r="BS53" s="18">
        <v>0</v>
      </c>
      <c r="BT53" s="18">
        <v>0</v>
      </c>
      <c r="BU53" s="18">
        <v>0</v>
      </c>
      <c r="BV53" s="18">
        <v>0</v>
      </c>
      <c r="BW53" s="18">
        <v>0</v>
      </c>
      <c r="BX53" s="18">
        <v>0</v>
      </c>
      <c r="BY53" s="18">
        <v>0</v>
      </c>
      <c r="BZ53" s="18">
        <v>0</v>
      </c>
      <c r="CA53" s="18">
        <v>0</v>
      </c>
      <c r="CB53" s="18">
        <v>0</v>
      </c>
      <c r="CC53" s="18">
        <v>0</v>
      </c>
      <c r="CD53" s="18">
        <v>0</v>
      </c>
      <c r="CE53" s="18">
        <v>0</v>
      </c>
      <c r="CF53" s="18">
        <v>0</v>
      </c>
      <c r="CG53" s="18">
        <v>0</v>
      </c>
      <c r="CH53" s="18">
        <v>0</v>
      </c>
      <c r="CI53" s="18">
        <v>0</v>
      </c>
      <c r="CJ53" s="18">
        <v>0</v>
      </c>
      <c r="CK53" s="18">
        <v>0</v>
      </c>
      <c r="CL53" s="18">
        <v>0</v>
      </c>
      <c r="CM53" s="18">
        <v>0</v>
      </c>
      <c r="CN53" s="18">
        <v>0</v>
      </c>
      <c r="CO53" s="18">
        <v>0</v>
      </c>
      <c r="CP53" s="18">
        <v>0</v>
      </c>
      <c r="CQ53" s="18">
        <v>0</v>
      </c>
      <c r="CR53" s="18">
        <v>0</v>
      </c>
      <c r="CS53" s="18">
        <v>0</v>
      </c>
      <c r="CT53" s="18">
        <v>0</v>
      </c>
      <c r="CU53" s="18">
        <v>0</v>
      </c>
      <c r="CV53" s="18">
        <v>0</v>
      </c>
      <c r="CW53" s="18">
        <v>0</v>
      </c>
      <c r="CX53" s="18">
        <v>0</v>
      </c>
      <c r="CY53" s="18">
        <v>0</v>
      </c>
      <c r="CZ53" s="18">
        <v>0</v>
      </c>
      <c r="DA53" s="18">
        <v>0</v>
      </c>
      <c r="DB53" s="18">
        <v>0</v>
      </c>
      <c r="DC53" s="18">
        <v>0</v>
      </c>
      <c r="DD53" s="18">
        <v>0</v>
      </c>
      <c r="DE53" s="18">
        <v>0</v>
      </c>
      <c r="DF53" s="18">
        <v>0</v>
      </c>
      <c r="DG53" s="18">
        <v>0</v>
      </c>
      <c r="DH53" s="18">
        <v>0</v>
      </c>
      <c r="DI53" s="18">
        <v>0</v>
      </c>
      <c r="DJ53" s="18">
        <v>0</v>
      </c>
      <c r="DK53" s="18">
        <v>0</v>
      </c>
      <c r="DL53" s="18">
        <v>0</v>
      </c>
      <c r="DM53" s="18">
        <v>0</v>
      </c>
      <c r="DN53" s="18">
        <v>0</v>
      </c>
      <c r="DO53" s="18">
        <v>0</v>
      </c>
      <c r="DP53" s="18">
        <v>0</v>
      </c>
      <c r="DQ53" s="18">
        <v>0</v>
      </c>
      <c r="DR53" s="18">
        <v>0</v>
      </c>
      <c r="DS53" s="18">
        <v>0</v>
      </c>
      <c r="DT53" s="18">
        <v>0</v>
      </c>
      <c r="DU53" s="18">
        <v>0</v>
      </c>
      <c r="DV53" s="18">
        <v>0</v>
      </c>
      <c r="DW53" s="18">
        <v>0</v>
      </c>
      <c r="DX53" s="18">
        <v>0</v>
      </c>
      <c r="DY53" s="18">
        <v>0</v>
      </c>
      <c r="DZ53" s="18">
        <v>0</v>
      </c>
      <c r="EA53" s="18">
        <v>0</v>
      </c>
      <c r="EB53" s="18">
        <v>0</v>
      </c>
      <c r="EC53" s="18">
        <v>0</v>
      </c>
      <c r="ED53" s="18">
        <v>0</v>
      </c>
      <c r="EE53" s="18">
        <v>0</v>
      </c>
      <c r="EF53" s="18">
        <v>0</v>
      </c>
      <c r="EG53" s="18">
        <v>0</v>
      </c>
      <c r="EH53" s="18">
        <v>0</v>
      </c>
      <c r="EI53" s="18">
        <v>0</v>
      </c>
      <c r="EJ53" s="18">
        <v>0</v>
      </c>
      <c r="EK53" s="18">
        <v>0</v>
      </c>
      <c r="EL53" s="18">
        <v>0</v>
      </c>
      <c r="EM53" s="18">
        <v>0</v>
      </c>
      <c r="EN53" s="18">
        <v>0</v>
      </c>
      <c r="EO53" s="18">
        <v>0</v>
      </c>
      <c r="EP53" s="18">
        <v>0</v>
      </c>
      <c r="EQ53" s="18">
        <v>0</v>
      </c>
      <c r="ER53" s="18">
        <v>0</v>
      </c>
      <c r="ES53" s="18">
        <v>0</v>
      </c>
      <c r="ET53" s="18">
        <v>0</v>
      </c>
      <c r="EU53" s="18">
        <v>0</v>
      </c>
      <c r="EV53" s="18">
        <v>0</v>
      </c>
      <c r="EW53" s="18">
        <v>0</v>
      </c>
      <c r="EX53" s="18">
        <v>0</v>
      </c>
      <c r="EY53" s="18">
        <v>0</v>
      </c>
      <c r="EZ53" s="18">
        <v>0</v>
      </c>
      <c r="FA53" s="18">
        <v>0</v>
      </c>
      <c r="FB53" s="18">
        <v>0</v>
      </c>
      <c r="FC53" s="18">
        <v>0</v>
      </c>
      <c r="FD53" s="18">
        <v>0</v>
      </c>
      <c r="FE53" s="18">
        <v>0</v>
      </c>
      <c r="FF53" s="18">
        <v>0</v>
      </c>
      <c r="FG53" s="18">
        <v>0</v>
      </c>
      <c r="FH53" s="18">
        <v>0</v>
      </c>
      <c r="FI53" s="18">
        <v>0</v>
      </c>
      <c r="FJ53" s="18">
        <v>0</v>
      </c>
      <c r="FK53" s="18">
        <v>0</v>
      </c>
      <c r="FL53" s="18">
        <v>0</v>
      </c>
      <c r="FM53" s="18">
        <v>0</v>
      </c>
      <c r="FN53" s="19">
        <v>0</v>
      </c>
      <c r="FO53" s="19">
        <v>0</v>
      </c>
      <c r="FP53" s="18">
        <v>0</v>
      </c>
      <c r="FQ53" s="18">
        <v>0</v>
      </c>
      <c r="FR53" s="18">
        <v>0</v>
      </c>
      <c r="FS53" s="18">
        <v>0</v>
      </c>
      <c r="FT53" s="80">
        <v>0</v>
      </c>
      <c r="FU53" s="80">
        <v>0</v>
      </c>
      <c r="FV53" s="18">
        <v>0</v>
      </c>
      <c r="FW53" s="18">
        <v>0</v>
      </c>
      <c r="FX53" s="18">
        <v>0</v>
      </c>
      <c r="FY53" s="18">
        <v>0</v>
      </c>
      <c r="FZ53" s="80">
        <v>0</v>
      </c>
      <c r="GA53" s="80">
        <v>0</v>
      </c>
      <c r="GB53" s="18">
        <v>0</v>
      </c>
      <c r="GC53" s="18">
        <v>0</v>
      </c>
      <c r="GD53" s="18">
        <v>0</v>
      </c>
      <c r="GE53" s="18">
        <v>0</v>
      </c>
      <c r="GF53" s="18">
        <v>0</v>
      </c>
      <c r="GG53" s="18">
        <v>0</v>
      </c>
      <c r="GH53" s="18">
        <v>0</v>
      </c>
      <c r="GI53" s="18">
        <v>0</v>
      </c>
      <c r="GJ53" s="18">
        <v>0</v>
      </c>
      <c r="GK53" s="18">
        <v>0</v>
      </c>
      <c r="GL53" s="18">
        <v>0</v>
      </c>
      <c r="GM53" s="18">
        <v>0</v>
      </c>
      <c r="GN53" s="18">
        <v>0</v>
      </c>
      <c r="GO53" s="18">
        <v>0</v>
      </c>
      <c r="GP53" s="18">
        <v>0</v>
      </c>
      <c r="GQ53" s="18">
        <v>0</v>
      </c>
      <c r="GR53" s="18">
        <v>0</v>
      </c>
      <c r="GS53" s="18">
        <v>0</v>
      </c>
      <c r="GT53" s="18">
        <v>0</v>
      </c>
      <c r="GU53" s="18">
        <v>0</v>
      </c>
      <c r="GV53" s="18">
        <v>0</v>
      </c>
      <c r="GW53" s="18">
        <v>0</v>
      </c>
      <c r="GX53" s="18">
        <v>0</v>
      </c>
      <c r="GY53" s="18">
        <v>0</v>
      </c>
      <c r="GZ53" s="80">
        <v>0</v>
      </c>
      <c r="HA53" s="80">
        <v>0</v>
      </c>
      <c r="HB53" s="18">
        <v>0</v>
      </c>
      <c r="HC53" s="18">
        <v>0</v>
      </c>
      <c r="HD53" s="18">
        <v>0</v>
      </c>
      <c r="HE53" s="18">
        <v>0</v>
      </c>
      <c r="HF53" s="80">
        <v>0</v>
      </c>
      <c r="HG53" s="80">
        <v>0</v>
      </c>
      <c r="HH53" s="18">
        <v>0</v>
      </c>
      <c r="HI53" s="18">
        <v>0</v>
      </c>
      <c r="HJ53" s="18">
        <v>0</v>
      </c>
      <c r="HK53" s="18">
        <v>0</v>
      </c>
      <c r="HL53" s="80">
        <v>0</v>
      </c>
      <c r="HM53" s="80">
        <v>0</v>
      </c>
      <c r="HN53" s="18">
        <v>0</v>
      </c>
      <c r="HO53" s="18">
        <v>0</v>
      </c>
      <c r="HP53" s="18">
        <v>0</v>
      </c>
      <c r="HQ53" s="18">
        <v>0</v>
      </c>
      <c r="HR53" s="18">
        <v>0</v>
      </c>
      <c r="HS53" s="18">
        <v>0</v>
      </c>
      <c r="HT53" s="18">
        <v>0</v>
      </c>
      <c r="HU53" s="18">
        <v>0</v>
      </c>
    </row>
    <row r="54" spans="1:229" ht="12.75" customHeight="1">
      <c r="A54" s="57" t="s">
        <v>241</v>
      </c>
      <c r="B54" s="17">
        <v>3003</v>
      </c>
      <c r="C54" s="58" t="s">
        <v>237</v>
      </c>
      <c r="D54" s="19">
        <v>0</v>
      </c>
      <c r="E54" s="19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0</v>
      </c>
      <c r="BJ54" s="18">
        <v>0</v>
      </c>
      <c r="BK54" s="18">
        <v>0</v>
      </c>
      <c r="BL54" s="18">
        <v>0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0</v>
      </c>
      <c r="BT54" s="18">
        <v>0</v>
      </c>
      <c r="BU54" s="18">
        <v>0</v>
      </c>
      <c r="BV54" s="18">
        <v>0</v>
      </c>
      <c r="BW54" s="18">
        <v>0</v>
      </c>
      <c r="BX54" s="18">
        <v>0</v>
      </c>
      <c r="BY54" s="18">
        <v>0</v>
      </c>
      <c r="BZ54" s="18">
        <v>0</v>
      </c>
      <c r="CA54" s="18">
        <v>0</v>
      </c>
      <c r="CB54" s="18">
        <v>0</v>
      </c>
      <c r="CC54" s="18">
        <v>0</v>
      </c>
      <c r="CD54" s="18">
        <v>0</v>
      </c>
      <c r="CE54" s="18">
        <v>0</v>
      </c>
      <c r="CF54" s="18">
        <v>0</v>
      </c>
      <c r="CG54" s="18">
        <v>0</v>
      </c>
      <c r="CH54" s="18">
        <v>0</v>
      </c>
      <c r="CI54" s="18">
        <v>0</v>
      </c>
      <c r="CJ54" s="18">
        <v>0</v>
      </c>
      <c r="CK54" s="18">
        <v>0</v>
      </c>
      <c r="CL54" s="18">
        <v>0</v>
      </c>
      <c r="CM54" s="18">
        <v>0</v>
      </c>
      <c r="CN54" s="18">
        <v>0</v>
      </c>
      <c r="CO54" s="18">
        <v>0</v>
      </c>
      <c r="CP54" s="18">
        <v>0</v>
      </c>
      <c r="CQ54" s="18">
        <v>0</v>
      </c>
      <c r="CR54" s="18">
        <v>0</v>
      </c>
      <c r="CS54" s="18">
        <v>0</v>
      </c>
      <c r="CT54" s="18">
        <v>0</v>
      </c>
      <c r="CU54" s="18">
        <v>0</v>
      </c>
      <c r="CV54" s="18">
        <v>0</v>
      </c>
      <c r="CW54" s="18">
        <v>0</v>
      </c>
      <c r="CX54" s="18">
        <v>0</v>
      </c>
      <c r="CY54" s="18">
        <v>0</v>
      </c>
      <c r="CZ54" s="18">
        <v>0</v>
      </c>
      <c r="DA54" s="18">
        <v>0</v>
      </c>
      <c r="DB54" s="18">
        <v>0</v>
      </c>
      <c r="DC54" s="18">
        <v>0</v>
      </c>
      <c r="DD54" s="18">
        <v>0</v>
      </c>
      <c r="DE54" s="18">
        <v>0</v>
      </c>
      <c r="DF54" s="18">
        <v>0</v>
      </c>
      <c r="DG54" s="18">
        <v>0</v>
      </c>
      <c r="DH54" s="18">
        <v>0</v>
      </c>
      <c r="DI54" s="18">
        <v>0</v>
      </c>
      <c r="DJ54" s="18">
        <v>0</v>
      </c>
      <c r="DK54" s="18">
        <v>0</v>
      </c>
      <c r="DL54" s="18">
        <v>0</v>
      </c>
      <c r="DM54" s="18">
        <v>0</v>
      </c>
      <c r="DN54" s="18">
        <v>0</v>
      </c>
      <c r="DO54" s="18">
        <v>0</v>
      </c>
      <c r="DP54" s="18">
        <v>0</v>
      </c>
      <c r="DQ54" s="18">
        <v>0</v>
      </c>
      <c r="DR54" s="18">
        <v>0</v>
      </c>
      <c r="DS54" s="18">
        <v>0</v>
      </c>
      <c r="DT54" s="18">
        <v>0</v>
      </c>
      <c r="DU54" s="18">
        <v>0</v>
      </c>
      <c r="DV54" s="18">
        <v>0</v>
      </c>
      <c r="DW54" s="18">
        <v>0</v>
      </c>
      <c r="DX54" s="18">
        <v>0</v>
      </c>
      <c r="DY54" s="18">
        <v>0</v>
      </c>
      <c r="DZ54" s="18">
        <v>0</v>
      </c>
      <c r="EA54" s="18">
        <v>0</v>
      </c>
      <c r="EB54" s="18">
        <v>0</v>
      </c>
      <c r="EC54" s="18">
        <v>0</v>
      </c>
      <c r="ED54" s="18">
        <v>0</v>
      </c>
      <c r="EE54" s="18">
        <v>0</v>
      </c>
      <c r="EF54" s="18">
        <v>0</v>
      </c>
      <c r="EG54" s="18">
        <v>0</v>
      </c>
      <c r="EH54" s="18">
        <v>0</v>
      </c>
      <c r="EI54" s="18">
        <v>0</v>
      </c>
      <c r="EJ54" s="18">
        <v>0</v>
      </c>
      <c r="EK54" s="18">
        <v>0</v>
      </c>
      <c r="EL54" s="18">
        <v>0</v>
      </c>
      <c r="EM54" s="18">
        <v>0</v>
      </c>
      <c r="EN54" s="18">
        <v>0</v>
      </c>
      <c r="EO54" s="18">
        <v>0</v>
      </c>
      <c r="EP54" s="18">
        <v>0</v>
      </c>
      <c r="EQ54" s="18">
        <v>0</v>
      </c>
      <c r="ER54" s="18">
        <v>0</v>
      </c>
      <c r="ES54" s="18">
        <v>0</v>
      </c>
      <c r="ET54" s="18">
        <v>0</v>
      </c>
      <c r="EU54" s="18">
        <v>0</v>
      </c>
      <c r="EV54" s="18">
        <v>0</v>
      </c>
      <c r="EW54" s="18">
        <v>0</v>
      </c>
      <c r="EX54" s="18">
        <v>0</v>
      </c>
      <c r="EY54" s="18">
        <v>0</v>
      </c>
      <c r="EZ54" s="18">
        <v>0</v>
      </c>
      <c r="FA54" s="18">
        <v>0</v>
      </c>
      <c r="FB54" s="18">
        <v>0</v>
      </c>
      <c r="FC54" s="18">
        <v>0</v>
      </c>
      <c r="FD54" s="18">
        <v>0</v>
      </c>
      <c r="FE54" s="18">
        <v>0</v>
      </c>
      <c r="FF54" s="18">
        <v>0</v>
      </c>
      <c r="FG54" s="18">
        <v>0</v>
      </c>
      <c r="FH54" s="18">
        <v>0</v>
      </c>
      <c r="FI54" s="18">
        <v>0</v>
      </c>
      <c r="FJ54" s="18">
        <v>0</v>
      </c>
      <c r="FK54" s="18">
        <v>0</v>
      </c>
      <c r="FL54" s="18">
        <v>0</v>
      </c>
      <c r="FM54" s="18">
        <v>0</v>
      </c>
      <c r="FN54" s="19">
        <v>0</v>
      </c>
      <c r="FO54" s="19">
        <v>0</v>
      </c>
      <c r="FP54" s="18">
        <v>0</v>
      </c>
      <c r="FQ54" s="18">
        <v>0</v>
      </c>
      <c r="FR54" s="18">
        <v>0</v>
      </c>
      <c r="FS54" s="18">
        <v>0</v>
      </c>
      <c r="FT54" s="80">
        <v>0</v>
      </c>
      <c r="FU54" s="80">
        <v>0</v>
      </c>
      <c r="FV54" s="18">
        <v>0</v>
      </c>
      <c r="FW54" s="18">
        <v>0</v>
      </c>
      <c r="FX54" s="18">
        <v>0</v>
      </c>
      <c r="FY54" s="18">
        <v>0</v>
      </c>
      <c r="FZ54" s="80">
        <v>0</v>
      </c>
      <c r="GA54" s="80">
        <v>0</v>
      </c>
      <c r="GB54" s="18">
        <v>0</v>
      </c>
      <c r="GC54" s="18">
        <v>0</v>
      </c>
      <c r="GD54" s="18">
        <v>0</v>
      </c>
      <c r="GE54" s="18">
        <v>0</v>
      </c>
      <c r="GF54" s="18">
        <v>0</v>
      </c>
      <c r="GG54" s="18">
        <v>0</v>
      </c>
      <c r="GH54" s="18">
        <v>0</v>
      </c>
      <c r="GI54" s="18">
        <v>0</v>
      </c>
      <c r="GJ54" s="18">
        <v>0</v>
      </c>
      <c r="GK54" s="18">
        <v>0</v>
      </c>
      <c r="GL54" s="18">
        <v>0</v>
      </c>
      <c r="GM54" s="18">
        <v>0</v>
      </c>
      <c r="GN54" s="18">
        <v>0</v>
      </c>
      <c r="GO54" s="18">
        <v>0</v>
      </c>
      <c r="GP54" s="18">
        <v>0</v>
      </c>
      <c r="GQ54" s="18">
        <v>0</v>
      </c>
      <c r="GR54" s="18">
        <v>0</v>
      </c>
      <c r="GS54" s="18">
        <v>0</v>
      </c>
      <c r="GT54" s="18">
        <v>0</v>
      </c>
      <c r="GU54" s="18">
        <v>0</v>
      </c>
      <c r="GV54" s="18">
        <v>0</v>
      </c>
      <c r="GW54" s="18">
        <v>0</v>
      </c>
      <c r="GX54" s="18">
        <v>0</v>
      </c>
      <c r="GY54" s="18">
        <v>0</v>
      </c>
      <c r="GZ54" s="80">
        <v>0</v>
      </c>
      <c r="HA54" s="80">
        <v>0</v>
      </c>
      <c r="HB54" s="18">
        <v>0</v>
      </c>
      <c r="HC54" s="18">
        <v>0</v>
      </c>
      <c r="HD54" s="18">
        <v>0</v>
      </c>
      <c r="HE54" s="18">
        <v>0</v>
      </c>
      <c r="HF54" s="80">
        <v>0</v>
      </c>
      <c r="HG54" s="80">
        <v>0</v>
      </c>
      <c r="HH54" s="18">
        <v>0</v>
      </c>
      <c r="HI54" s="18">
        <v>0</v>
      </c>
      <c r="HJ54" s="18">
        <v>0</v>
      </c>
      <c r="HK54" s="18">
        <v>0</v>
      </c>
      <c r="HL54" s="80">
        <v>0</v>
      </c>
      <c r="HM54" s="80">
        <v>0</v>
      </c>
      <c r="HN54" s="18">
        <v>0</v>
      </c>
      <c r="HO54" s="18">
        <v>0</v>
      </c>
      <c r="HP54" s="18">
        <v>0</v>
      </c>
      <c r="HQ54" s="18">
        <v>0</v>
      </c>
      <c r="HR54" s="18">
        <v>0</v>
      </c>
      <c r="HS54" s="18">
        <v>0</v>
      </c>
      <c r="HT54" s="18">
        <v>0</v>
      </c>
      <c r="HU54" s="18">
        <v>0</v>
      </c>
    </row>
    <row r="55" spans="1:229" ht="12.75" customHeight="1">
      <c r="A55" s="57" t="s">
        <v>243</v>
      </c>
      <c r="B55" s="17">
        <v>3004</v>
      </c>
      <c r="C55" s="58" t="s">
        <v>237</v>
      </c>
      <c r="D55" s="19">
        <v>0</v>
      </c>
      <c r="E55" s="19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0</v>
      </c>
      <c r="BJ55" s="18">
        <v>0</v>
      </c>
      <c r="BK55" s="18">
        <v>0</v>
      </c>
      <c r="BL55" s="18">
        <v>0</v>
      </c>
      <c r="BM55" s="18">
        <v>0</v>
      </c>
      <c r="BN55" s="18">
        <v>0</v>
      </c>
      <c r="BO55" s="18">
        <v>0</v>
      </c>
      <c r="BP55" s="18">
        <v>0</v>
      </c>
      <c r="BQ55" s="18">
        <v>0</v>
      </c>
      <c r="BR55" s="18">
        <v>0</v>
      </c>
      <c r="BS55" s="18">
        <v>0</v>
      </c>
      <c r="BT55" s="18">
        <v>0</v>
      </c>
      <c r="BU55" s="18">
        <v>0</v>
      </c>
      <c r="BV55" s="18">
        <v>0</v>
      </c>
      <c r="BW55" s="18">
        <v>0</v>
      </c>
      <c r="BX55" s="18">
        <v>0</v>
      </c>
      <c r="BY55" s="18">
        <v>0</v>
      </c>
      <c r="BZ55" s="18">
        <v>0</v>
      </c>
      <c r="CA55" s="18">
        <v>0</v>
      </c>
      <c r="CB55" s="18">
        <v>0</v>
      </c>
      <c r="CC55" s="18">
        <v>0</v>
      </c>
      <c r="CD55" s="18">
        <v>0</v>
      </c>
      <c r="CE55" s="18">
        <v>0</v>
      </c>
      <c r="CF55" s="18">
        <v>0</v>
      </c>
      <c r="CG55" s="18">
        <v>0</v>
      </c>
      <c r="CH55" s="18">
        <v>0</v>
      </c>
      <c r="CI55" s="18">
        <v>0</v>
      </c>
      <c r="CJ55" s="18">
        <v>0</v>
      </c>
      <c r="CK55" s="18">
        <v>0</v>
      </c>
      <c r="CL55" s="18">
        <v>0</v>
      </c>
      <c r="CM55" s="18">
        <v>0</v>
      </c>
      <c r="CN55" s="18">
        <v>0</v>
      </c>
      <c r="CO55" s="18">
        <v>0</v>
      </c>
      <c r="CP55" s="18">
        <v>0</v>
      </c>
      <c r="CQ55" s="18">
        <v>0</v>
      </c>
      <c r="CR55" s="18">
        <v>0</v>
      </c>
      <c r="CS55" s="18">
        <v>0</v>
      </c>
      <c r="CT55" s="18">
        <v>0</v>
      </c>
      <c r="CU55" s="18">
        <v>0</v>
      </c>
      <c r="CV55" s="18">
        <v>0</v>
      </c>
      <c r="CW55" s="18">
        <v>0</v>
      </c>
      <c r="CX55" s="18">
        <v>0</v>
      </c>
      <c r="CY55" s="18">
        <v>0</v>
      </c>
      <c r="CZ55" s="18">
        <v>0</v>
      </c>
      <c r="DA55" s="18">
        <v>0</v>
      </c>
      <c r="DB55" s="18">
        <v>0</v>
      </c>
      <c r="DC55" s="18">
        <v>0</v>
      </c>
      <c r="DD55" s="18">
        <v>0</v>
      </c>
      <c r="DE55" s="18">
        <v>0</v>
      </c>
      <c r="DF55" s="18">
        <v>0</v>
      </c>
      <c r="DG55" s="18">
        <v>0</v>
      </c>
      <c r="DH55" s="18">
        <v>0</v>
      </c>
      <c r="DI55" s="18">
        <v>0</v>
      </c>
      <c r="DJ55" s="18">
        <v>0</v>
      </c>
      <c r="DK55" s="18">
        <v>0</v>
      </c>
      <c r="DL55" s="18">
        <v>0</v>
      </c>
      <c r="DM55" s="18">
        <v>0</v>
      </c>
      <c r="DN55" s="18">
        <v>0</v>
      </c>
      <c r="DO55" s="18">
        <v>0</v>
      </c>
      <c r="DP55" s="18">
        <v>0</v>
      </c>
      <c r="DQ55" s="18">
        <v>0</v>
      </c>
      <c r="DR55" s="18">
        <v>0</v>
      </c>
      <c r="DS55" s="18">
        <v>0</v>
      </c>
      <c r="DT55" s="18">
        <v>0</v>
      </c>
      <c r="DU55" s="18">
        <v>0</v>
      </c>
      <c r="DV55" s="18">
        <v>0</v>
      </c>
      <c r="DW55" s="18">
        <v>0</v>
      </c>
      <c r="DX55" s="18">
        <v>0</v>
      </c>
      <c r="DY55" s="18">
        <v>0</v>
      </c>
      <c r="DZ55" s="18">
        <v>0</v>
      </c>
      <c r="EA55" s="18">
        <v>0</v>
      </c>
      <c r="EB55" s="18">
        <v>0</v>
      </c>
      <c r="EC55" s="18">
        <v>0</v>
      </c>
      <c r="ED55" s="18">
        <v>0</v>
      </c>
      <c r="EE55" s="18">
        <v>0</v>
      </c>
      <c r="EF55" s="18">
        <v>0</v>
      </c>
      <c r="EG55" s="18">
        <v>0</v>
      </c>
      <c r="EH55" s="18">
        <v>0</v>
      </c>
      <c r="EI55" s="18">
        <v>0</v>
      </c>
      <c r="EJ55" s="18">
        <v>0</v>
      </c>
      <c r="EK55" s="18">
        <v>0</v>
      </c>
      <c r="EL55" s="18">
        <v>0</v>
      </c>
      <c r="EM55" s="18">
        <v>0</v>
      </c>
      <c r="EN55" s="18">
        <v>0</v>
      </c>
      <c r="EO55" s="18">
        <v>0</v>
      </c>
      <c r="EP55" s="18">
        <v>0</v>
      </c>
      <c r="EQ55" s="18">
        <v>0</v>
      </c>
      <c r="ER55" s="18">
        <v>0</v>
      </c>
      <c r="ES55" s="18">
        <v>0</v>
      </c>
      <c r="ET55" s="18">
        <v>0</v>
      </c>
      <c r="EU55" s="18">
        <v>0</v>
      </c>
      <c r="EV55" s="18">
        <v>0</v>
      </c>
      <c r="EW55" s="18">
        <v>0</v>
      </c>
      <c r="EX55" s="18">
        <v>0</v>
      </c>
      <c r="EY55" s="18">
        <v>0</v>
      </c>
      <c r="EZ55" s="18">
        <v>0</v>
      </c>
      <c r="FA55" s="18">
        <v>0</v>
      </c>
      <c r="FB55" s="18">
        <v>0</v>
      </c>
      <c r="FC55" s="18">
        <v>0</v>
      </c>
      <c r="FD55" s="18">
        <v>0</v>
      </c>
      <c r="FE55" s="18">
        <v>0</v>
      </c>
      <c r="FF55" s="18">
        <v>0</v>
      </c>
      <c r="FG55" s="18">
        <v>0</v>
      </c>
      <c r="FH55" s="18">
        <v>0</v>
      </c>
      <c r="FI55" s="18">
        <v>0</v>
      </c>
      <c r="FJ55" s="18">
        <v>0</v>
      </c>
      <c r="FK55" s="18">
        <v>0</v>
      </c>
      <c r="FL55" s="18">
        <v>0</v>
      </c>
      <c r="FM55" s="18">
        <v>0</v>
      </c>
      <c r="FN55" s="19">
        <v>0</v>
      </c>
      <c r="FO55" s="19">
        <v>0</v>
      </c>
      <c r="FP55" s="18">
        <v>0</v>
      </c>
      <c r="FQ55" s="18">
        <v>0</v>
      </c>
      <c r="FR55" s="18">
        <v>0</v>
      </c>
      <c r="FS55" s="18">
        <v>0</v>
      </c>
      <c r="FT55" s="80">
        <v>0</v>
      </c>
      <c r="FU55" s="80">
        <v>0</v>
      </c>
      <c r="FV55" s="18">
        <v>0</v>
      </c>
      <c r="FW55" s="18">
        <v>0</v>
      </c>
      <c r="FX55" s="18">
        <v>0</v>
      </c>
      <c r="FY55" s="18">
        <v>0</v>
      </c>
      <c r="FZ55" s="80">
        <v>0</v>
      </c>
      <c r="GA55" s="80">
        <v>0</v>
      </c>
      <c r="GB55" s="18">
        <v>0</v>
      </c>
      <c r="GC55" s="18">
        <v>0</v>
      </c>
      <c r="GD55" s="18">
        <v>0</v>
      </c>
      <c r="GE55" s="18">
        <v>0</v>
      </c>
      <c r="GF55" s="18">
        <v>0</v>
      </c>
      <c r="GG55" s="18">
        <v>0</v>
      </c>
      <c r="GH55" s="18">
        <v>0</v>
      </c>
      <c r="GI55" s="18">
        <v>0</v>
      </c>
      <c r="GJ55" s="18">
        <v>0</v>
      </c>
      <c r="GK55" s="18">
        <v>0</v>
      </c>
      <c r="GL55" s="18">
        <v>0</v>
      </c>
      <c r="GM55" s="18">
        <v>0</v>
      </c>
      <c r="GN55" s="18">
        <v>0</v>
      </c>
      <c r="GO55" s="18">
        <v>0</v>
      </c>
      <c r="GP55" s="18">
        <v>0</v>
      </c>
      <c r="GQ55" s="18">
        <v>0</v>
      </c>
      <c r="GR55" s="18">
        <v>0</v>
      </c>
      <c r="GS55" s="18">
        <v>0</v>
      </c>
      <c r="GT55" s="18">
        <v>0</v>
      </c>
      <c r="GU55" s="18">
        <v>0</v>
      </c>
      <c r="GV55" s="18">
        <v>0</v>
      </c>
      <c r="GW55" s="18">
        <v>0</v>
      </c>
      <c r="GX55" s="18">
        <v>0</v>
      </c>
      <c r="GY55" s="18">
        <v>0</v>
      </c>
      <c r="GZ55" s="80">
        <v>0</v>
      </c>
      <c r="HA55" s="80">
        <v>0</v>
      </c>
      <c r="HB55" s="18">
        <v>0</v>
      </c>
      <c r="HC55" s="18">
        <v>0</v>
      </c>
      <c r="HD55" s="18">
        <v>0</v>
      </c>
      <c r="HE55" s="18">
        <v>0</v>
      </c>
      <c r="HF55" s="80">
        <v>0</v>
      </c>
      <c r="HG55" s="80">
        <v>0</v>
      </c>
      <c r="HH55" s="18">
        <v>0</v>
      </c>
      <c r="HI55" s="18">
        <v>0</v>
      </c>
      <c r="HJ55" s="18">
        <v>0</v>
      </c>
      <c r="HK55" s="18">
        <v>0</v>
      </c>
      <c r="HL55" s="80">
        <v>0</v>
      </c>
      <c r="HM55" s="80">
        <v>0</v>
      </c>
      <c r="HN55" s="18">
        <v>0</v>
      </c>
      <c r="HO55" s="18">
        <v>0</v>
      </c>
      <c r="HP55" s="18">
        <v>0</v>
      </c>
      <c r="HQ55" s="18">
        <v>0</v>
      </c>
      <c r="HR55" s="18">
        <v>0</v>
      </c>
      <c r="HS55" s="18">
        <v>0</v>
      </c>
      <c r="HT55" s="18">
        <v>0</v>
      </c>
      <c r="HU55" s="18">
        <v>0</v>
      </c>
    </row>
    <row r="56" spans="1:229" ht="12.75" customHeight="1">
      <c r="A56" s="57" t="s">
        <v>245</v>
      </c>
      <c r="B56" s="17">
        <v>3005</v>
      </c>
      <c r="C56" s="58" t="s">
        <v>237</v>
      </c>
      <c r="D56" s="19">
        <v>0</v>
      </c>
      <c r="E56" s="19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0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8">
        <v>0</v>
      </c>
      <c r="BS56" s="18">
        <v>0</v>
      </c>
      <c r="BT56" s="18">
        <v>0</v>
      </c>
      <c r="BU56" s="18">
        <v>0</v>
      </c>
      <c r="BV56" s="18">
        <v>0</v>
      </c>
      <c r="BW56" s="18">
        <v>0</v>
      </c>
      <c r="BX56" s="18">
        <v>0</v>
      </c>
      <c r="BY56" s="18">
        <v>0</v>
      </c>
      <c r="BZ56" s="18">
        <v>0</v>
      </c>
      <c r="CA56" s="18">
        <v>0</v>
      </c>
      <c r="CB56" s="18">
        <v>0</v>
      </c>
      <c r="CC56" s="18">
        <v>0</v>
      </c>
      <c r="CD56" s="18">
        <v>0</v>
      </c>
      <c r="CE56" s="18">
        <v>0</v>
      </c>
      <c r="CF56" s="18">
        <v>0</v>
      </c>
      <c r="CG56" s="18">
        <v>0</v>
      </c>
      <c r="CH56" s="18">
        <v>0</v>
      </c>
      <c r="CI56" s="18">
        <v>0</v>
      </c>
      <c r="CJ56" s="18">
        <v>0</v>
      </c>
      <c r="CK56" s="18">
        <v>0</v>
      </c>
      <c r="CL56" s="18">
        <v>0</v>
      </c>
      <c r="CM56" s="18">
        <v>0</v>
      </c>
      <c r="CN56" s="18">
        <v>0</v>
      </c>
      <c r="CO56" s="18">
        <v>0</v>
      </c>
      <c r="CP56" s="18">
        <v>0</v>
      </c>
      <c r="CQ56" s="18">
        <v>0</v>
      </c>
      <c r="CR56" s="18">
        <v>0</v>
      </c>
      <c r="CS56" s="18">
        <v>0</v>
      </c>
      <c r="CT56" s="18">
        <v>0</v>
      </c>
      <c r="CU56" s="18">
        <v>0</v>
      </c>
      <c r="CV56" s="18">
        <v>0</v>
      </c>
      <c r="CW56" s="18">
        <v>0</v>
      </c>
      <c r="CX56" s="18">
        <v>0</v>
      </c>
      <c r="CY56" s="18">
        <v>0</v>
      </c>
      <c r="CZ56" s="18">
        <v>0</v>
      </c>
      <c r="DA56" s="18">
        <v>0</v>
      </c>
      <c r="DB56" s="18">
        <v>0</v>
      </c>
      <c r="DC56" s="18">
        <v>0</v>
      </c>
      <c r="DD56" s="18">
        <v>0</v>
      </c>
      <c r="DE56" s="18">
        <v>0</v>
      </c>
      <c r="DF56" s="18">
        <v>0</v>
      </c>
      <c r="DG56" s="18">
        <v>0</v>
      </c>
      <c r="DH56" s="18">
        <v>0</v>
      </c>
      <c r="DI56" s="18">
        <v>0</v>
      </c>
      <c r="DJ56" s="18">
        <v>0</v>
      </c>
      <c r="DK56" s="18">
        <v>0</v>
      </c>
      <c r="DL56" s="18">
        <v>0</v>
      </c>
      <c r="DM56" s="18">
        <v>0</v>
      </c>
      <c r="DN56" s="18">
        <v>0</v>
      </c>
      <c r="DO56" s="18">
        <v>0</v>
      </c>
      <c r="DP56" s="18">
        <v>0</v>
      </c>
      <c r="DQ56" s="18">
        <v>0</v>
      </c>
      <c r="DR56" s="18">
        <v>0</v>
      </c>
      <c r="DS56" s="18">
        <v>0</v>
      </c>
      <c r="DT56" s="18">
        <v>0</v>
      </c>
      <c r="DU56" s="18">
        <v>0</v>
      </c>
      <c r="DV56" s="18">
        <v>0</v>
      </c>
      <c r="DW56" s="18">
        <v>0</v>
      </c>
      <c r="DX56" s="18">
        <v>0</v>
      </c>
      <c r="DY56" s="18">
        <v>0</v>
      </c>
      <c r="DZ56" s="18">
        <v>0</v>
      </c>
      <c r="EA56" s="18">
        <v>0</v>
      </c>
      <c r="EB56" s="18">
        <v>0</v>
      </c>
      <c r="EC56" s="18">
        <v>0</v>
      </c>
      <c r="ED56" s="18">
        <v>0</v>
      </c>
      <c r="EE56" s="18">
        <v>0</v>
      </c>
      <c r="EF56" s="18">
        <v>0</v>
      </c>
      <c r="EG56" s="18">
        <v>0</v>
      </c>
      <c r="EH56" s="18">
        <v>0</v>
      </c>
      <c r="EI56" s="18">
        <v>0</v>
      </c>
      <c r="EJ56" s="18">
        <v>0</v>
      </c>
      <c r="EK56" s="18">
        <v>0</v>
      </c>
      <c r="EL56" s="18">
        <v>0</v>
      </c>
      <c r="EM56" s="18">
        <v>0</v>
      </c>
      <c r="EN56" s="18">
        <v>0</v>
      </c>
      <c r="EO56" s="18">
        <v>0</v>
      </c>
      <c r="EP56" s="18">
        <v>0</v>
      </c>
      <c r="EQ56" s="18">
        <v>0</v>
      </c>
      <c r="ER56" s="18">
        <v>0</v>
      </c>
      <c r="ES56" s="18">
        <v>0</v>
      </c>
      <c r="ET56" s="18">
        <v>0</v>
      </c>
      <c r="EU56" s="18">
        <v>0</v>
      </c>
      <c r="EV56" s="18">
        <v>0</v>
      </c>
      <c r="EW56" s="18">
        <v>0</v>
      </c>
      <c r="EX56" s="18">
        <v>0</v>
      </c>
      <c r="EY56" s="18">
        <v>0</v>
      </c>
      <c r="EZ56" s="18">
        <v>0</v>
      </c>
      <c r="FA56" s="18">
        <v>0</v>
      </c>
      <c r="FB56" s="18">
        <v>0</v>
      </c>
      <c r="FC56" s="18">
        <v>0</v>
      </c>
      <c r="FD56" s="18">
        <v>0</v>
      </c>
      <c r="FE56" s="18">
        <v>0</v>
      </c>
      <c r="FF56" s="18">
        <v>0</v>
      </c>
      <c r="FG56" s="18">
        <v>0</v>
      </c>
      <c r="FH56" s="18">
        <v>0</v>
      </c>
      <c r="FI56" s="18">
        <v>0</v>
      </c>
      <c r="FJ56" s="18">
        <v>0</v>
      </c>
      <c r="FK56" s="18">
        <v>0</v>
      </c>
      <c r="FL56" s="18">
        <v>0</v>
      </c>
      <c r="FM56" s="18">
        <v>0</v>
      </c>
      <c r="FN56" s="19">
        <v>0</v>
      </c>
      <c r="FO56" s="19">
        <v>0</v>
      </c>
      <c r="FP56" s="18">
        <v>0</v>
      </c>
      <c r="FQ56" s="18">
        <v>0</v>
      </c>
      <c r="FR56" s="18">
        <v>0</v>
      </c>
      <c r="FS56" s="18">
        <v>0</v>
      </c>
      <c r="FT56" s="80">
        <v>0</v>
      </c>
      <c r="FU56" s="80">
        <v>0</v>
      </c>
      <c r="FV56" s="18">
        <v>0</v>
      </c>
      <c r="FW56" s="18">
        <v>0</v>
      </c>
      <c r="FX56" s="18">
        <v>0</v>
      </c>
      <c r="FY56" s="18">
        <v>0</v>
      </c>
      <c r="FZ56" s="80">
        <v>0</v>
      </c>
      <c r="GA56" s="80">
        <v>0</v>
      </c>
      <c r="GB56" s="18">
        <v>0</v>
      </c>
      <c r="GC56" s="18">
        <v>0</v>
      </c>
      <c r="GD56" s="18">
        <v>0</v>
      </c>
      <c r="GE56" s="18">
        <v>0</v>
      </c>
      <c r="GF56" s="18">
        <v>0</v>
      </c>
      <c r="GG56" s="18">
        <v>0</v>
      </c>
      <c r="GH56" s="18">
        <v>0</v>
      </c>
      <c r="GI56" s="18">
        <v>0</v>
      </c>
      <c r="GJ56" s="18">
        <v>0</v>
      </c>
      <c r="GK56" s="18">
        <v>0</v>
      </c>
      <c r="GL56" s="18">
        <v>0</v>
      </c>
      <c r="GM56" s="18">
        <v>0</v>
      </c>
      <c r="GN56" s="18">
        <v>10614696.02</v>
      </c>
      <c r="GO56" s="18">
        <v>0</v>
      </c>
      <c r="GP56" s="18">
        <v>0</v>
      </c>
      <c r="GQ56" s="18">
        <v>0</v>
      </c>
      <c r="GR56" s="18">
        <v>0</v>
      </c>
      <c r="GS56" s="18">
        <v>0</v>
      </c>
      <c r="GT56" s="18">
        <v>0</v>
      </c>
      <c r="GU56" s="18">
        <v>0</v>
      </c>
      <c r="GV56" s="18">
        <v>0</v>
      </c>
      <c r="GW56" s="18">
        <v>0</v>
      </c>
      <c r="GX56" s="18">
        <v>0</v>
      </c>
      <c r="GY56" s="18">
        <v>0</v>
      </c>
      <c r="GZ56" s="80">
        <v>0</v>
      </c>
      <c r="HA56" s="80">
        <v>0</v>
      </c>
      <c r="HB56" s="18">
        <v>0</v>
      </c>
      <c r="HC56" s="18">
        <v>0</v>
      </c>
      <c r="HD56" s="18">
        <v>0</v>
      </c>
      <c r="HE56" s="18">
        <v>0</v>
      </c>
      <c r="HF56" s="80">
        <v>0</v>
      </c>
      <c r="HG56" s="80">
        <v>0</v>
      </c>
      <c r="HH56" s="18">
        <v>0</v>
      </c>
      <c r="HI56" s="18">
        <v>0</v>
      </c>
      <c r="HJ56" s="18">
        <v>0</v>
      </c>
      <c r="HK56" s="18">
        <v>0</v>
      </c>
      <c r="HL56" s="80">
        <v>0</v>
      </c>
      <c r="HM56" s="80">
        <v>0</v>
      </c>
      <c r="HN56" s="18">
        <v>0</v>
      </c>
      <c r="HO56" s="18">
        <v>0</v>
      </c>
      <c r="HP56" s="18">
        <v>0</v>
      </c>
      <c r="HQ56" s="18">
        <v>0</v>
      </c>
      <c r="HR56" s="18">
        <v>0</v>
      </c>
      <c r="HS56" s="18">
        <v>0</v>
      </c>
      <c r="HT56" s="18">
        <v>10614696.02</v>
      </c>
      <c r="HU56" s="18">
        <v>0</v>
      </c>
    </row>
    <row r="57" spans="1:229" ht="12.75" customHeight="1">
      <c r="A57" s="57" t="s">
        <v>247</v>
      </c>
      <c r="B57" s="17">
        <v>3006</v>
      </c>
      <c r="C57" s="58" t="s">
        <v>237</v>
      </c>
      <c r="D57" s="19">
        <v>0</v>
      </c>
      <c r="E57" s="19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0</v>
      </c>
      <c r="BE57" s="18">
        <v>0</v>
      </c>
      <c r="BF57" s="18">
        <v>0</v>
      </c>
      <c r="BG57" s="18">
        <v>0</v>
      </c>
      <c r="BH57" s="18">
        <v>0</v>
      </c>
      <c r="BI57" s="18">
        <v>0</v>
      </c>
      <c r="BJ57" s="18">
        <v>0</v>
      </c>
      <c r="BK57" s="18">
        <v>0</v>
      </c>
      <c r="BL57" s="18">
        <v>0</v>
      </c>
      <c r="BM57" s="18">
        <v>0</v>
      </c>
      <c r="BN57" s="18">
        <v>0</v>
      </c>
      <c r="BO57" s="18">
        <v>0</v>
      </c>
      <c r="BP57" s="18">
        <v>0</v>
      </c>
      <c r="BQ57" s="18">
        <v>0</v>
      </c>
      <c r="BR57" s="18">
        <v>0</v>
      </c>
      <c r="BS57" s="18">
        <v>0</v>
      </c>
      <c r="BT57" s="18">
        <v>0</v>
      </c>
      <c r="BU57" s="18">
        <v>0</v>
      </c>
      <c r="BV57" s="18">
        <v>0</v>
      </c>
      <c r="BW57" s="18">
        <v>0</v>
      </c>
      <c r="BX57" s="18">
        <v>0</v>
      </c>
      <c r="BY57" s="18">
        <v>0</v>
      </c>
      <c r="BZ57" s="18">
        <v>0</v>
      </c>
      <c r="CA57" s="18">
        <v>0</v>
      </c>
      <c r="CB57" s="18">
        <v>0</v>
      </c>
      <c r="CC57" s="18">
        <v>0</v>
      </c>
      <c r="CD57" s="18">
        <v>0</v>
      </c>
      <c r="CE57" s="18">
        <v>0</v>
      </c>
      <c r="CF57" s="18">
        <v>0</v>
      </c>
      <c r="CG57" s="18">
        <v>0</v>
      </c>
      <c r="CH57" s="18">
        <v>0</v>
      </c>
      <c r="CI57" s="18">
        <v>0</v>
      </c>
      <c r="CJ57" s="18">
        <v>0</v>
      </c>
      <c r="CK57" s="18">
        <v>0</v>
      </c>
      <c r="CL57" s="18">
        <v>0</v>
      </c>
      <c r="CM57" s="18">
        <v>0</v>
      </c>
      <c r="CN57" s="18">
        <v>0</v>
      </c>
      <c r="CO57" s="18">
        <v>0</v>
      </c>
      <c r="CP57" s="18">
        <v>0</v>
      </c>
      <c r="CQ57" s="18">
        <v>0</v>
      </c>
      <c r="CR57" s="18">
        <v>0</v>
      </c>
      <c r="CS57" s="18">
        <v>0</v>
      </c>
      <c r="CT57" s="18">
        <v>0</v>
      </c>
      <c r="CU57" s="18">
        <v>0</v>
      </c>
      <c r="CV57" s="18">
        <v>0</v>
      </c>
      <c r="CW57" s="18">
        <v>0</v>
      </c>
      <c r="CX57" s="18">
        <v>0</v>
      </c>
      <c r="CY57" s="18">
        <v>0</v>
      </c>
      <c r="CZ57" s="18">
        <v>0</v>
      </c>
      <c r="DA57" s="18">
        <v>0</v>
      </c>
      <c r="DB57" s="18">
        <v>0</v>
      </c>
      <c r="DC57" s="18">
        <v>0</v>
      </c>
      <c r="DD57" s="18">
        <v>0</v>
      </c>
      <c r="DE57" s="18">
        <v>0</v>
      </c>
      <c r="DF57" s="18">
        <v>0</v>
      </c>
      <c r="DG57" s="18">
        <v>0</v>
      </c>
      <c r="DH57" s="18">
        <v>0</v>
      </c>
      <c r="DI57" s="18">
        <v>0</v>
      </c>
      <c r="DJ57" s="18">
        <v>0</v>
      </c>
      <c r="DK57" s="18">
        <v>0</v>
      </c>
      <c r="DL57" s="18">
        <v>0</v>
      </c>
      <c r="DM57" s="18">
        <v>0</v>
      </c>
      <c r="DN57" s="18">
        <v>0</v>
      </c>
      <c r="DO57" s="18">
        <v>0</v>
      </c>
      <c r="DP57" s="18">
        <v>0</v>
      </c>
      <c r="DQ57" s="18">
        <v>0</v>
      </c>
      <c r="DR57" s="18">
        <v>0</v>
      </c>
      <c r="DS57" s="18">
        <v>0</v>
      </c>
      <c r="DT57" s="18">
        <v>0</v>
      </c>
      <c r="DU57" s="18">
        <v>0</v>
      </c>
      <c r="DV57" s="18">
        <v>0</v>
      </c>
      <c r="DW57" s="18">
        <v>0</v>
      </c>
      <c r="DX57" s="18">
        <v>0</v>
      </c>
      <c r="DY57" s="18">
        <v>0</v>
      </c>
      <c r="DZ57" s="18">
        <v>0</v>
      </c>
      <c r="EA57" s="18">
        <v>0</v>
      </c>
      <c r="EB57" s="18">
        <v>0</v>
      </c>
      <c r="EC57" s="18">
        <v>0</v>
      </c>
      <c r="ED57" s="18">
        <v>0</v>
      </c>
      <c r="EE57" s="18">
        <v>0</v>
      </c>
      <c r="EF57" s="18">
        <v>0</v>
      </c>
      <c r="EG57" s="18">
        <v>0</v>
      </c>
      <c r="EH57" s="18">
        <v>0</v>
      </c>
      <c r="EI57" s="18">
        <v>0</v>
      </c>
      <c r="EJ57" s="18">
        <v>0</v>
      </c>
      <c r="EK57" s="18">
        <v>0</v>
      </c>
      <c r="EL57" s="18">
        <v>0</v>
      </c>
      <c r="EM57" s="18">
        <v>0</v>
      </c>
      <c r="EN57" s="18">
        <v>0</v>
      </c>
      <c r="EO57" s="18">
        <v>0</v>
      </c>
      <c r="EP57" s="18">
        <v>0</v>
      </c>
      <c r="EQ57" s="18">
        <v>0</v>
      </c>
      <c r="ER57" s="18">
        <v>0</v>
      </c>
      <c r="ES57" s="18">
        <v>0</v>
      </c>
      <c r="ET57" s="18">
        <v>0</v>
      </c>
      <c r="EU57" s="18">
        <v>0</v>
      </c>
      <c r="EV57" s="18">
        <v>0</v>
      </c>
      <c r="EW57" s="18">
        <v>0</v>
      </c>
      <c r="EX57" s="18">
        <v>0</v>
      </c>
      <c r="EY57" s="18">
        <v>0</v>
      </c>
      <c r="EZ57" s="18">
        <v>0</v>
      </c>
      <c r="FA57" s="18">
        <v>0</v>
      </c>
      <c r="FB57" s="18">
        <v>0</v>
      </c>
      <c r="FC57" s="18">
        <v>0</v>
      </c>
      <c r="FD57" s="18">
        <v>0</v>
      </c>
      <c r="FE57" s="18">
        <v>0</v>
      </c>
      <c r="FF57" s="18">
        <v>0</v>
      </c>
      <c r="FG57" s="18">
        <v>0</v>
      </c>
      <c r="FH57" s="18">
        <v>0</v>
      </c>
      <c r="FI57" s="18">
        <v>0</v>
      </c>
      <c r="FJ57" s="18">
        <v>0</v>
      </c>
      <c r="FK57" s="18">
        <v>0</v>
      </c>
      <c r="FL57" s="18">
        <v>0</v>
      </c>
      <c r="FM57" s="18">
        <v>0</v>
      </c>
      <c r="FN57" s="19">
        <v>0</v>
      </c>
      <c r="FO57" s="19">
        <v>0</v>
      </c>
      <c r="FP57" s="18">
        <v>0</v>
      </c>
      <c r="FQ57" s="18">
        <v>0</v>
      </c>
      <c r="FR57" s="18">
        <v>0</v>
      </c>
      <c r="FS57" s="18">
        <v>0</v>
      </c>
      <c r="FT57" s="80">
        <v>0</v>
      </c>
      <c r="FU57" s="80">
        <v>0</v>
      </c>
      <c r="FV57" s="18">
        <v>0</v>
      </c>
      <c r="FW57" s="18">
        <v>0</v>
      </c>
      <c r="FX57" s="18">
        <v>0</v>
      </c>
      <c r="FY57" s="18">
        <v>0</v>
      </c>
      <c r="FZ57" s="80">
        <v>0</v>
      </c>
      <c r="GA57" s="80">
        <v>0</v>
      </c>
      <c r="GB57" s="18">
        <v>0</v>
      </c>
      <c r="GC57" s="18">
        <v>0</v>
      </c>
      <c r="GD57" s="18">
        <v>0</v>
      </c>
      <c r="GE57" s="18">
        <v>0</v>
      </c>
      <c r="GF57" s="18">
        <v>0</v>
      </c>
      <c r="GG57" s="18">
        <v>0</v>
      </c>
      <c r="GH57" s="18">
        <v>0</v>
      </c>
      <c r="GI57" s="18">
        <v>0</v>
      </c>
      <c r="GJ57" s="18">
        <v>0</v>
      </c>
      <c r="GK57" s="18">
        <v>0</v>
      </c>
      <c r="GL57" s="18">
        <v>0</v>
      </c>
      <c r="GM57" s="18">
        <v>0</v>
      </c>
      <c r="GN57" s="18">
        <v>0</v>
      </c>
      <c r="GO57" s="18">
        <v>0</v>
      </c>
      <c r="GP57" s="18">
        <v>0</v>
      </c>
      <c r="GQ57" s="18">
        <v>0</v>
      </c>
      <c r="GR57" s="18">
        <v>0</v>
      </c>
      <c r="GS57" s="18">
        <v>0</v>
      </c>
      <c r="GT57" s="18">
        <v>0</v>
      </c>
      <c r="GU57" s="18">
        <v>0</v>
      </c>
      <c r="GV57" s="18">
        <v>0</v>
      </c>
      <c r="GW57" s="18">
        <v>0</v>
      </c>
      <c r="GX57" s="18">
        <v>0</v>
      </c>
      <c r="GY57" s="18">
        <v>0</v>
      </c>
      <c r="GZ57" s="80">
        <v>0</v>
      </c>
      <c r="HA57" s="80">
        <v>0</v>
      </c>
      <c r="HB57" s="18">
        <v>0</v>
      </c>
      <c r="HC57" s="18">
        <v>0</v>
      </c>
      <c r="HD57" s="18">
        <v>0</v>
      </c>
      <c r="HE57" s="18">
        <v>0</v>
      </c>
      <c r="HF57" s="80">
        <v>0</v>
      </c>
      <c r="HG57" s="80">
        <v>0</v>
      </c>
      <c r="HH57" s="18">
        <v>0</v>
      </c>
      <c r="HI57" s="18">
        <v>0</v>
      </c>
      <c r="HJ57" s="18">
        <v>0</v>
      </c>
      <c r="HK57" s="18">
        <v>0</v>
      </c>
      <c r="HL57" s="80">
        <v>0</v>
      </c>
      <c r="HM57" s="80">
        <v>0</v>
      </c>
      <c r="HN57" s="18">
        <v>0</v>
      </c>
      <c r="HO57" s="18">
        <v>0</v>
      </c>
      <c r="HP57" s="18">
        <v>0</v>
      </c>
      <c r="HQ57" s="18">
        <v>0</v>
      </c>
      <c r="HR57" s="18">
        <v>0</v>
      </c>
      <c r="HS57" s="18">
        <v>0</v>
      </c>
      <c r="HT57" s="18">
        <v>0</v>
      </c>
      <c r="HU57" s="18">
        <v>0</v>
      </c>
    </row>
    <row r="58" spans="1:229" ht="12.75" customHeight="1">
      <c r="A58" s="57" t="s">
        <v>249</v>
      </c>
      <c r="B58" s="17">
        <v>3007</v>
      </c>
      <c r="C58" s="58" t="s">
        <v>237</v>
      </c>
      <c r="D58" s="19">
        <v>0</v>
      </c>
      <c r="E58" s="19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0</v>
      </c>
      <c r="BV58" s="18">
        <v>0</v>
      </c>
      <c r="BW58" s="18">
        <v>0</v>
      </c>
      <c r="BX58" s="18">
        <v>0</v>
      </c>
      <c r="BY58" s="18">
        <v>0</v>
      </c>
      <c r="BZ58" s="18">
        <v>0</v>
      </c>
      <c r="CA58" s="18">
        <v>0</v>
      </c>
      <c r="CB58" s="18">
        <v>0</v>
      </c>
      <c r="CC58" s="18">
        <v>0</v>
      </c>
      <c r="CD58" s="18">
        <v>0</v>
      </c>
      <c r="CE58" s="18">
        <v>0</v>
      </c>
      <c r="CF58" s="18">
        <v>0</v>
      </c>
      <c r="CG58" s="18">
        <v>0</v>
      </c>
      <c r="CH58" s="18">
        <v>0</v>
      </c>
      <c r="CI58" s="18">
        <v>0</v>
      </c>
      <c r="CJ58" s="18">
        <v>0</v>
      </c>
      <c r="CK58" s="18">
        <v>0</v>
      </c>
      <c r="CL58" s="18">
        <v>0</v>
      </c>
      <c r="CM58" s="18">
        <v>0</v>
      </c>
      <c r="CN58" s="18">
        <v>0</v>
      </c>
      <c r="CO58" s="18">
        <v>0</v>
      </c>
      <c r="CP58" s="18">
        <v>0</v>
      </c>
      <c r="CQ58" s="18">
        <v>0</v>
      </c>
      <c r="CR58" s="18">
        <v>0</v>
      </c>
      <c r="CS58" s="18">
        <v>0</v>
      </c>
      <c r="CT58" s="18">
        <v>0</v>
      </c>
      <c r="CU58" s="18">
        <v>0</v>
      </c>
      <c r="CV58" s="18">
        <v>0</v>
      </c>
      <c r="CW58" s="18">
        <v>0</v>
      </c>
      <c r="CX58" s="18">
        <v>0</v>
      </c>
      <c r="CY58" s="18">
        <v>0</v>
      </c>
      <c r="CZ58" s="18">
        <v>0</v>
      </c>
      <c r="DA58" s="18">
        <v>0</v>
      </c>
      <c r="DB58" s="18">
        <v>0</v>
      </c>
      <c r="DC58" s="18">
        <v>0</v>
      </c>
      <c r="DD58" s="18">
        <v>0</v>
      </c>
      <c r="DE58" s="18">
        <v>0</v>
      </c>
      <c r="DF58" s="18">
        <v>0</v>
      </c>
      <c r="DG58" s="18">
        <v>0</v>
      </c>
      <c r="DH58" s="18">
        <v>0</v>
      </c>
      <c r="DI58" s="18">
        <v>0</v>
      </c>
      <c r="DJ58" s="18">
        <v>0</v>
      </c>
      <c r="DK58" s="18">
        <v>0</v>
      </c>
      <c r="DL58" s="18">
        <v>0</v>
      </c>
      <c r="DM58" s="18">
        <v>0</v>
      </c>
      <c r="DN58" s="18">
        <v>0</v>
      </c>
      <c r="DO58" s="18">
        <v>0</v>
      </c>
      <c r="DP58" s="18">
        <v>0</v>
      </c>
      <c r="DQ58" s="18">
        <v>0</v>
      </c>
      <c r="DR58" s="18">
        <v>0</v>
      </c>
      <c r="DS58" s="18">
        <v>0</v>
      </c>
      <c r="DT58" s="18">
        <v>0</v>
      </c>
      <c r="DU58" s="18">
        <v>0</v>
      </c>
      <c r="DV58" s="18">
        <v>0</v>
      </c>
      <c r="DW58" s="18">
        <v>0</v>
      </c>
      <c r="DX58" s="18">
        <v>0</v>
      </c>
      <c r="DY58" s="18">
        <v>0</v>
      </c>
      <c r="DZ58" s="18">
        <v>0</v>
      </c>
      <c r="EA58" s="18">
        <v>0</v>
      </c>
      <c r="EB58" s="18">
        <v>0</v>
      </c>
      <c r="EC58" s="18">
        <v>0</v>
      </c>
      <c r="ED58" s="18">
        <v>0</v>
      </c>
      <c r="EE58" s="18">
        <v>0</v>
      </c>
      <c r="EF58" s="18">
        <v>0</v>
      </c>
      <c r="EG58" s="18">
        <v>0</v>
      </c>
      <c r="EH58" s="18">
        <v>0</v>
      </c>
      <c r="EI58" s="18">
        <v>0</v>
      </c>
      <c r="EJ58" s="18">
        <v>0</v>
      </c>
      <c r="EK58" s="18">
        <v>0</v>
      </c>
      <c r="EL58" s="18">
        <v>0</v>
      </c>
      <c r="EM58" s="18">
        <v>0</v>
      </c>
      <c r="EN58" s="18">
        <v>0</v>
      </c>
      <c r="EO58" s="18">
        <v>0</v>
      </c>
      <c r="EP58" s="18">
        <v>0</v>
      </c>
      <c r="EQ58" s="18">
        <v>0</v>
      </c>
      <c r="ER58" s="18">
        <v>0</v>
      </c>
      <c r="ES58" s="18">
        <v>0</v>
      </c>
      <c r="ET58" s="18">
        <v>0</v>
      </c>
      <c r="EU58" s="18">
        <v>0</v>
      </c>
      <c r="EV58" s="18">
        <v>0</v>
      </c>
      <c r="EW58" s="18">
        <v>0</v>
      </c>
      <c r="EX58" s="18">
        <v>0</v>
      </c>
      <c r="EY58" s="18">
        <v>0</v>
      </c>
      <c r="EZ58" s="18">
        <v>0</v>
      </c>
      <c r="FA58" s="18">
        <v>0</v>
      </c>
      <c r="FB58" s="18">
        <v>0</v>
      </c>
      <c r="FC58" s="18">
        <v>0</v>
      </c>
      <c r="FD58" s="18">
        <v>0</v>
      </c>
      <c r="FE58" s="18">
        <v>0</v>
      </c>
      <c r="FF58" s="18">
        <v>0</v>
      </c>
      <c r="FG58" s="18">
        <v>0</v>
      </c>
      <c r="FH58" s="18">
        <v>0</v>
      </c>
      <c r="FI58" s="18">
        <v>0</v>
      </c>
      <c r="FJ58" s="18">
        <v>0</v>
      </c>
      <c r="FK58" s="18">
        <v>0</v>
      </c>
      <c r="FL58" s="18">
        <v>0</v>
      </c>
      <c r="FM58" s="18">
        <v>0</v>
      </c>
      <c r="FN58" s="19">
        <v>0</v>
      </c>
      <c r="FO58" s="19">
        <v>0</v>
      </c>
      <c r="FP58" s="18">
        <v>0</v>
      </c>
      <c r="FQ58" s="18">
        <v>0</v>
      </c>
      <c r="FR58" s="18">
        <v>0</v>
      </c>
      <c r="FS58" s="18">
        <v>0</v>
      </c>
      <c r="FT58" s="80">
        <v>0</v>
      </c>
      <c r="FU58" s="80">
        <v>0</v>
      </c>
      <c r="FV58" s="18">
        <v>0</v>
      </c>
      <c r="FW58" s="18">
        <v>0</v>
      </c>
      <c r="FX58" s="18">
        <v>0</v>
      </c>
      <c r="FY58" s="18">
        <v>0</v>
      </c>
      <c r="FZ58" s="80">
        <v>0</v>
      </c>
      <c r="GA58" s="80">
        <v>0</v>
      </c>
      <c r="GB58" s="18">
        <v>0</v>
      </c>
      <c r="GC58" s="18">
        <v>0</v>
      </c>
      <c r="GD58" s="18">
        <v>0</v>
      </c>
      <c r="GE58" s="18">
        <v>0</v>
      </c>
      <c r="GF58" s="18">
        <v>0</v>
      </c>
      <c r="GG58" s="18">
        <v>0</v>
      </c>
      <c r="GH58" s="18">
        <v>0</v>
      </c>
      <c r="GI58" s="18">
        <v>0</v>
      </c>
      <c r="GJ58" s="18">
        <v>0</v>
      </c>
      <c r="GK58" s="18">
        <v>0</v>
      </c>
      <c r="GL58" s="18">
        <v>0</v>
      </c>
      <c r="GM58" s="18">
        <v>0</v>
      </c>
      <c r="GN58" s="18">
        <v>0</v>
      </c>
      <c r="GO58" s="18">
        <v>91100.61</v>
      </c>
      <c r="GP58" s="18">
        <v>0</v>
      </c>
      <c r="GQ58" s="18">
        <v>0</v>
      </c>
      <c r="GR58" s="18">
        <v>0</v>
      </c>
      <c r="GS58" s="18">
        <v>0</v>
      </c>
      <c r="GT58" s="18">
        <v>0</v>
      </c>
      <c r="GU58" s="18">
        <v>0</v>
      </c>
      <c r="GV58" s="18">
        <v>0</v>
      </c>
      <c r="GW58" s="18">
        <v>0</v>
      </c>
      <c r="GX58" s="18">
        <v>0</v>
      </c>
      <c r="GY58" s="18">
        <v>0</v>
      </c>
      <c r="GZ58" s="80">
        <v>0</v>
      </c>
      <c r="HA58" s="80">
        <v>0</v>
      </c>
      <c r="HB58" s="18">
        <v>0</v>
      </c>
      <c r="HC58" s="18">
        <v>0</v>
      </c>
      <c r="HD58" s="18">
        <v>0</v>
      </c>
      <c r="HE58" s="18">
        <v>0</v>
      </c>
      <c r="HF58" s="80">
        <v>0</v>
      </c>
      <c r="HG58" s="80">
        <v>0</v>
      </c>
      <c r="HH58" s="18">
        <v>0</v>
      </c>
      <c r="HI58" s="18">
        <v>0</v>
      </c>
      <c r="HJ58" s="18">
        <v>0</v>
      </c>
      <c r="HK58" s="18">
        <v>0</v>
      </c>
      <c r="HL58" s="80">
        <v>0</v>
      </c>
      <c r="HM58" s="80">
        <v>0</v>
      </c>
      <c r="HN58" s="18">
        <v>0</v>
      </c>
      <c r="HO58" s="18">
        <v>0</v>
      </c>
      <c r="HP58" s="18">
        <v>0</v>
      </c>
      <c r="HQ58" s="18">
        <v>0</v>
      </c>
      <c r="HR58" s="18">
        <v>0</v>
      </c>
      <c r="HS58" s="18">
        <v>0</v>
      </c>
      <c r="HT58" s="18">
        <v>0</v>
      </c>
      <c r="HU58" s="18">
        <v>91100.61</v>
      </c>
    </row>
    <row r="59" spans="1:229" ht="12.75" customHeight="1">
      <c r="A59" s="57" t="s">
        <v>251</v>
      </c>
      <c r="B59" s="17">
        <v>3008</v>
      </c>
      <c r="C59" s="58" t="s">
        <v>237</v>
      </c>
      <c r="D59" s="19">
        <v>0</v>
      </c>
      <c r="E59" s="19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0</v>
      </c>
      <c r="BD59" s="18">
        <v>0</v>
      </c>
      <c r="BE59" s="18">
        <v>0</v>
      </c>
      <c r="BF59" s="18">
        <v>0</v>
      </c>
      <c r="BG59" s="18">
        <v>0</v>
      </c>
      <c r="BH59" s="18">
        <v>0</v>
      </c>
      <c r="BI59" s="18">
        <v>0</v>
      </c>
      <c r="BJ59" s="18">
        <v>0</v>
      </c>
      <c r="BK59" s="18">
        <v>0</v>
      </c>
      <c r="BL59" s="18">
        <v>0</v>
      </c>
      <c r="BM59" s="18">
        <v>0</v>
      </c>
      <c r="BN59" s="18">
        <v>0</v>
      </c>
      <c r="BO59" s="18">
        <v>0</v>
      </c>
      <c r="BP59" s="18">
        <v>0</v>
      </c>
      <c r="BQ59" s="18">
        <v>0</v>
      </c>
      <c r="BR59" s="18">
        <v>0</v>
      </c>
      <c r="BS59" s="18">
        <v>0</v>
      </c>
      <c r="BT59" s="18">
        <v>0</v>
      </c>
      <c r="BU59" s="18">
        <v>0</v>
      </c>
      <c r="BV59" s="18">
        <v>0</v>
      </c>
      <c r="BW59" s="18">
        <v>0</v>
      </c>
      <c r="BX59" s="18">
        <v>0</v>
      </c>
      <c r="BY59" s="18">
        <v>0</v>
      </c>
      <c r="BZ59" s="18">
        <v>0</v>
      </c>
      <c r="CA59" s="18">
        <v>0</v>
      </c>
      <c r="CB59" s="18">
        <v>0</v>
      </c>
      <c r="CC59" s="18">
        <v>0</v>
      </c>
      <c r="CD59" s="18">
        <v>0</v>
      </c>
      <c r="CE59" s="18">
        <v>0</v>
      </c>
      <c r="CF59" s="18">
        <v>0</v>
      </c>
      <c r="CG59" s="18">
        <v>0</v>
      </c>
      <c r="CH59" s="18">
        <v>0</v>
      </c>
      <c r="CI59" s="18">
        <v>0</v>
      </c>
      <c r="CJ59" s="18">
        <v>0</v>
      </c>
      <c r="CK59" s="18">
        <v>0</v>
      </c>
      <c r="CL59" s="18">
        <v>0</v>
      </c>
      <c r="CM59" s="18">
        <v>0</v>
      </c>
      <c r="CN59" s="18">
        <v>0</v>
      </c>
      <c r="CO59" s="18">
        <v>0</v>
      </c>
      <c r="CP59" s="18">
        <v>0</v>
      </c>
      <c r="CQ59" s="18">
        <v>0</v>
      </c>
      <c r="CR59" s="18">
        <v>0</v>
      </c>
      <c r="CS59" s="18">
        <v>0</v>
      </c>
      <c r="CT59" s="18">
        <v>0</v>
      </c>
      <c r="CU59" s="18">
        <v>0</v>
      </c>
      <c r="CV59" s="18">
        <v>0</v>
      </c>
      <c r="CW59" s="18">
        <v>0</v>
      </c>
      <c r="CX59" s="18">
        <v>0</v>
      </c>
      <c r="CY59" s="18">
        <v>0</v>
      </c>
      <c r="CZ59" s="18">
        <v>0</v>
      </c>
      <c r="DA59" s="18">
        <v>0</v>
      </c>
      <c r="DB59" s="18">
        <v>0</v>
      </c>
      <c r="DC59" s="18">
        <v>0</v>
      </c>
      <c r="DD59" s="18">
        <v>0</v>
      </c>
      <c r="DE59" s="18">
        <v>0</v>
      </c>
      <c r="DF59" s="18">
        <v>0</v>
      </c>
      <c r="DG59" s="18">
        <v>0</v>
      </c>
      <c r="DH59" s="18">
        <v>0</v>
      </c>
      <c r="DI59" s="18">
        <v>0</v>
      </c>
      <c r="DJ59" s="18">
        <v>0</v>
      </c>
      <c r="DK59" s="18">
        <v>0</v>
      </c>
      <c r="DL59" s="18">
        <v>0</v>
      </c>
      <c r="DM59" s="18">
        <v>0</v>
      </c>
      <c r="DN59" s="18">
        <v>0</v>
      </c>
      <c r="DO59" s="18">
        <v>0</v>
      </c>
      <c r="DP59" s="18">
        <v>0</v>
      </c>
      <c r="DQ59" s="18">
        <v>0</v>
      </c>
      <c r="DR59" s="18">
        <v>0</v>
      </c>
      <c r="DS59" s="18">
        <v>0</v>
      </c>
      <c r="DT59" s="18">
        <v>0</v>
      </c>
      <c r="DU59" s="18">
        <v>0</v>
      </c>
      <c r="DV59" s="18">
        <v>0</v>
      </c>
      <c r="DW59" s="18">
        <v>0</v>
      </c>
      <c r="DX59" s="18">
        <v>0</v>
      </c>
      <c r="DY59" s="18">
        <v>0</v>
      </c>
      <c r="DZ59" s="18">
        <v>0</v>
      </c>
      <c r="EA59" s="18">
        <v>0</v>
      </c>
      <c r="EB59" s="18">
        <v>0</v>
      </c>
      <c r="EC59" s="18">
        <v>0</v>
      </c>
      <c r="ED59" s="18">
        <v>0</v>
      </c>
      <c r="EE59" s="18">
        <v>0</v>
      </c>
      <c r="EF59" s="18">
        <v>0</v>
      </c>
      <c r="EG59" s="18">
        <v>0</v>
      </c>
      <c r="EH59" s="18">
        <v>0</v>
      </c>
      <c r="EI59" s="18">
        <v>0</v>
      </c>
      <c r="EJ59" s="18">
        <v>0</v>
      </c>
      <c r="EK59" s="18">
        <v>0</v>
      </c>
      <c r="EL59" s="18">
        <v>0</v>
      </c>
      <c r="EM59" s="18">
        <v>0</v>
      </c>
      <c r="EN59" s="18">
        <v>0</v>
      </c>
      <c r="EO59" s="18">
        <v>0</v>
      </c>
      <c r="EP59" s="18">
        <v>0</v>
      </c>
      <c r="EQ59" s="18">
        <v>0</v>
      </c>
      <c r="ER59" s="18">
        <v>0</v>
      </c>
      <c r="ES59" s="18">
        <v>0</v>
      </c>
      <c r="ET59" s="18">
        <v>0</v>
      </c>
      <c r="EU59" s="18">
        <v>0</v>
      </c>
      <c r="EV59" s="18">
        <v>0</v>
      </c>
      <c r="EW59" s="18">
        <v>0</v>
      </c>
      <c r="EX59" s="18">
        <v>0</v>
      </c>
      <c r="EY59" s="18">
        <v>0</v>
      </c>
      <c r="EZ59" s="18">
        <v>0</v>
      </c>
      <c r="FA59" s="18">
        <v>0</v>
      </c>
      <c r="FB59" s="18">
        <v>0</v>
      </c>
      <c r="FC59" s="18">
        <v>0</v>
      </c>
      <c r="FD59" s="18">
        <v>0</v>
      </c>
      <c r="FE59" s="18">
        <v>0</v>
      </c>
      <c r="FF59" s="18">
        <v>0</v>
      </c>
      <c r="FG59" s="18">
        <v>0</v>
      </c>
      <c r="FH59" s="18">
        <v>0</v>
      </c>
      <c r="FI59" s="18">
        <v>0</v>
      </c>
      <c r="FJ59" s="18">
        <v>0</v>
      </c>
      <c r="FK59" s="18">
        <v>0</v>
      </c>
      <c r="FL59" s="18">
        <v>0</v>
      </c>
      <c r="FM59" s="18">
        <v>0</v>
      </c>
      <c r="FN59" s="19">
        <v>0</v>
      </c>
      <c r="FO59" s="19">
        <v>0</v>
      </c>
      <c r="FP59" s="18">
        <v>0</v>
      </c>
      <c r="FQ59" s="18">
        <v>0</v>
      </c>
      <c r="FR59" s="18">
        <v>0</v>
      </c>
      <c r="FS59" s="18">
        <v>0</v>
      </c>
      <c r="FT59" s="80">
        <v>0</v>
      </c>
      <c r="FU59" s="80">
        <v>0</v>
      </c>
      <c r="FV59" s="18">
        <v>0</v>
      </c>
      <c r="FW59" s="18">
        <v>0</v>
      </c>
      <c r="FX59" s="18">
        <v>0</v>
      </c>
      <c r="FY59" s="18">
        <v>0</v>
      </c>
      <c r="FZ59" s="80">
        <v>0</v>
      </c>
      <c r="GA59" s="80">
        <v>0</v>
      </c>
      <c r="GB59" s="18">
        <v>0</v>
      </c>
      <c r="GC59" s="18">
        <v>0</v>
      </c>
      <c r="GD59" s="18">
        <v>0</v>
      </c>
      <c r="GE59" s="18">
        <v>0</v>
      </c>
      <c r="GF59" s="18">
        <v>0</v>
      </c>
      <c r="GG59" s="18">
        <v>0</v>
      </c>
      <c r="GH59" s="18">
        <v>0</v>
      </c>
      <c r="GI59" s="18">
        <v>0</v>
      </c>
      <c r="GJ59" s="18">
        <v>0</v>
      </c>
      <c r="GK59" s="18">
        <v>0</v>
      </c>
      <c r="GL59" s="18">
        <v>0</v>
      </c>
      <c r="GM59" s="18">
        <v>0</v>
      </c>
      <c r="GN59" s="18">
        <v>0</v>
      </c>
      <c r="GO59" s="18">
        <v>0</v>
      </c>
      <c r="GP59" s="18">
        <v>0</v>
      </c>
      <c r="GQ59" s="18">
        <v>0</v>
      </c>
      <c r="GR59" s="18">
        <v>0</v>
      </c>
      <c r="GS59" s="18">
        <v>0</v>
      </c>
      <c r="GT59" s="18">
        <v>0</v>
      </c>
      <c r="GU59" s="18">
        <v>0</v>
      </c>
      <c r="GV59" s="18">
        <v>0</v>
      </c>
      <c r="GW59" s="18">
        <v>0</v>
      </c>
      <c r="GX59" s="18">
        <v>0</v>
      </c>
      <c r="GY59" s="18">
        <v>0</v>
      </c>
      <c r="GZ59" s="80">
        <v>0</v>
      </c>
      <c r="HA59" s="80">
        <v>0</v>
      </c>
      <c r="HB59" s="18">
        <v>0</v>
      </c>
      <c r="HC59" s="18">
        <v>0</v>
      </c>
      <c r="HD59" s="18">
        <v>0</v>
      </c>
      <c r="HE59" s="18">
        <v>0</v>
      </c>
      <c r="HF59" s="80">
        <v>0</v>
      </c>
      <c r="HG59" s="80">
        <v>0</v>
      </c>
      <c r="HH59" s="18">
        <v>0</v>
      </c>
      <c r="HI59" s="18">
        <v>0</v>
      </c>
      <c r="HJ59" s="18">
        <v>0</v>
      </c>
      <c r="HK59" s="18">
        <v>0</v>
      </c>
      <c r="HL59" s="80">
        <v>0</v>
      </c>
      <c r="HM59" s="80">
        <v>0</v>
      </c>
      <c r="HN59" s="18">
        <v>0</v>
      </c>
      <c r="HO59" s="18">
        <v>0</v>
      </c>
      <c r="HP59" s="18">
        <v>0</v>
      </c>
      <c r="HQ59" s="18">
        <v>0</v>
      </c>
      <c r="HR59" s="18">
        <v>0</v>
      </c>
      <c r="HS59" s="18">
        <v>0</v>
      </c>
      <c r="HT59" s="18">
        <v>0</v>
      </c>
      <c r="HU59" s="18">
        <v>0</v>
      </c>
    </row>
    <row r="60" spans="1:229" ht="12.75" customHeight="1">
      <c r="A60" s="57" t="s">
        <v>253</v>
      </c>
      <c r="B60" s="17">
        <v>3009</v>
      </c>
      <c r="C60" s="58" t="s">
        <v>237</v>
      </c>
      <c r="D60" s="19">
        <v>0</v>
      </c>
      <c r="E60" s="19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  <c r="BE60" s="18">
        <v>0</v>
      </c>
      <c r="BF60" s="18">
        <v>0</v>
      </c>
      <c r="BG60" s="18">
        <v>0</v>
      </c>
      <c r="BH60" s="18">
        <v>0</v>
      </c>
      <c r="BI60" s="18">
        <v>0</v>
      </c>
      <c r="BJ60" s="18">
        <v>0</v>
      </c>
      <c r="BK60" s="18">
        <v>0</v>
      </c>
      <c r="BL60" s="18">
        <v>0</v>
      </c>
      <c r="BM60" s="18">
        <v>0</v>
      </c>
      <c r="BN60" s="18">
        <v>0</v>
      </c>
      <c r="BO60" s="18">
        <v>0</v>
      </c>
      <c r="BP60" s="18">
        <v>0</v>
      </c>
      <c r="BQ60" s="18">
        <v>0</v>
      </c>
      <c r="BR60" s="18">
        <v>0</v>
      </c>
      <c r="BS60" s="18">
        <v>0</v>
      </c>
      <c r="BT60" s="18">
        <v>0</v>
      </c>
      <c r="BU60" s="18">
        <v>0</v>
      </c>
      <c r="BV60" s="18">
        <v>0</v>
      </c>
      <c r="BW60" s="18">
        <v>0</v>
      </c>
      <c r="BX60" s="18">
        <v>0</v>
      </c>
      <c r="BY60" s="18">
        <v>0</v>
      </c>
      <c r="BZ60" s="18">
        <v>0</v>
      </c>
      <c r="CA60" s="18">
        <v>0</v>
      </c>
      <c r="CB60" s="18">
        <v>0</v>
      </c>
      <c r="CC60" s="18">
        <v>0</v>
      </c>
      <c r="CD60" s="18">
        <v>0</v>
      </c>
      <c r="CE60" s="18">
        <v>0</v>
      </c>
      <c r="CF60" s="18">
        <v>0</v>
      </c>
      <c r="CG60" s="18">
        <v>0</v>
      </c>
      <c r="CH60" s="18">
        <v>0</v>
      </c>
      <c r="CI60" s="18">
        <v>0</v>
      </c>
      <c r="CJ60" s="18">
        <v>0</v>
      </c>
      <c r="CK60" s="18">
        <v>0</v>
      </c>
      <c r="CL60" s="18">
        <v>0</v>
      </c>
      <c r="CM60" s="18">
        <v>0</v>
      </c>
      <c r="CN60" s="18">
        <v>0</v>
      </c>
      <c r="CO60" s="18">
        <v>0</v>
      </c>
      <c r="CP60" s="18">
        <v>0</v>
      </c>
      <c r="CQ60" s="18">
        <v>0</v>
      </c>
      <c r="CR60" s="18">
        <v>0</v>
      </c>
      <c r="CS60" s="18">
        <v>0</v>
      </c>
      <c r="CT60" s="18">
        <v>0</v>
      </c>
      <c r="CU60" s="18">
        <v>0</v>
      </c>
      <c r="CV60" s="18">
        <v>0</v>
      </c>
      <c r="CW60" s="18">
        <v>0</v>
      </c>
      <c r="CX60" s="18">
        <v>0</v>
      </c>
      <c r="CY60" s="18">
        <v>0</v>
      </c>
      <c r="CZ60" s="18">
        <v>0</v>
      </c>
      <c r="DA60" s="18">
        <v>0</v>
      </c>
      <c r="DB60" s="18">
        <v>0</v>
      </c>
      <c r="DC60" s="18">
        <v>0</v>
      </c>
      <c r="DD60" s="18">
        <v>0</v>
      </c>
      <c r="DE60" s="18">
        <v>0</v>
      </c>
      <c r="DF60" s="18">
        <v>0</v>
      </c>
      <c r="DG60" s="18">
        <v>0</v>
      </c>
      <c r="DH60" s="18">
        <v>0</v>
      </c>
      <c r="DI60" s="18">
        <v>0</v>
      </c>
      <c r="DJ60" s="18">
        <v>0</v>
      </c>
      <c r="DK60" s="18">
        <v>0</v>
      </c>
      <c r="DL60" s="18">
        <v>0</v>
      </c>
      <c r="DM60" s="18">
        <v>0</v>
      </c>
      <c r="DN60" s="18">
        <v>0</v>
      </c>
      <c r="DO60" s="18">
        <v>0</v>
      </c>
      <c r="DP60" s="18">
        <v>0</v>
      </c>
      <c r="DQ60" s="18">
        <v>0</v>
      </c>
      <c r="DR60" s="18">
        <v>0</v>
      </c>
      <c r="DS60" s="18">
        <v>0</v>
      </c>
      <c r="DT60" s="18">
        <v>0</v>
      </c>
      <c r="DU60" s="18">
        <v>0</v>
      </c>
      <c r="DV60" s="18">
        <v>0</v>
      </c>
      <c r="DW60" s="18">
        <v>0</v>
      </c>
      <c r="DX60" s="18">
        <v>0</v>
      </c>
      <c r="DY60" s="18">
        <v>0</v>
      </c>
      <c r="DZ60" s="18">
        <v>0</v>
      </c>
      <c r="EA60" s="18">
        <v>0</v>
      </c>
      <c r="EB60" s="18">
        <v>0</v>
      </c>
      <c r="EC60" s="18">
        <v>0</v>
      </c>
      <c r="ED60" s="18">
        <v>0</v>
      </c>
      <c r="EE60" s="18">
        <v>0</v>
      </c>
      <c r="EF60" s="18">
        <v>0</v>
      </c>
      <c r="EG60" s="18">
        <v>0</v>
      </c>
      <c r="EH60" s="18">
        <v>0</v>
      </c>
      <c r="EI60" s="18">
        <v>0</v>
      </c>
      <c r="EJ60" s="18">
        <v>0</v>
      </c>
      <c r="EK60" s="18">
        <v>0</v>
      </c>
      <c r="EL60" s="18">
        <v>0</v>
      </c>
      <c r="EM60" s="18">
        <v>0</v>
      </c>
      <c r="EN60" s="18">
        <v>0</v>
      </c>
      <c r="EO60" s="18">
        <v>0</v>
      </c>
      <c r="EP60" s="18">
        <v>0</v>
      </c>
      <c r="EQ60" s="18">
        <v>0</v>
      </c>
      <c r="ER60" s="18">
        <v>0</v>
      </c>
      <c r="ES60" s="18">
        <v>0</v>
      </c>
      <c r="ET60" s="18">
        <v>0</v>
      </c>
      <c r="EU60" s="18">
        <v>0</v>
      </c>
      <c r="EV60" s="18">
        <v>0</v>
      </c>
      <c r="EW60" s="18">
        <v>0</v>
      </c>
      <c r="EX60" s="18">
        <v>0</v>
      </c>
      <c r="EY60" s="18">
        <v>0</v>
      </c>
      <c r="EZ60" s="18">
        <v>0</v>
      </c>
      <c r="FA60" s="18">
        <v>0</v>
      </c>
      <c r="FB60" s="18">
        <v>0</v>
      </c>
      <c r="FC60" s="18">
        <v>0</v>
      </c>
      <c r="FD60" s="18">
        <v>0</v>
      </c>
      <c r="FE60" s="18">
        <v>0</v>
      </c>
      <c r="FF60" s="18">
        <v>0</v>
      </c>
      <c r="FG60" s="18">
        <v>0</v>
      </c>
      <c r="FH60" s="18">
        <v>0</v>
      </c>
      <c r="FI60" s="18">
        <v>0</v>
      </c>
      <c r="FJ60" s="18">
        <v>0</v>
      </c>
      <c r="FK60" s="18">
        <v>0</v>
      </c>
      <c r="FL60" s="18">
        <v>0</v>
      </c>
      <c r="FM60" s="18">
        <v>0</v>
      </c>
      <c r="FN60" s="19">
        <v>0</v>
      </c>
      <c r="FO60" s="19">
        <v>0</v>
      </c>
      <c r="FP60" s="18">
        <v>0</v>
      </c>
      <c r="FQ60" s="18">
        <v>0</v>
      </c>
      <c r="FR60" s="18">
        <v>0</v>
      </c>
      <c r="FS60" s="18">
        <v>0</v>
      </c>
      <c r="FT60" s="80">
        <v>0</v>
      </c>
      <c r="FU60" s="80">
        <v>0</v>
      </c>
      <c r="FV60" s="18">
        <v>0</v>
      </c>
      <c r="FW60" s="18">
        <v>0</v>
      </c>
      <c r="FX60" s="18">
        <v>0</v>
      </c>
      <c r="FY60" s="18">
        <v>0</v>
      </c>
      <c r="FZ60" s="80">
        <v>0</v>
      </c>
      <c r="GA60" s="80">
        <v>0</v>
      </c>
      <c r="GB60" s="18">
        <v>0</v>
      </c>
      <c r="GC60" s="18">
        <v>0</v>
      </c>
      <c r="GD60" s="18">
        <v>0</v>
      </c>
      <c r="GE60" s="18">
        <v>0</v>
      </c>
      <c r="GF60" s="18">
        <v>0</v>
      </c>
      <c r="GG60" s="18">
        <v>0</v>
      </c>
      <c r="GH60" s="18">
        <v>0</v>
      </c>
      <c r="GI60" s="18">
        <v>0</v>
      </c>
      <c r="GJ60" s="18">
        <v>0</v>
      </c>
      <c r="GK60" s="18">
        <v>0</v>
      </c>
      <c r="GL60" s="18">
        <v>0</v>
      </c>
      <c r="GM60" s="18">
        <v>0</v>
      </c>
      <c r="GN60" s="18">
        <v>0</v>
      </c>
      <c r="GO60" s="18">
        <v>0</v>
      </c>
      <c r="GP60" s="18">
        <v>0</v>
      </c>
      <c r="GQ60" s="18">
        <v>0</v>
      </c>
      <c r="GR60" s="18">
        <v>0</v>
      </c>
      <c r="GS60" s="18">
        <v>0</v>
      </c>
      <c r="GT60" s="18">
        <v>0</v>
      </c>
      <c r="GU60" s="18">
        <v>0</v>
      </c>
      <c r="GV60" s="18">
        <v>0</v>
      </c>
      <c r="GW60" s="18">
        <v>0</v>
      </c>
      <c r="GX60" s="18">
        <v>0</v>
      </c>
      <c r="GY60" s="18">
        <v>0</v>
      </c>
      <c r="GZ60" s="80">
        <v>0</v>
      </c>
      <c r="HA60" s="80">
        <v>0</v>
      </c>
      <c r="HB60" s="18">
        <v>0</v>
      </c>
      <c r="HC60" s="18">
        <v>0</v>
      </c>
      <c r="HD60" s="18">
        <v>0</v>
      </c>
      <c r="HE60" s="18">
        <v>0</v>
      </c>
      <c r="HF60" s="80">
        <v>0</v>
      </c>
      <c r="HG60" s="80">
        <v>0</v>
      </c>
      <c r="HH60" s="18">
        <v>0</v>
      </c>
      <c r="HI60" s="18">
        <v>0</v>
      </c>
      <c r="HJ60" s="18">
        <v>0</v>
      </c>
      <c r="HK60" s="18">
        <v>0</v>
      </c>
      <c r="HL60" s="80">
        <v>0</v>
      </c>
      <c r="HM60" s="80">
        <v>0</v>
      </c>
      <c r="HN60" s="18">
        <v>0</v>
      </c>
      <c r="HO60" s="18">
        <v>0</v>
      </c>
      <c r="HP60" s="18">
        <v>0</v>
      </c>
      <c r="HQ60" s="18">
        <v>0</v>
      </c>
      <c r="HR60" s="18">
        <v>0</v>
      </c>
      <c r="HS60" s="18">
        <v>0</v>
      </c>
      <c r="HT60" s="18">
        <v>0</v>
      </c>
      <c r="HU60" s="18">
        <v>0</v>
      </c>
    </row>
    <row r="61" spans="1:229" ht="12.75" customHeight="1">
      <c r="A61" s="57" t="s">
        <v>255</v>
      </c>
      <c r="B61" s="17">
        <v>3011</v>
      </c>
      <c r="C61" s="58" t="s">
        <v>237</v>
      </c>
      <c r="D61" s="19">
        <v>0</v>
      </c>
      <c r="E61" s="19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0</v>
      </c>
      <c r="BE61" s="18">
        <v>0</v>
      </c>
      <c r="BF61" s="18">
        <v>0</v>
      </c>
      <c r="BG61" s="18">
        <v>0</v>
      </c>
      <c r="BH61" s="18">
        <v>0</v>
      </c>
      <c r="BI61" s="18">
        <v>0</v>
      </c>
      <c r="BJ61" s="18">
        <v>0</v>
      </c>
      <c r="BK61" s="18">
        <v>0</v>
      </c>
      <c r="BL61" s="18">
        <v>0</v>
      </c>
      <c r="BM61" s="18">
        <v>0</v>
      </c>
      <c r="BN61" s="18">
        <v>0</v>
      </c>
      <c r="BO61" s="18">
        <v>0</v>
      </c>
      <c r="BP61" s="18">
        <v>0</v>
      </c>
      <c r="BQ61" s="18">
        <v>0</v>
      </c>
      <c r="BR61" s="18">
        <v>0</v>
      </c>
      <c r="BS61" s="18">
        <v>0</v>
      </c>
      <c r="BT61" s="18">
        <v>0</v>
      </c>
      <c r="BU61" s="18">
        <v>0</v>
      </c>
      <c r="BV61" s="18">
        <v>0</v>
      </c>
      <c r="BW61" s="18">
        <v>0</v>
      </c>
      <c r="BX61" s="18">
        <v>0</v>
      </c>
      <c r="BY61" s="18">
        <v>0</v>
      </c>
      <c r="BZ61" s="18">
        <v>0</v>
      </c>
      <c r="CA61" s="18">
        <v>0</v>
      </c>
      <c r="CB61" s="18">
        <v>0</v>
      </c>
      <c r="CC61" s="18">
        <v>0</v>
      </c>
      <c r="CD61" s="18">
        <v>0</v>
      </c>
      <c r="CE61" s="18">
        <v>0</v>
      </c>
      <c r="CF61" s="18">
        <v>0</v>
      </c>
      <c r="CG61" s="18">
        <v>0</v>
      </c>
      <c r="CH61" s="18">
        <v>0</v>
      </c>
      <c r="CI61" s="18">
        <v>0</v>
      </c>
      <c r="CJ61" s="18">
        <v>0</v>
      </c>
      <c r="CK61" s="18">
        <v>0</v>
      </c>
      <c r="CL61" s="18">
        <v>0</v>
      </c>
      <c r="CM61" s="18">
        <v>0</v>
      </c>
      <c r="CN61" s="18">
        <v>0</v>
      </c>
      <c r="CO61" s="18">
        <v>0</v>
      </c>
      <c r="CP61" s="18">
        <v>0</v>
      </c>
      <c r="CQ61" s="18">
        <v>0</v>
      </c>
      <c r="CR61" s="18">
        <v>0</v>
      </c>
      <c r="CS61" s="18">
        <v>0</v>
      </c>
      <c r="CT61" s="18">
        <v>0</v>
      </c>
      <c r="CU61" s="18">
        <v>0</v>
      </c>
      <c r="CV61" s="18">
        <v>0</v>
      </c>
      <c r="CW61" s="18">
        <v>0</v>
      </c>
      <c r="CX61" s="18">
        <v>0</v>
      </c>
      <c r="CY61" s="18">
        <v>0</v>
      </c>
      <c r="CZ61" s="18">
        <v>0</v>
      </c>
      <c r="DA61" s="18">
        <v>0</v>
      </c>
      <c r="DB61" s="18">
        <v>0</v>
      </c>
      <c r="DC61" s="18">
        <v>0</v>
      </c>
      <c r="DD61" s="18">
        <v>0</v>
      </c>
      <c r="DE61" s="18">
        <v>0</v>
      </c>
      <c r="DF61" s="18">
        <v>0</v>
      </c>
      <c r="DG61" s="18">
        <v>0</v>
      </c>
      <c r="DH61" s="18">
        <v>0</v>
      </c>
      <c r="DI61" s="18">
        <v>0</v>
      </c>
      <c r="DJ61" s="18">
        <v>0</v>
      </c>
      <c r="DK61" s="18">
        <v>0</v>
      </c>
      <c r="DL61" s="18">
        <v>0</v>
      </c>
      <c r="DM61" s="18">
        <v>0</v>
      </c>
      <c r="DN61" s="18">
        <v>0</v>
      </c>
      <c r="DO61" s="18">
        <v>0</v>
      </c>
      <c r="DP61" s="18">
        <v>0</v>
      </c>
      <c r="DQ61" s="18">
        <v>0</v>
      </c>
      <c r="DR61" s="18">
        <v>0</v>
      </c>
      <c r="DS61" s="18">
        <v>0</v>
      </c>
      <c r="DT61" s="18">
        <v>0</v>
      </c>
      <c r="DU61" s="18">
        <v>0</v>
      </c>
      <c r="DV61" s="18">
        <v>0</v>
      </c>
      <c r="DW61" s="18">
        <v>0</v>
      </c>
      <c r="DX61" s="18">
        <v>0</v>
      </c>
      <c r="DY61" s="18">
        <v>0</v>
      </c>
      <c r="DZ61" s="18">
        <v>0</v>
      </c>
      <c r="EA61" s="18">
        <v>0</v>
      </c>
      <c r="EB61" s="18">
        <v>0</v>
      </c>
      <c r="EC61" s="18">
        <v>0</v>
      </c>
      <c r="ED61" s="18">
        <v>0</v>
      </c>
      <c r="EE61" s="18">
        <v>0</v>
      </c>
      <c r="EF61" s="18">
        <v>0</v>
      </c>
      <c r="EG61" s="18">
        <v>0</v>
      </c>
      <c r="EH61" s="18">
        <v>0</v>
      </c>
      <c r="EI61" s="18">
        <v>0</v>
      </c>
      <c r="EJ61" s="18">
        <v>0</v>
      </c>
      <c r="EK61" s="18">
        <v>0</v>
      </c>
      <c r="EL61" s="18">
        <v>0</v>
      </c>
      <c r="EM61" s="18">
        <v>0</v>
      </c>
      <c r="EN61" s="18">
        <v>0</v>
      </c>
      <c r="EO61" s="18">
        <v>0</v>
      </c>
      <c r="EP61" s="18">
        <v>0</v>
      </c>
      <c r="EQ61" s="18">
        <v>0</v>
      </c>
      <c r="ER61" s="18">
        <v>0</v>
      </c>
      <c r="ES61" s="18">
        <v>0</v>
      </c>
      <c r="ET61" s="18">
        <v>0</v>
      </c>
      <c r="EU61" s="18">
        <v>0</v>
      </c>
      <c r="EV61" s="18">
        <v>0</v>
      </c>
      <c r="EW61" s="18">
        <v>0</v>
      </c>
      <c r="EX61" s="18">
        <v>0</v>
      </c>
      <c r="EY61" s="18">
        <v>0</v>
      </c>
      <c r="EZ61" s="18">
        <v>0</v>
      </c>
      <c r="FA61" s="18">
        <v>0</v>
      </c>
      <c r="FB61" s="18">
        <v>0</v>
      </c>
      <c r="FC61" s="18">
        <v>0</v>
      </c>
      <c r="FD61" s="18">
        <v>0</v>
      </c>
      <c r="FE61" s="18">
        <v>0</v>
      </c>
      <c r="FF61" s="18">
        <v>0</v>
      </c>
      <c r="FG61" s="18">
        <v>0</v>
      </c>
      <c r="FH61" s="18">
        <v>0</v>
      </c>
      <c r="FI61" s="18">
        <v>0</v>
      </c>
      <c r="FJ61" s="18">
        <v>0</v>
      </c>
      <c r="FK61" s="18">
        <v>0</v>
      </c>
      <c r="FL61" s="18">
        <v>0</v>
      </c>
      <c r="FM61" s="18">
        <v>0</v>
      </c>
      <c r="FN61" s="19">
        <v>0</v>
      </c>
      <c r="FO61" s="19">
        <v>0</v>
      </c>
      <c r="FP61" s="18">
        <v>0</v>
      </c>
      <c r="FQ61" s="18">
        <v>0</v>
      </c>
      <c r="FR61" s="18">
        <v>0</v>
      </c>
      <c r="FS61" s="18">
        <v>0</v>
      </c>
      <c r="FT61" s="80">
        <v>0</v>
      </c>
      <c r="FU61" s="80">
        <v>0</v>
      </c>
      <c r="FV61" s="18">
        <v>0</v>
      </c>
      <c r="FW61" s="18">
        <v>0</v>
      </c>
      <c r="FX61" s="18">
        <v>0</v>
      </c>
      <c r="FY61" s="18">
        <v>0</v>
      </c>
      <c r="FZ61" s="80">
        <v>0</v>
      </c>
      <c r="GA61" s="80">
        <v>0</v>
      </c>
      <c r="GB61" s="18">
        <v>0</v>
      </c>
      <c r="GC61" s="18">
        <v>0</v>
      </c>
      <c r="GD61" s="18">
        <v>0</v>
      </c>
      <c r="GE61" s="18">
        <v>0</v>
      </c>
      <c r="GF61" s="18">
        <v>0</v>
      </c>
      <c r="GG61" s="18">
        <v>0</v>
      </c>
      <c r="GH61" s="18">
        <v>0</v>
      </c>
      <c r="GI61" s="18">
        <v>0</v>
      </c>
      <c r="GJ61" s="18">
        <v>0</v>
      </c>
      <c r="GK61" s="18">
        <v>0</v>
      </c>
      <c r="GL61" s="18">
        <v>0</v>
      </c>
      <c r="GM61" s="18">
        <v>0</v>
      </c>
      <c r="GN61" s="18">
        <v>0</v>
      </c>
      <c r="GO61" s="18">
        <v>0</v>
      </c>
      <c r="GP61" s="18">
        <v>0</v>
      </c>
      <c r="GQ61" s="18">
        <v>0</v>
      </c>
      <c r="GR61" s="18">
        <v>0</v>
      </c>
      <c r="GS61" s="18">
        <v>0</v>
      </c>
      <c r="GT61" s="18">
        <v>0</v>
      </c>
      <c r="GU61" s="18">
        <v>0</v>
      </c>
      <c r="GV61" s="18">
        <v>0</v>
      </c>
      <c r="GW61" s="18">
        <v>0</v>
      </c>
      <c r="GX61" s="18">
        <v>0</v>
      </c>
      <c r="GY61" s="18">
        <v>0</v>
      </c>
      <c r="GZ61" s="80">
        <v>0</v>
      </c>
      <c r="HA61" s="80">
        <v>0</v>
      </c>
      <c r="HB61" s="18">
        <v>0</v>
      </c>
      <c r="HC61" s="18">
        <v>0</v>
      </c>
      <c r="HD61" s="18">
        <v>0</v>
      </c>
      <c r="HE61" s="18">
        <v>0</v>
      </c>
      <c r="HF61" s="80">
        <v>0</v>
      </c>
      <c r="HG61" s="80">
        <v>0</v>
      </c>
      <c r="HH61" s="18">
        <v>0</v>
      </c>
      <c r="HI61" s="18">
        <v>0</v>
      </c>
      <c r="HJ61" s="18">
        <v>0</v>
      </c>
      <c r="HK61" s="18">
        <v>0</v>
      </c>
      <c r="HL61" s="80">
        <v>0</v>
      </c>
      <c r="HM61" s="80">
        <v>0</v>
      </c>
      <c r="HN61" s="18">
        <v>0</v>
      </c>
      <c r="HO61" s="18">
        <v>0</v>
      </c>
      <c r="HP61" s="18">
        <v>0</v>
      </c>
      <c r="HQ61" s="18">
        <v>0</v>
      </c>
      <c r="HR61" s="18">
        <v>0</v>
      </c>
      <c r="HS61" s="18">
        <v>0</v>
      </c>
      <c r="HT61" s="18">
        <v>0</v>
      </c>
      <c r="HU61" s="18">
        <v>0</v>
      </c>
    </row>
    <row r="62" spans="1:229" ht="12.75" customHeight="1">
      <c r="A62" s="57" t="s">
        <v>257</v>
      </c>
      <c r="B62" s="17">
        <v>3012</v>
      </c>
      <c r="C62" s="58" t="s">
        <v>237</v>
      </c>
      <c r="D62" s="19">
        <v>0</v>
      </c>
      <c r="E62" s="19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0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0</v>
      </c>
      <c r="BX62" s="18">
        <v>0</v>
      </c>
      <c r="BY62" s="18">
        <v>0</v>
      </c>
      <c r="BZ62" s="18">
        <v>0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0</v>
      </c>
      <c r="CG62" s="18">
        <v>0</v>
      </c>
      <c r="CH62" s="18">
        <v>0</v>
      </c>
      <c r="CI62" s="18">
        <v>0</v>
      </c>
      <c r="CJ62" s="18">
        <v>0</v>
      </c>
      <c r="CK62" s="18">
        <v>0</v>
      </c>
      <c r="CL62" s="18">
        <v>0</v>
      </c>
      <c r="CM62" s="18">
        <v>0</v>
      </c>
      <c r="CN62" s="18">
        <v>0</v>
      </c>
      <c r="CO62" s="18">
        <v>0</v>
      </c>
      <c r="CP62" s="18">
        <v>0</v>
      </c>
      <c r="CQ62" s="18">
        <v>0</v>
      </c>
      <c r="CR62" s="18">
        <v>0</v>
      </c>
      <c r="CS62" s="18">
        <v>0</v>
      </c>
      <c r="CT62" s="18">
        <v>0</v>
      </c>
      <c r="CU62" s="18">
        <v>0</v>
      </c>
      <c r="CV62" s="18">
        <v>0</v>
      </c>
      <c r="CW62" s="18">
        <v>0</v>
      </c>
      <c r="CX62" s="18">
        <v>0</v>
      </c>
      <c r="CY62" s="18">
        <v>0</v>
      </c>
      <c r="CZ62" s="18">
        <v>0</v>
      </c>
      <c r="DA62" s="18">
        <v>0</v>
      </c>
      <c r="DB62" s="18">
        <v>0</v>
      </c>
      <c r="DC62" s="18">
        <v>0</v>
      </c>
      <c r="DD62" s="18">
        <v>0</v>
      </c>
      <c r="DE62" s="18">
        <v>0</v>
      </c>
      <c r="DF62" s="18">
        <v>0</v>
      </c>
      <c r="DG62" s="18">
        <v>0</v>
      </c>
      <c r="DH62" s="18">
        <v>0</v>
      </c>
      <c r="DI62" s="18">
        <v>0</v>
      </c>
      <c r="DJ62" s="18">
        <v>0</v>
      </c>
      <c r="DK62" s="18">
        <v>0</v>
      </c>
      <c r="DL62" s="18">
        <v>0</v>
      </c>
      <c r="DM62" s="18">
        <v>0</v>
      </c>
      <c r="DN62" s="18">
        <v>0</v>
      </c>
      <c r="DO62" s="18">
        <v>0</v>
      </c>
      <c r="DP62" s="18">
        <v>0</v>
      </c>
      <c r="DQ62" s="18">
        <v>0</v>
      </c>
      <c r="DR62" s="18">
        <v>0</v>
      </c>
      <c r="DS62" s="18">
        <v>0</v>
      </c>
      <c r="DT62" s="18">
        <v>0</v>
      </c>
      <c r="DU62" s="18">
        <v>0</v>
      </c>
      <c r="DV62" s="18">
        <v>0</v>
      </c>
      <c r="DW62" s="18">
        <v>0</v>
      </c>
      <c r="DX62" s="18">
        <v>0</v>
      </c>
      <c r="DY62" s="18">
        <v>0</v>
      </c>
      <c r="DZ62" s="18">
        <v>0</v>
      </c>
      <c r="EA62" s="18">
        <v>0</v>
      </c>
      <c r="EB62" s="18">
        <v>0</v>
      </c>
      <c r="EC62" s="18">
        <v>0</v>
      </c>
      <c r="ED62" s="18">
        <v>0</v>
      </c>
      <c r="EE62" s="18">
        <v>0</v>
      </c>
      <c r="EF62" s="18">
        <v>0</v>
      </c>
      <c r="EG62" s="18">
        <v>0</v>
      </c>
      <c r="EH62" s="18">
        <v>0</v>
      </c>
      <c r="EI62" s="18">
        <v>0</v>
      </c>
      <c r="EJ62" s="18">
        <v>0</v>
      </c>
      <c r="EK62" s="18">
        <v>0</v>
      </c>
      <c r="EL62" s="18">
        <v>0</v>
      </c>
      <c r="EM62" s="18">
        <v>0</v>
      </c>
      <c r="EN62" s="18">
        <v>0</v>
      </c>
      <c r="EO62" s="18">
        <v>0</v>
      </c>
      <c r="EP62" s="18">
        <v>0</v>
      </c>
      <c r="EQ62" s="18">
        <v>0</v>
      </c>
      <c r="ER62" s="18">
        <v>0</v>
      </c>
      <c r="ES62" s="18">
        <v>0</v>
      </c>
      <c r="ET62" s="18">
        <v>0</v>
      </c>
      <c r="EU62" s="18">
        <v>0</v>
      </c>
      <c r="EV62" s="18">
        <v>0</v>
      </c>
      <c r="EW62" s="18">
        <v>0</v>
      </c>
      <c r="EX62" s="18">
        <v>0</v>
      </c>
      <c r="EY62" s="18">
        <v>0</v>
      </c>
      <c r="EZ62" s="18">
        <v>0</v>
      </c>
      <c r="FA62" s="18">
        <v>0</v>
      </c>
      <c r="FB62" s="18">
        <v>0</v>
      </c>
      <c r="FC62" s="18">
        <v>0</v>
      </c>
      <c r="FD62" s="18">
        <v>0</v>
      </c>
      <c r="FE62" s="18">
        <v>0</v>
      </c>
      <c r="FF62" s="18">
        <v>0</v>
      </c>
      <c r="FG62" s="18">
        <v>0</v>
      </c>
      <c r="FH62" s="18">
        <v>0</v>
      </c>
      <c r="FI62" s="18">
        <v>0</v>
      </c>
      <c r="FJ62" s="18">
        <v>0</v>
      </c>
      <c r="FK62" s="18">
        <v>0</v>
      </c>
      <c r="FL62" s="18">
        <v>0</v>
      </c>
      <c r="FM62" s="18">
        <v>0</v>
      </c>
      <c r="FN62" s="19">
        <v>0</v>
      </c>
      <c r="FO62" s="19">
        <v>0</v>
      </c>
      <c r="FP62" s="18">
        <v>0</v>
      </c>
      <c r="FQ62" s="18">
        <v>0</v>
      </c>
      <c r="FR62" s="18">
        <v>0</v>
      </c>
      <c r="FS62" s="18">
        <v>0</v>
      </c>
      <c r="FT62" s="80">
        <v>0</v>
      </c>
      <c r="FU62" s="80">
        <v>0</v>
      </c>
      <c r="FV62" s="18">
        <v>0</v>
      </c>
      <c r="FW62" s="18">
        <v>0</v>
      </c>
      <c r="FX62" s="18">
        <v>0</v>
      </c>
      <c r="FY62" s="18">
        <v>0</v>
      </c>
      <c r="FZ62" s="80">
        <v>0</v>
      </c>
      <c r="GA62" s="80">
        <v>0</v>
      </c>
      <c r="GB62" s="18">
        <v>0</v>
      </c>
      <c r="GC62" s="18">
        <v>0</v>
      </c>
      <c r="GD62" s="18">
        <v>0</v>
      </c>
      <c r="GE62" s="18">
        <v>0</v>
      </c>
      <c r="GF62" s="18">
        <v>0</v>
      </c>
      <c r="GG62" s="18">
        <v>0</v>
      </c>
      <c r="GH62" s="18">
        <v>0</v>
      </c>
      <c r="GI62" s="18">
        <v>0</v>
      </c>
      <c r="GJ62" s="18">
        <v>0</v>
      </c>
      <c r="GK62" s="18">
        <v>0</v>
      </c>
      <c r="GL62" s="18">
        <v>0</v>
      </c>
      <c r="GM62" s="18">
        <v>0</v>
      </c>
      <c r="GN62" s="18">
        <v>0</v>
      </c>
      <c r="GO62" s="18">
        <v>0</v>
      </c>
      <c r="GP62" s="18">
        <v>0</v>
      </c>
      <c r="GQ62" s="18">
        <v>0</v>
      </c>
      <c r="GR62" s="18">
        <v>0</v>
      </c>
      <c r="GS62" s="18">
        <v>0</v>
      </c>
      <c r="GT62" s="18">
        <v>0</v>
      </c>
      <c r="GU62" s="18">
        <v>0</v>
      </c>
      <c r="GV62" s="18">
        <v>0</v>
      </c>
      <c r="GW62" s="18">
        <v>0</v>
      </c>
      <c r="GX62" s="18">
        <v>0</v>
      </c>
      <c r="GY62" s="18">
        <v>0</v>
      </c>
      <c r="GZ62" s="80">
        <v>0</v>
      </c>
      <c r="HA62" s="80">
        <v>0</v>
      </c>
      <c r="HB62" s="18">
        <v>0</v>
      </c>
      <c r="HC62" s="18">
        <v>0</v>
      </c>
      <c r="HD62" s="18">
        <v>0</v>
      </c>
      <c r="HE62" s="18">
        <v>0</v>
      </c>
      <c r="HF62" s="80">
        <v>0</v>
      </c>
      <c r="HG62" s="80">
        <v>0</v>
      </c>
      <c r="HH62" s="18">
        <v>0</v>
      </c>
      <c r="HI62" s="18">
        <v>0</v>
      </c>
      <c r="HJ62" s="18">
        <v>0</v>
      </c>
      <c r="HK62" s="18">
        <v>0</v>
      </c>
      <c r="HL62" s="80">
        <v>0</v>
      </c>
      <c r="HM62" s="80">
        <v>0</v>
      </c>
      <c r="HN62" s="18">
        <v>0</v>
      </c>
      <c r="HO62" s="18">
        <v>0</v>
      </c>
      <c r="HP62" s="18">
        <v>0</v>
      </c>
      <c r="HQ62" s="18">
        <v>0</v>
      </c>
      <c r="HR62" s="18">
        <v>0</v>
      </c>
      <c r="HS62" s="18">
        <v>0</v>
      </c>
      <c r="HT62" s="18">
        <v>0</v>
      </c>
      <c r="HU62" s="18">
        <v>0</v>
      </c>
    </row>
    <row r="63" spans="1:229" ht="12.75" customHeight="1">
      <c r="A63" s="57" t="s">
        <v>259</v>
      </c>
      <c r="B63" s="17">
        <v>3013</v>
      </c>
      <c r="C63" s="58" t="s">
        <v>226</v>
      </c>
      <c r="D63" s="19">
        <v>0</v>
      </c>
      <c r="E63" s="19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  <c r="BE63" s="18">
        <v>0</v>
      </c>
      <c r="BF63" s="18">
        <v>0</v>
      </c>
      <c r="BG63" s="18">
        <v>0</v>
      </c>
      <c r="BH63" s="18">
        <v>0</v>
      </c>
      <c r="BI63" s="18">
        <v>0</v>
      </c>
      <c r="BJ63" s="18">
        <v>0</v>
      </c>
      <c r="BK63" s="18">
        <v>0</v>
      </c>
      <c r="BL63" s="18">
        <v>0</v>
      </c>
      <c r="BM63" s="18">
        <v>0</v>
      </c>
      <c r="BN63" s="18">
        <v>0</v>
      </c>
      <c r="BO63" s="18">
        <v>0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0</v>
      </c>
      <c r="BV63" s="18">
        <v>0</v>
      </c>
      <c r="BW63" s="18">
        <v>0</v>
      </c>
      <c r="BX63" s="18">
        <v>0</v>
      </c>
      <c r="BY63" s="18">
        <v>0</v>
      </c>
      <c r="BZ63" s="18">
        <v>0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0</v>
      </c>
      <c r="CG63" s="18">
        <v>0</v>
      </c>
      <c r="CH63" s="18">
        <v>0</v>
      </c>
      <c r="CI63" s="18">
        <v>0</v>
      </c>
      <c r="CJ63" s="18">
        <v>0</v>
      </c>
      <c r="CK63" s="18">
        <v>0</v>
      </c>
      <c r="CL63" s="18">
        <v>0</v>
      </c>
      <c r="CM63" s="18">
        <v>0</v>
      </c>
      <c r="CN63" s="18">
        <v>0</v>
      </c>
      <c r="CO63" s="18">
        <v>0</v>
      </c>
      <c r="CP63" s="18">
        <v>0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0</v>
      </c>
      <c r="CW63" s="18">
        <v>0</v>
      </c>
      <c r="CX63" s="18">
        <v>0</v>
      </c>
      <c r="CY63" s="18">
        <v>0</v>
      </c>
      <c r="CZ63" s="18">
        <v>0</v>
      </c>
      <c r="DA63" s="18">
        <v>0</v>
      </c>
      <c r="DB63" s="18">
        <v>0</v>
      </c>
      <c r="DC63" s="18">
        <v>0</v>
      </c>
      <c r="DD63" s="18">
        <v>0</v>
      </c>
      <c r="DE63" s="18">
        <v>0</v>
      </c>
      <c r="DF63" s="18">
        <v>0</v>
      </c>
      <c r="DG63" s="18">
        <v>0</v>
      </c>
      <c r="DH63" s="18">
        <v>0</v>
      </c>
      <c r="DI63" s="18">
        <v>0</v>
      </c>
      <c r="DJ63" s="18">
        <v>0</v>
      </c>
      <c r="DK63" s="18">
        <v>0</v>
      </c>
      <c r="DL63" s="18">
        <v>0</v>
      </c>
      <c r="DM63" s="18">
        <v>0</v>
      </c>
      <c r="DN63" s="18">
        <v>0</v>
      </c>
      <c r="DO63" s="18">
        <v>0</v>
      </c>
      <c r="DP63" s="18">
        <v>0</v>
      </c>
      <c r="DQ63" s="18">
        <v>0</v>
      </c>
      <c r="DR63" s="18">
        <v>0</v>
      </c>
      <c r="DS63" s="18">
        <v>0</v>
      </c>
      <c r="DT63" s="18">
        <v>0</v>
      </c>
      <c r="DU63" s="18">
        <v>0</v>
      </c>
      <c r="DV63" s="18">
        <v>0</v>
      </c>
      <c r="DW63" s="18">
        <v>0</v>
      </c>
      <c r="DX63" s="18">
        <v>0</v>
      </c>
      <c r="DY63" s="18">
        <v>0</v>
      </c>
      <c r="DZ63" s="18">
        <v>0</v>
      </c>
      <c r="EA63" s="18">
        <v>0</v>
      </c>
      <c r="EB63" s="18">
        <v>0</v>
      </c>
      <c r="EC63" s="18">
        <v>0</v>
      </c>
      <c r="ED63" s="18">
        <v>0</v>
      </c>
      <c r="EE63" s="18">
        <v>0</v>
      </c>
      <c r="EF63" s="18">
        <v>0</v>
      </c>
      <c r="EG63" s="18">
        <v>0</v>
      </c>
      <c r="EH63" s="18">
        <v>0</v>
      </c>
      <c r="EI63" s="18">
        <v>0</v>
      </c>
      <c r="EJ63" s="18">
        <v>0</v>
      </c>
      <c r="EK63" s="18">
        <v>0</v>
      </c>
      <c r="EL63" s="18">
        <v>0</v>
      </c>
      <c r="EM63" s="18">
        <v>0</v>
      </c>
      <c r="EN63" s="18">
        <v>0</v>
      </c>
      <c r="EO63" s="18">
        <v>0</v>
      </c>
      <c r="EP63" s="18">
        <v>0</v>
      </c>
      <c r="EQ63" s="18">
        <v>0</v>
      </c>
      <c r="ER63" s="18">
        <v>0</v>
      </c>
      <c r="ES63" s="18">
        <v>0</v>
      </c>
      <c r="ET63" s="18">
        <v>0</v>
      </c>
      <c r="EU63" s="18">
        <v>0</v>
      </c>
      <c r="EV63" s="18">
        <v>0</v>
      </c>
      <c r="EW63" s="18">
        <v>0</v>
      </c>
      <c r="EX63" s="18">
        <v>0</v>
      </c>
      <c r="EY63" s="18">
        <v>0</v>
      </c>
      <c r="EZ63" s="18">
        <v>0</v>
      </c>
      <c r="FA63" s="18">
        <v>0</v>
      </c>
      <c r="FB63" s="18">
        <v>0</v>
      </c>
      <c r="FC63" s="18">
        <v>0</v>
      </c>
      <c r="FD63" s="18">
        <v>0</v>
      </c>
      <c r="FE63" s="18">
        <v>0</v>
      </c>
      <c r="FF63" s="18">
        <v>0</v>
      </c>
      <c r="FG63" s="18">
        <v>0</v>
      </c>
      <c r="FH63" s="18">
        <v>0</v>
      </c>
      <c r="FI63" s="18">
        <v>0</v>
      </c>
      <c r="FJ63" s="18">
        <v>0</v>
      </c>
      <c r="FK63" s="18">
        <v>0</v>
      </c>
      <c r="FL63" s="18">
        <v>0</v>
      </c>
      <c r="FM63" s="18">
        <v>0</v>
      </c>
      <c r="FN63" s="19">
        <v>0</v>
      </c>
      <c r="FO63" s="19">
        <v>0</v>
      </c>
      <c r="FP63" s="18">
        <v>0</v>
      </c>
      <c r="FQ63" s="18">
        <v>0</v>
      </c>
      <c r="FR63" s="18">
        <v>0</v>
      </c>
      <c r="FS63" s="18">
        <v>0</v>
      </c>
      <c r="FT63" s="80">
        <v>0</v>
      </c>
      <c r="FU63" s="80">
        <v>0</v>
      </c>
      <c r="FV63" s="18">
        <v>0</v>
      </c>
      <c r="FW63" s="18">
        <v>0</v>
      </c>
      <c r="FX63" s="18">
        <v>0</v>
      </c>
      <c r="FY63" s="18">
        <v>0</v>
      </c>
      <c r="FZ63" s="80">
        <v>0</v>
      </c>
      <c r="GA63" s="80">
        <v>0</v>
      </c>
      <c r="GB63" s="18">
        <v>0</v>
      </c>
      <c r="GC63" s="18">
        <v>0</v>
      </c>
      <c r="GD63" s="18">
        <v>0</v>
      </c>
      <c r="GE63" s="18">
        <v>0</v>
      </c>
      <c r="GF63" s="18">
        <v>0</v>
      </c>
      <c r="GG63" s="18">
        <v>0</v>
      </c>
      <c r="GH63" s="18">
        <v>0</v>
      </c>
      <c r="GI63" s="18">
        <v>0</v>
      </c>
      <c r="GJ63" s="18">
        <v>0</v>
      </c>
      <c r="GK63" s="18">
        <v>0</v>
      </c>
      <c r="GL63" s="18">
        <v>0</v>
      </c>
      <c r="GM63" s="18">
        <v>0</v>
      </c>
      <c r="GN63" s="18">
        <v>0</v>
      </c>
      <c r="GO63" s="18">
        <v>0</v>
      </c>
      <c r="GP63" s="18">
        <v>0</v>
      </c>
      <c r="GQ63" s="18">
        <v>0</v>
      </c>
      <c r="GR63" s="18">
        <v>0</v>
      </c>
      <c r="GS63" s="18">
        <v>0</v>
      </c>
      <c r="GT63" s="18">
        <v>0</v>
      </c>
      <c r="GU63" s="18">
        <v>0</v>
      </c>
      <c r="GV63" s="18">
        <v>0</v>
      </c>
      <c r="GW63" s="18">
        <v>0</v>
      </c>
      <c r="GX63" s="18">
        <v>0</v>
      </c>
      <c r="GY63" s="18">
        <v>0</v>
      </c>
      <c r="GZ63" s="80">
        <v>0</v>
      </c>
      <c r="HA63" s="80">
        <v>0</v>
      </c>
      <c r="HB63" s="18">
        <v>0</v>
      </c>
      <c r="HC63" s="18">
        <v>0</v>
      </c>
      <c r="HD63" s="18">
        <v>0</v>
      </c>
      <c r="HE63" s="18">
        <v>0</v>
      </c>
      <c r="HF63" s="80">
        <v>0</v>
      </c>
      <c r="HG63" s="80">
        <v>0</v>
      </c>
      <c r="HH63" s="18">
        <v>0</v>
      </c>
      <c r="HI63" s="18">
        <v>0</v>
      </c>
      <c r="HJ63" s="18">
        <v>0</v>
      </c>
      <c r="HK63" s="18">
        <v>0</v>
      </c>
      <c r="HL63" s="80">
        <v>0</v>
      </c>
      <c r="HM63" s="80">
        <v>0</v>
      </c>
      <c r="HN63" s="18">
        <v>0</v>
      </c>
      <c r="HO63" s="18">
        <v>0</v>
      </c>
      <c r="HP63" s="18">
        <v>0</v>
      </c>
      <c r="HQ63" s="18">
        <v>0</v>
      </c>
      <c r="HR63" s="18">
        <v>0</v>
      </c>
      <c r="HS63" s="18">
        <v>0</v>
      </c>
      <c r="HT63" s="18">
        <v>0</v>
      </c>
      <c r="HU63" s="18">
        <v>0</v>
      </c>
    </row>
    <row r="64" spans="1:229" ht="12.75" customHeight="1">
      <c r="A64" s="57" t="s">
        <v>263</v>
      </c>
      <c r="B64" s="17">
        <v>3015</v>
      </c>
      <c r="C64" s="58" t="s">
        <v>237</v>
      </c>
      <c r="D64" s="19">
        <v>0</v>
      </c>
      <c r="E64" s="19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AZ64" s="18">
        <v>0</v>
      </c>
      <c r="BA64" s="18">
        <v>0</v>
      </c>
      <c r="BB64" s="18">
        <v>0</v>
      </c>
      <c r="BC64" s="18">
        <v>0</v>
      </c>
      <c r="BD64" s="18">
        <v>0</v>
      </c>
      <c r="BE64" s="18">
        <v>0</v>
      </c>
      <c r="BF64" s="18">
        <v>0</v>
      </c>
      <c r="BG64" s="18">
        <v>0</v>
      </c>
      <c r="BH64" s="18">
        <v>0</v>
      </c>
      <c r="BI64" s="18">
        <v>0</v>
      </c>
      <c r="BJ64" s="18">
        <v>0</v>
      </c>
      <c r="BK64" s="18">
        <v>0</v>
      </c>
      <c r="BL64" s="18">
        <v>0</v>
      </c>
      <c r="BM64" s="18">
        <v>0</v>
      </c>
      <c r="BN64" s="18">
        <v>0</v>
      </c>
      <c r="BO64" s="18">
        <v>0</v>
      </c>
      <c r="BP64" s="18">
        <v>0</v>
      </c>
      <c r="BQ64" s="18">
        <v>0</v>
      </c>
      <c r="BR64" s="18">
        <v>0</v>
      </c>
      <c r="BS64" s="18">
        <v>0</v>
      </c>
      <c r="BT64" s="18">
        <v>0</v>
      </c>
      <c r="BU64" s="18">
        <v>0</v>
      </c>
      <c r="BV64" s="18">
        <v>0</v>
      </c>
      <c r="BW64" s="18">
        <v>0</v>
      </c>
      <c r="BX64" s="18">
        <v>0</v>
      </c>
      <c r="BY64" s="18">
        <v>0</v>
      </c>
      <c r="BZ64" s="18">
        <v>0</v>
      </c>
      <c r="CA64" s="18">
        <v>0</v>
      </c>
      <c r="CB64" s="18">
        <v>0</v>
      </c>
      <c r="CC64" s="18">
        <v>0</v>
      </c>
      <c r="CD64" s="18">
        <v>0</v>
      </c>
      <c r="CE64" s="18">
        <v>0</v>
      </c>
      <c r="CF64" s="18">
        <v>0</v>
      </c>
      <c r="CG64" s="18">
        <v>0</v>
      </c>
      <c r="CH64" s="18">
        <v>0</v>
      </c>
      <c r="CI64" s="18">
        <v>0</v>
      </c>
      <c r="CJ64" s="18">
        <v>0</v>
      </c>
      <c r="CK64" s="18">
        <v>0</v>
      </c>
      <c r="CL64" s="18">
        <v>0</v>
      </c>
      <c r="CM64" s="18">
        <v>0</v>
      </c>
      <c r="CN64" s="18">
        <v>0</v>
      </c>
      <c r="CO64" s="18">
        <v>0</v>
      </c>
      <c r="CP64" s="18">
        <v>0</v>
      </c>
      <c r="CQ64" s="18">
        <v>0</v>
      </c>
      <c r="CR64" s="18">
        <v>0</v>
      </c>
      <c r="CS64" s="18">
        <v>0</v>
      </c>
      <c r="CT64" s="18">
        <v>0</v>
      </c>
      <c r="CU64" s="18">
        <v>0</v>
      </c>
      <c r="CV64" s="18">
        <v>0</v>
      </c>
      <c r="CW64" s="18">
        <v>0</v>
      </c>
      <c r="CX64" s="18">
        <v>0</v>
      </c>
      <c r="CY64" s="18">
        <v>0</v>
      </c>
      <c r="CZ64" s="18">
        <v>0</v>
      </c>
      <c r="DA64" s="18">
        <v>0</v>
      </c>
      <c r="DB64" s="18">
        <v>0</v>
      </c>
      <c r="DC64" s="18">
        <v>0</v>
      </c>
      <c r="DD64" s="18">
        <v>0</v>
      </c>
      <c r="DE64" s="18">
        <v>0</v>
      </c>
      <c r="DF64" s="18">
        <v>0</v>
      </c>
      <c r="DG64" s="18">
        <v>0</v>
      </c>
      <c r="DH64" s="18">
        <v>0</v>
      </c>
      <c r="DI64" s="18">
        <v>0</v>
      </c>
      <c r="DJ64" s="18">
        <v>0</v>
      </c>
      <c r="DK64" s="18">
        <v>0</v>
      </c>
      <c r="DL64" s="18">
        <v>0</v>
      </c>
      <c r="DM64" s="18">
        <v>0</v>
      </c>
      <c r="DN64" s="18">
        <v>0</v>
      </c>
      <c r="DO64" s="18">
        <v>0</v>
      </c>
      <c r="DP64" s="18">
        <v>0</v>
      </c>
      <c r="DQ64" s="18">
        <v>0</v>
      </c>
      <c r="DR64" s="18">
        <v>0</v>
      </c>
      <c r="DS64" s="18">
        <v>0</v>
      </c>
      <c r="DT64" s="18">
        <v>0</v>
      </c>
      <c r="DU64" s="18">
        <v>0</v>
      </c>
      <c r="DV64" s="18">
        <v>0</v>
      </c>
      <c r="DW64" s="18">
        <v>0</v>
      </c>
      <c r="DX64" s="18">
        <v>0</v>
      </c>
      <c r="DY64" s="18">
        <v>0</v>
      </c>
      <c r="DZ64" s="18">
        <v>0</v>
      </c>
      <c r="EA64" s="18">
        <v>0</v>
      </c>
      <c r="EB64" s="18">
        <v>0</v>
      </c>
      <c r="EC64" s="18">
        <v>0</v>
      </c>
      <c r="ED64" s="18">
        <v>0</v>
      </c>
      <c r="EE64" s="18">
        <v>0</v>
      </c>
      <c r="EF64" s="18">
        <v>0</v>
      </c>
      <c r="EG64" s="18">
        <v>0</v>
      </c>
      <c r="EH64" s="18">
        <v>0</v>
      </c>
      <c r="EI64" s="18">
        <v>0</v>
      </c>
      <c r="EJ64" s="18">
        <v>0</v>
      </c>
      <c r="EK64" s="18">
        <v>0</v>
      </c>
      <c r="EL64" s="18">
        <v>0</v>
      </c>
      <c r="EM64" s="18">
        <v>0</v>
      </c>
      <c r="EN64" s="18">
        <v>0</v>
      </c>
      <c r="EO64" s="18">
        <v>0</v>
      </c>
      <c r="EP64" s="18">
        <v>0</v>
      </c>
      <c r="EQ64" s="18">
        <v>0</v>
      </c>
      <c r="ER64" s="18">
        <v>0</v>
      </c>
      <c r="ES64" s="18">
        <v>0</v>
      </c>
      <c r="ET64" s="18">
        <v>0</v>
      </c>
      <c r="EU64" s="18">
        <v>0</v>
      </c>
      <c r="EV64" s="18">
        <v>0</v>
      </c>
      <c r="EW64" s="18">
        <v>0</v>
      </c>
      <c r="EX64" s="18">
        <v>0</v>
      </c>
      <c r="EY64" s="18">
        <v>0</v>
      </c>
      <c r="EZ64" s="18">
        <v>0</v>
      </c>
      <c r="FA64" s="18">
        <v>0</v>
      </c>
      <c r="FB64" s="18">
        <v>0</v>
      </c>
      <c r="FC64" s="18">
        <v>0</v>
      </c>
      <c r="FD64" s="18">
        <v>0</v>
      </c>
      <c r="FE64" s="18">
        <v>0</v>
      </c>
      <c r="FF64" s="18">
        <v>0</v>
      </c>
      <c r="FG64" s="18">
        <v>0</v>
      </c>
      <c r="FH64" s="18">
        <v>0</v>
      </c>
      <c r="FI64" s="18">
        <v>0</v>
      </c>
      <c r="FJ64" s="18">
        <v>0</v>
      </c>
      <c r="FK64" s="18">
        <v>0</v>
      </c>
      <c r="FL64" s="18">
        <v>0</v>
      </c>
      <c r="FM64" s="18">
        <v>0</v>
      </c>
      <c r="FN64" s="19">
        <v>0</v>
      </c>
      <c r="FO64" s="19">
        <v>0</v>
      </c>
      <c r="FP64" s="18">
        <v>0</v>
      </c>
      <c r="FQ64" s="18">
        <v>0</v>
      </c>
      <c r="FR64" s="18">
        <v>0</v>
      </c>
      <c r="FS64" s="18">
        <v>0</v>
      </c>
      <c r="FT64" s="80">
        <v>0</v>
      </c>
      <c r="FU64" s="80">
        <v>0</v>
      </c>
      <c r="FV64" s="18">
        <v>0</v>
      </c>
      <c r="FW64" s="18">
        <v>0</v>
      </c>
      <c r="FX64" s="18">
        <v>0</v>
      </c>
      <c r="FY64" s="18">
        <v>0</v>
      </c>
      <c r="FZ64" s="80">
        <v>0</v>
      </c>
      <c r="GA64" s="80">
        <v>0</v>
      </c>
      <c r="GB64" s="18">
        <v>0</v>
      </c>
      <c r="GC64" s="18">
        <v>0</v>
      </c>
      <c r="GD64" s="18">
        <v>0</v>
      </c>
      <c r="GE64" s="18">
        <v>0</v>
      </c>
      <c r="GF64" s="18">
        <v>0</v>
      </c>
      <c r="GG64" s="18">
        <v>0</v>
      </c>
      <c r="GH64" s="18">
        <v>0</v>
      </c>
      <c r="GI64" s="18">
        <v>0</v>
      </c>
      <c r="GJ64" s="18">
        <v>0</v>
      </c>
      <c r="GK64" s="18">
        <v>0</v>
      </c>
      <c r="GL64" s="18">
        <v>0</v>
      </c>
      <c r="GM64" s="18">
        <v>0</v>
      </c>
      <c r="GN64" s="18">
        <v>0</v>
      </c>
      <c r="GO64" s="18">
        <v>0</v>
      </c>
      <c r="GP64" s="18">
        <v>0</v>
      </c>
      <c r="GQ64" s="18">
        <v>0</v>
      </c>
      <c r="GR64" s="18">
        <v>0</v>
      </c>
      <c r="GS64" s="18">
        <v>0</v>
      </c>
      <c r="GT64" s="18">
        <v>0</v>
      </c>
      <c r="GU64" s="18">
        <v>0</v>
      </c>
      <c r="GV64" s="18">
        <v>0</v>
      </c>
      <c r="GW64" s="18">
        <v>0</v>
      </c>
      <c r="GX64" s="18">
        <v>0</v>
      </c>
      <c r="GY64" s="18">
        <v>0</v>
      </c>
      <c r="GZ64" s="80">
        <v>0</v>
      </c>
      <c r="HA64" s="80">
        <v>0</v>
      </c>
      <c r="HB64" s="18">
        <v>0</v>
      </c>
      <c r="HC64" s="18">
        <v>0</v>
      </c>
      <c r="HD64" s="18">
        <v>0</v>
      </c>
      <c r="HE64" s="18">
        <v>0</v>
      </c>
      <c r="HF64" s="80">
        <v>0</v>
      </c>
      <c r="HG64" s="80">
        <v>0</v>
      </c>
      <c r="HH64" s="18">
        <v>0</v>
      </c>
      <c r="HI64" s="18">
        <v>0</v>
      </c>
      <c r="HJ64" s="18">
        <v>0</v>
      </c>
      <c r="HK64" s="18">
        <v>0</v>
      </c>
      <c r="HL64" s="80">
        <v>0</v>
      </c>
      <c r="HM64" s="80">
        <v>0</v>
      </c>
      <c r="HN64" s="18">
        <v>0</v>
      </c>
      <c r="HO64" s="18">
        <v>0</v>
      </c>
      <c r="HP64" s="18">
        <v>0</v>
      </c>
      <c r="HQ64" s="18">
        <v>0</v>
      </c>
      <c r="HR64" s="18">
        <v>0</v>
      </c>
      <c r="HS64" s="18">
        <v>0</v>
      </c>
      <c r="HT64" s="18">
        <v>0</v>
      </c>
      <c r="HU64" s="18">
        <v>0</v>
      </c>
    </row>
    <row r="65" spans="1:237" ht="12.75" customHeight="1">
      <c r="A65" s="57" t="s">
        <v>265</v>
      </c>
      <c r="B65" s="17">
        <v>3016</v>
      </c>
      <c r="C65" s="58" t="s">
        <v>237</v>
      </c>
      <c r="D65" s="19">
        <v>0</v>
      </c>
      <c r="E65" s="19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18">
        <v>0</v>
      </c>
      <c r="CY65" s="18">
        <v>0</v>
      </c>
      <c r="CZ65" s="18">
        <v>0</v>
      </c>
      <c r="DA65" s="18">
        <v>0</v>
      </c>
      <c r="DB65" s="18">
        <v>0</v>
      </c>
      <c r="DC65" s="18">
        <v>0</v>
      </c>
      <c r="DD65" s="18">
        <v>0</v>
      </c>
      <c r="DE65" s="18">
        <v>0</v>
      </c>
      <c r="DF65" s="18">
        <v>0</v>
      </c>
      <c r="DG65" s="18">
        <v>0</v>
      </c>
      <c r="DH65" s="18">
        <v>0</v>
      </c>
      <c r="DI65" s="18">
        <v>0</v>
      </c>
      <c r="DJ65" s="18">
        <v>0</v>
      </c>
      <c r="DK65" s="18">
        <v>0</v>
      </c>
      <c r="DL65" s="18">
        <v>0</v>
      </c>
      <c r="DM65" s="18">
        <v>0</v>
      </c>
      <c r="DN65" s="18">
        <v>0</v>
      </c>
      <c r="DO65" s="18">
        <v>0</v>
      </c>
      <c r="DP65" s="18">
        <v>0</v>
      </c>
      <c r="DQ65" s="18">
        <v>0</v>
      </c>
      <c r="DR65" s="18">
        <v>0</v>
      </c>
      <c r="DS65" s="18">
        <v>0</v>
      </c>
      <c r="DT65" s="18">
        <v>0</v>
      </c>
      <c r="DU65" s="18">
        <v>0</v>
      </c>
      <c r="DV65" s="18">
        <v>0</v>
      </c>
      <c r="DW65" s="18">
        <v>0</v>
      </c>
      <c r="DX65" s="18">
        <v>0</v>
      </c>
      <c r="DY65" s="18">
        <v>0</v>
      </c>
      <c r="DZ65" s="18">
        <v>0</v>
      </c>
      <c r="EA65" s="18">
        <v>0</v>
      </c>
      <c r="EB65" s="18">
        <v>0</v>
      </c>
      <c r="EC65" s="18">
        <v>0</v>
      </c>
      <c r="ED65" s="18">
        <v>0</v>
      </c>
      <c r="EE65" s="18">
        <v>0</v>
      </c>
      <c r="EF65" s="18">
        <v>0</v>
      </c>
      <c r="EG65" s="18">
        <v>0</v>
      </c>
      <c r="EH65" s="18">
        <v>0</v>
      </c>
      <c r="EI65" s="18">
        <v>0</v>
      </c>
      <c r="EJ65" s="18">
        <v>0</v>
      </c>
      <c r="EK65" s="18">
        <v>0</v>
      </c>
      <c r="EL65" s="18">
        <v>0</v>
      </c>
      <c r="EM65" s="18">
        <v>0</v>
      </c>
      <c r="EN65" s="18">
        <v>0</v>
      </c>
      <c r="EO65" s="18">
        <v>0</v>
      </c>
      <c r="EP65" s="18">
        <v>0</v>
      </c>
      <c r="EQ65" s="18">
        <v>0</v>
      </c>
      <c r="ER65" s="18">
        <v>0</v>
      </c>
      <c r="ES65" s="18">
        <v>0</v>
      </c>
      <c r="ET65" s="18">
        <v>0</v>
      </c>
      <c r="EU65" s="18">
        <v>0</v>
      </c>
      <c r="EV65" s="18">
        <v>0</v>
      </c>
      <c r="EW65" s="18">
        <v>0</v>
      </c>
      <c r="EX65" s="18">
        <v>0</v>
      </c>
      <c r="EY65" s="18">
        <v>0</v>
      </c>
      <c r="EZ65" s="18">
        <v>0</v>
      </c>
      <c r="FA65" s="18">
        <v>0</v>
      </c>
      <c r="FB65" s="18">
        <v>0</v>
      </c>
      <c r="FC65" s="18">
        <v>0</v>
      </c>
      <c r="FD65" s="18">
        <v>0</v>
      </c>
      <c r="FE65" s="18">
        <v>0</v>
      </c>
      <c r="FF65" s="18">
        <v>0</v>
      </c>
      <c r="FG65" s="18">
        <v>0</v>
      </c>
      <c r="FH65" s="18">
        <v>0</v>
      </c>
      <c r="FI65" s="18">
        <v>0</v>
      </c>
      <c r="FJ65" s="18">
        <v>0</v>
      </c>
      <c r="FK65" s="18">
        <v>0</v>
      </c>
      <c r="FL65" s="18">
        <v>0</v>
      </c>
      <c r="FM65" s="18">
        <v>0</v>
      </c>
      <c r="FN65" s="19">
        <v>29740231.199999999</v>
      </c>
      <c r="FO65" s="19">
        <v>0</v>
      </c>
      <c r="FP65" s="18">
        <v>0</v>
      </c>
      <c r="FQ65" s="18">
        <v>0</v>
      </c>
      <c r="FR65" s="18">
        <v>0</v>
      </c>
      <c r="FS65" s="18">
        <v>0</v>
      </c>
      <c r="FT65" s="80">
        <v>2556715.04</v>
      </c>
      <c r="FU65" s="80">
        <v>0</v>
      </c>
      <c r="FV65" s="18">
        <v>68012.89</v>
      </c>
      <c r="FW65" s="18">
        <v>0</v>
      </c>
      <c r="FX65" s="18">
        <v>2488702.15</v>
      </c>
      <c r="FY65" s="18">
        <v>0</v>
      </c>
      <c r="FZ65" s="80">
        <v>27183516.16</v>
      </c>
      <c r="GA65" s="80">
        <v>0</v>
      </c>
      <c r="GB65" s="18">
        <v>0</v>
      </c>
      <c r="GC65" s="18">
        <v>0</v>
      </c>
      <c r="GD65" s="18">
        <v>27183516.16</v>
      </c>
      <c r="GE65" s="18">
        <v>0</v>
      </c>
      <c r="GF65" s="18">
        <v>0</v>
      </c>
      <c r="GG65" s="18">
        <v>0</v>
      </c>
      <c r="GH65" s="18">
        <v>0</v>
      </c>
      <c r="GI65" s="18">
        <v>0</v>
      </c>
      <c r="GJ65" s="18">
        <v>0</v>
      </c>
      <c r="GK65" s="18">
        <v>0</v>
      </c>
      <c r="GL65" s="18">
        <v>0</v>
      </c>
      <c r="GM65" s="18">
        <v>0</v>
      </c>
      <c r="GN65" s="18">
        <v>0</v>
      </c>
      <c r="GO65" s="18">
        <v>0</v>
      </c>
      <c r="GP65" s="18">
        <v>0</v>
      </c>
      <c r="GQ65" s="18">
        <v>0</v>
      </c>
      <c r="GR65" s="18">
        <v>0</v>
      </c>
      <c r="GS65" s="18">
        <v>0</v>
      </c>
      <c r="GT65" s="18">
        <v>0</v>
      </c>
      <c r="GU65" s="18">
        <v>0</v>
      </c>
      <c r="GV65" s="18">
        <v>0</v>
      </c>
      <c r="GW65" s="18">
        <v>0</v>
      </c>
      <c r="GX65" s="18">
        <v>0</v>
      </c>
      <c r="GY65" s="18">
        <v>0</v>
      </c>
      <c r="GZ65" s="80">
        <v>0</v>
      </c>
      <c r="HA65" s="80">
        <v>0</v>
      </c>
      <c r="HB65" s="18">
        <v>0</v>
      </c>
      <c r="HC65" s="18">
        <v>0</v>
      </c>
      <c r="HD65" s="18">
        <v>0</v>
      </c>
      <c r="HE65" s="18">
        <v>0</v>
      </c>
      <c r="HF65" s="80">
        <v>0</v>
      </c>
      <c r="HG65" s="80">
        <v>0</v>
      </c>
      <c r="HH65" s="18">
        <v>0</v>
      </c>
      <c r="HI65" s="18">
        <v>0</v>
      </c>
      <c r="HJ65" s="18">
        <v>0</v>
      </c>
      <c r="HK65" s="18">
        <v>0</v>
      </c>
      <c r="HL65" s="80">
        <v>0</v>
      </c>
      <c r="HM65" s="80">
        <v>0</v>
      </c>
      <c r="HN65" s="18">
        <v>0</v>
      </c>
      <c r="HO65" s="18">
        <v>0</v>
      </c>
      <c r="HP65" s="18">
        <v>0</v>
      </c>
      <c r="HQ65" s="18">
        <v>0</v>
      </c>
      <c r="HR65" s="18">
        <v>0</v>
      </c>
      <c r="HS65" s="18">
        <v>0</v>
      </c>
      <c r="HT65" s="18">
        <v>29740231.199999984</v>
      </c>
      <c r="HU65" s="18">
        <v>0</v>
      </c>
    </row>
    <row r="66" spans="1:237" ht="12.75" customHeight="1">
      <c r="A66" s="57" t="s">
        <v>267</v>
      </c>
      <c r="B66" s="17">
        <v>3017</v>
      </c>
      <c r="C66" s="58" t="s">
        <v>237</v>
      </c>
      <c r="D66" s="19">
        <v>0</v>
      </c>
      <c r="E66" s="19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AZ66" s="18">
        <v>0</v>
      </c>
      <c r="BA66" s="18">
        <v>0</v>
      </c>
      <c r="BB66" s="18">
        <v>0</v>
      </c>
      <c r="BC66" s="18">
        <v>0</v>
      </c>
      <c r="BD66" s="18">
        <v>0</v>
      </c>
      <c r="BE66" s="18">
        <v>0</v>
      </c>
      <c r="BF66" s="18">
        <v>0</v>
      </c>
      <c r="BG66" s="18">
        <v>0</v>
      </c>
      <c r="BH66" s="18">
        <v>0</v>
      </c>
      <c r="BI66" s="18">
        <v>0</v>
      </c>
      <c r="BJ66" s="18">
        <v>0</v>
      </c>
      <c r="BK66" s="18">
        <v>0</v>
      </c>
      <c r="BL66" s="18">
        <v>0</v>
      </c>
      <c r="BM66" s="18">
        <v>0</v>
      </c>
      <c r="BN66" s="18">
        <v>0</v>
      </c>
      <c r="BO66" s="18">
        <v>0</v>
      </c>
      <c r="BP66" s="18">
        <v>0</v>
      </c>
      <c r="BQ66" s="18">
        <v>0</v>
      </c>
      <c r="BR66" s="18">
        <v>0</v>
      </c>
      <c r="BS66" s="18">
        <v>0</v>
      </c>
      <c r="BT66" s="18">
        <v>0</v>
      </c>
      <c r="BU66" s="18">
        <v>0</v>
      </c>
      <c r="BV66" s="18">
        <v>0</v>
      </c>
      <c r="BW66" s="18">
        <v>0</v>
      </c>
      <c r="BX66" s="18">
        <v>0</v>
      </c>
      <c r="BY66" s="18">
        <v>0</v>
      </c>
      <c r="BZ66" s="18">
        <v>0</v>
      </c>
      <c r="CA66" s="18">
        <v>0</v>
      </c>
      <c r="CB66" s="18">
        <v>0</v>
      </c>
      <c r="CC66" s="18">
        <v>0</v>
      </c>
      <c r="CD66" s="18">
        <v>0</v>
      </c>
      <c r="CE66" s="18">
        <v>0</v>
      </c>
      <c r="CF66" s="18">
        <v>0</v>
      </c>
      <c r="CG66" s="18">
        <v>0</v>
      </c>
      <c r="CH66" s="18">
        <v>0</v>
      </c>
      <c r="CI66" s="18">
        <v>0</v>
      </c>
      <c r="CJ66" s="18">
        <v>0</v>
      </c>
      <c r="CK66" s="18">
        <v>0</v>
      </c>
      <c r="CL66" s="18">
        <v>0</v>
      </c>
      <c r="CM66" s="18">
        <v>0</v>
      </c>
      <c r="CN66" s="18">
        <v>0</v>
      </c>
      <c r="CO66" s="18">
        <v>0</v>
      </c>
      <c r="CP66" s="18">
        <v>0</v>
      </c>
      <c r="CQ66" s="18">
        <v>0</v>
      </c>
      <c r="CR66" s="18">
        <v>0</v>
      </c>
      <c r="CS66" s="18">
        <v>0</v>
      </c>
      <c r="CT66" s="18">
        <v>0</v>
      </c>
      <c r="CU66" s="18">
        <v>0</v>
      </c>
      <c r="CV66" s="18">
        <v>0</v>
      </c>
      <c r="CW66" s="18">
        <v>0</v>
      </c>
      <c r="CX66" s="18">
        <v>0</v>
      </c>
      <c r="CY66" s="18">
        <v>0</v>
      </c>
      <c r="CZ66" s="18">
        <v>0</v>
      </c>
      <c r="DA66" s="18">
        <v>0</v>
      </c>
      <c r="DB66" s="18">
        <v>0</v>
      </c>
      <c r="DC66" s="18">
        <v>0</v>
      </c>
      <c r="DD66" s="18">
        <v>0</v>
      </c>
      <c r="DE66" s="18">
        <v>0</v>
      </c>
      <c r="DF66" s="18">
        <v>0</v>
      </c>
      <c r="DG66" s="18">
        <v>0</v>
      </c>
      <c r="DH66" s="18">
        <v>0</v>
      </c>
      <c r="DI66" s="18">
        <v>0</v>
      </c>
      <c r="DJ66" s="18">
        <v>0</v>
      </c>
      <c r="DK66" s="18">
        <v>0</v>
      </c>
      <c r="DL66" s="18">
        <v>0</v>
      </c>
      <c r="DM66" s="18">
        <v>0</v>
      </c>
      <c r="DN66" s="18">
        <v>0</v>
      </c>
      <c r="DO66" s="18">
        <v>0</v>
      </c>
      <c r="DP66" s="18">
        <v>0</v>
      </c>
      <c r="DQ66" s="18">
        <v>0</v>
      </c>
      <c r="DR66" s="18">
        <v>0</v>
      </c>
      <c r="DS66" s="18">
        <v>0</v>
      </c>
      <c r="DT66" s="18">
        <v>0</v>
      </c>
      <c r="DU66" s="18">
        <v>0</v>
      </c>
      <c r="DV66" s="18">
        <v>0</v>
      </c>
      <c r="DW66" s="18">
        <v>0</v>
      </c>
      <c r="DX66" s="18">
        <v>0</v>
      </c>
      <c r="DY66" s="18">
        <v>0</v>
      </c>
      <c r="DZ66" s="18">
        <v>0</v>
      </c>
      <c r="EA66" s="18">
        <v>0</v>
      </c>
      <c r="EB66" s="18">
        <v>0</v>
      </c>
      <c r="EC66" s="18">
        <v>0</v>
      </c>
      <c r="ED66" s="18">
        <v>0</v>
      </c>
      <c r="EE66" s="18">
        <v>0</v>
      </c>
      <c r="EF66" s="18">
        <v>0</v>
      </c>
      <c r="EG66" s="18">
        <v>0</v>
      </c>
      <c r="EH66" s="18">
        <v>0</v>
      </c>
      <c r="EI66" s="18">
        <v>0</v>
      </c>
      <c r="EJ66" s="18">
        <v>0</v>
      </c>
      <c r="EK66" s="18">
        <v>0</v>
      </c>
      <c r="EL66" s="18">
        <v>0</v>
      </c>
      <c r="EM66" s="18">
        <v>0</v>
      </c>
      <c r="EN66" s="18">
        <v>0</v>
      </c>
      <c r="EO66" s="18">
        <v>0</v>
      </c>
      <c r="EP66" s="18">
        <v>0</v>
      </c>
      <c r="EQ66" s="18">
        <v>0</v>
      </c>
      <c r="ER66" s="18">
        <v>0</v>
      </c>
      <c r="ES66" s="18">
        <v>0</v>
      </c>
      <c r="ET66" s="18">
        <v>0</v>
      </c>
      <c r="EU66" s="18">
        <v>0</v>
      </c>
      <c r="EV66" s="18">
        <v>0</v>
      </c>
      <c r="EW66" s="18">
        <v>0</v>
      </c>
      <c r="EX66" s="18">
        <v>0</v>
      </c>
      <c r="EY66" s="18">
        <v>0</v>
      </c>
      <c r="EZ66" s="18">
        <v>0</v>
      </c>
      <c r="FA66" s="18">
        <v>0</v>
      </c>
      <c r="FB66" s="18">
        <v>0</v>
      </c>
      <c r="FC66" s="18">
        <v>0</v>
      </c>
      <c r="FD66" s="18">
        <v>0</v>
      </c>
      <c r="FE66" s="18">
        <v>0</v>
      </c>
      <c r="FF66" s="18">
        <v>0</v>
      </c>
      <c r="FG66" s="18">
        <v>0</v>
      </c>
      <c r="FH66" s="18">
        <v>0</v>
      </c>
      <c r="FI66" s="18">
        <v>0</v>
      </c>
      <c r="FJ66" s="18">
        <v>0</v>
      </c>
      <c r="FK66" s="18">
        <v>0</v>
      </c>
      <c r="FL66" s="18">
        <v>0</v>
      </c>
      <c r="FM66" s="18">
        <v>0</v>
      </c>
      <c r="FN66" s="19">
        <v>0</v>
      </c>
      <c r="FO66" s="19">
        <v>0</v>
      </c>
      <c r="FP66" s="18">
        <v>0</v>
      </c>
      <c r="FQ66" s="18">
        <v>0</v>
      </c>
      <c r="FR66" s="18">
        <v>0</v>
      </c>
      <c r="FS66" s="18">
        <v>0</v>
      </c>
      <c r="FT66" s="80">
        <v>0</v>
      </c>
      <c r="FU66" s="80">
        <v>0</v>
      </c>
      <c r="FV66" s="18">
        <v>0</v>
      </c>
      <c r="FW66" s="18">
        <v>0</v>
      </c>
      <c r="FX66" s="18">
        <v>0</v>
      </c>
      <c r="FY66" s="18">
        <v>0</v>
      </c>
      <c r="FZ66" s="80">
        <v>0</v>
      </c>
      <c r="GA66" s="80">
        <v>0</v>
      </c>
      <c r="GB66" s="18">
        <v>0</v>
      </c>
      <c r="GC66" s="18">
        <v>0</v>
      </c>
      <c r="GD66" s="18">
        <v>0</v>
      </c>
      <c r="GE66" s="18">
        <v>0</v>
      </c>
      <c r="GF66" s="18">
        <v>0</v>
      </c>
      <c r="GG66" s="18">
        <v>0</v>
      </c>
      <c r="GH66" s="18">
        <v>0</v>
      </c>
      <c r="GI66" s="18">
        <v>0</v>
      </c>
      <c r="GJ66" s="18">
        <v>0</v>
      </c>
      <c r="GK66" s="18">
        <v>0</v>
      </c>
      <c r="GL66" s="18">
        <v>0</v>
      </c>
      <c r="GM66" s="18">
        <v>0</v>
      </c>
      <c r="GN66" s="18">
        <v>0</v>
      </c>
      <c r="GO66" s="18">
        <v>0</v>
      </c>
      <c r="GP66" s="18">
        <v>0</v>
      </c>
      <c r="GQ66" s="18">
        <v>0</v>
      </c>
      <c r="GR66" s="18">
        <v>0</v>
      </c>
      <c r="GS66" s="18">
        <v>0</v>
      </c>
      <c r="GT66" s="18">
        <v>0</v>
      </c>
      <c r="GU66" s="18">
        <v>0</v>
      </c>
      <c r="GV66" s="18">
        <v>0</v>
      </c>
      <c r="GW66" s="18">
        <v>0</v>
      </c>
      <c r="GX66" s="18">
        <v>0</v>
      </c>
      <c r="GY66" s="18">
        <v>0</v>
      </c>
      <c r="GZ66" s="80">
        <v>0</v>
      </c>
      <c r="HA66" s="80">
        <v>0</v>
      </c>
      <c r="HB66" s="18">
        <v>0</v>
      </c>
      <c r="HC66" s="18">
        <v>0</v>
      </c>
      <c r="HD66" s="18">
        <v>0</v>
      </c>
      <c r="HE66" s="18">
        <v>0</v>
      </c>
      <c r="HF66" s="80">
        <v>0</v>
      </c>
      <c r="HG66" s="80">
        <v>0</v>
      </c>
      <c r="HH66" s="18">
        <v>0</v>
      </c>
      <c r="HI66" s="18">
        <v>0</v>
      </c>
      <c r="HJ66" s="18">
        <v>0</v>
      </c>
      <c r="HK66" s="18">
        <v>0</v>
      </c>
      <c r="HL66" s="80">
        <v>0</v>
      </c>
      <c r="HM66" s="80">
        <v>0</v>
      </c>
      <c r="HN66" s="18">
        <v>0</v>
      </c>
      <c r="HO66" s="18">
        <v>0</v>
      </c>
      <c r="HP66" s="18">
        <v>0</v>
      </c>
      <c r="HQ66" s="18">
        <v>0</v>
      </c>
      <c r="HR66" s="18">
        <v>0</v>
      </c>
      <c r="HS66" s="18">
        <v>0</v>
      </c>
      <c r="HT66" s="18">
        <v>0</v>
      </c>
      <c r="HU66" s="18">
        <v>0</v>
      </c>
    </row>
    <row r="67" spans="1:237" ht="12.75" customHeight="1">
      <c r="A67" s="57" t="s">
        <v>269</v>
      </c>
      <c r="B67" s="17">
        <v>3018</v>
      </c>
      <c r="C67" s="58" t="s">
        <v>237</v>
      </c>
      <c r="D67" s="19">
        <v>0</v>
      </c>
      <c r="E67" s="19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0</v>
      </c>
      <c r="BJ67" s="18">
        <v>0</v>
      </c>
      <c r="BK67" s="18">
        <v>0</v>
      </c>
      <c r="BL67" s="18">
        <v>0</v>
      </c>
      <c r="BM67" s="18">
        <v>0</v>
      </c>
      <c r="BN67" s="18">
        <v>0</v>
      </c>
      <c r="BO67" s="18">
        <v>0</v>
      </c>
      <c r="BP67" s="18">
        <v>0</v>
      </c>
      <c r="BQ67" s="18">
        <v>0</v>
      </c>
      <c r="BR67" s="18">
        <v>0</v>
      </c>
      <c r="BS67" s="18">
        <v>0</v>
      </c>
      <c r="BT67" s="18">
        <v>0</v>
      </c>
      <c r="BU67" s="18">
        <v>0</v>
      </c>
      <c r="BV67" s="18">
        <v>0</v>
      </c>
      <c r="BW67" s="18">
        <v>0</v>
      </c>
      <c r="BX67" s="18">
        <v>0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0</v>
      </c>
      <c r="CQ67" s="18">
        <v>0</v>
      </c>
      <c r="CR67" s="18">
        <v>0</v>
      </c>
      <c r="CS67" s="18">
        <v>0</v>
      </c>
      <c r="CT67" s="18">
        <v>0</v>
      </c>
      <c r="CU67" s="18">
        <v>0</v>
      </c>
      <c r="CV67" s="18">
        <v>0</v>
      </c>
      <c r="CW67" s="18">
        <v>0</v>
      </c>
      <c r="CX67" s="18">
        <v>0</v>
      </c>
      <c r="CY67" s="18">
        <v>0</v>
      </c>
      <c r="CZ67" s="18">
        <v>0</v>
      </c>
      <c r="DA67" s="18">
        <v>0</v>
      </c>
      <c r="DB67" s="18">
        <v>0</v>
      </c>
      <c r="DC67" s="18">
        <v>0</v>
      </c>
      <c r="DD67" s="18">
        <v>0</v>
      </c>
      <c r="DE67" s="18">
        <v>0</v>
      </c>
      <c r="DF67" s="18">
        <v>0</v>
      </c>
      <c r="DG67" s="18">
        <v>0</v>
      </c>
      <c r="DH67" s="18">
        <v>0</v>
      </c>
      <c r="DI67" s="18">
        <v>0</v>
      </c>
      <c r="DJ67" s="18">
        <v>0</v>
      </c>
      <c r="DK67" s="18">
        <v>0</v>
      </c>
      <c r="DL67" s="18">
        <v>0</v>
      </c>
      <c r="DM67" s="18">
        <v>0</v>
      </c>
      <c r="DN67" s="18">
        <v>0</v>
      </c>
      <c r="DO67" s="18">
        <v>0</v>
      </c>
      <c r="DP67" s="18">
        <v>0</v>
      </c>
      <c r="DQ67" s="18">
        <v>0</v>
      </c>
      <c r="DR67" s="18">
        <v>0</v>
      </c>
      <c r="DS67" s="18">
        <v>0</v>
      </c>
      <c r="DT67" s="18">
        <v>0</v>
      </c>
      <c r="DU67" s="18">
        <v>0</v>
      </c>
      <c r="DV67" s="18">
        <v>0</v>
      </c>
      <c r="DW67" s="18">
        <v>0</v>
      </c>
      <c r="DX67" s="18">
        <v>0</v>
      </c>
      <c r="DY67" s="18">
        <v>0</v>
      </c>
      <c r="DZ67" s="18">
        <v>0</v>
      </c>
      <c r="EA67" s="18">
        <v>0</v>
      </c>
      <c r="EB67" s="18">
        <v>0</v>
      </c>
      <c r="EC67" s="18">
        <v>0</v>
      </c>
      <c r="ED67" s="18">
        <v>0</v>
      </c>
      <c r="EE67" s="18">
        <v>0</v>
      </c>
      <c r="EF67" s="18">
        <v>0</v>
      </c>
      <c r="EG67" s="18">
        <v>0</v>
      </c>
      <c r="EH67" s="18">
        <v>0</v>
      </c>
      <c r="EI67" s="18">
        <v>0</v>
      </c>
      <c r="EJ67" s="18">
        <v>0</v>
      </c>
      <c r="EK67" s="18">
        <v>0</v>
      </c>
      <c r="EL67" s="18">
        <v>0</v>
      </c>
      <c r="EM67" s="18">
        <v>0</v>
      </c>
      <c r="EN67" s="18">
        <v>0</v>
      </c>
      <c r="EO67" s="18">
        <v>0</v>
      </c>
      <c r="EP67" s="18">
        <v>0</v>
      </c>
      <c r="EQ67" s="18">
        <v>0</v>
      </c>
      <c r="ER67" s="18">
        <v>0</v>
      </c>
      <c r="ES67" s="18">
        <v>0</v>
      </c>
      <c r="ET67" s="18">
        <v>0</v>
      </c>
      <c r="EU67" s="18">
        <v>0</v>
      </c>
      <c r="EV67" s="18">
        <v>0</v>
      </c>
      <c r="EW67" s="18">
        <v>0</v>
      </c>
      <c r="EX67" s="18">
        <v>0</v>
      </c>
      <c r="EY67" s="18">
        <v>0</v>
      </c>
      <c r="EZ67" s="18">
        <v>0</v>
      </c>
      <c r="FA67" s="18">
        <v>0</v>
      </c>
      <c r="FB67" s="18">
        <v>0</v>
      </c>
      <c r="FC67" s="18">
        <v>0</v>
      </c>
      <c r="FD67" s="18">
        <v>0</v>
      </c>
      <c r="FE67" s="18">
        <v>0</v>
      </c>
      <c r="FF67" s="18">
        <v>0</v>
      </c>
      <c r="FG67" s="18">
        <v>0</v>
      </c>
      <c r="FH67" s="18">
        <v>0</v>
      </c>
      <c r="FI67" s="18">
        <v>0</v>
      </c>
      <c r="FJ67" s="18">
        <v>0</v>
      </c>
      <c r="FK67" s="18">
        <v>0</v>
      </c>
      <c r="FL67" s="18">
        <v>0</v>
      </c>
      <c r="FM67" s="18">
        <v>0</v>
      </c>
      <c r="FN67" s="19">
        <v>0</v>
      </c>
      <c r="FO67" s="19">
        <v>0</v>
      </c>
      <c r="FP67" s="18">
        <v>0</v>
      </c>
      <c r="FQ67" s="18">
        <v>0</v>
      </c>
      <c r="FR67" s="18">
        <v>0</v>
      </c>
      <c r="FS67" s="18">
        <v>0</v>
      </c>
      <c r="FT67" s="80">
        <v>0</v>
      </c>
      <c r="FU67" s="80">
        <v>0</v>
      </c>
      <c r="FV67" s="18">
        <v>0</v>
      </c>
      <c r="FW67" s="18">
        <v>0</v>
      </c>
      <c r="FX67" s="18">
        <v>0</v>
      </c>
      <c r="FY67" s="18">
        <v>0</v>
      </c>
      <c r="FZ67" s="80">
        <v>0</v>
      </c>
      <c r="GA67" s="80">
        <v>0</v>
      </c>
      <c r="GB67" s="18">
        <v>0</v>
      </c>
      <c r="GC67" s="18">
        <v>0</v>
      </c>
      <c r="GD67" s="18">
        <v>0</v>
      </c>
      <c r="GE67" s="18">
        <v>0</v>
      </c>
      <c r="GF67" s="18">
        <v>0</v>
      </c>
      <c r="GG67" s="18">
        <v>0</v>
      </c>
      <c r="GH67" s="18">
        <v>0</v>
      </c>
      <c r="GI67" s="18">
        <v>0</v>
      </c>
      <c r="GJ67" s="18">
        <v>0</v>
      </c>
      <c r="GK67" s="18">
        <v>0</v>
      </c>
      <c r="GL67" s="18">
        <v>0</v>
      </c>
      <c r="GM67" s="18">
        <v>0</v>
      </c>
      <c r="GN67" s="18">
        <v>5737515</v>
      </c>
      <c r="GO67" s="18">
        <v>0</v>
      </c>
      <c r="GP67" s="18">
        <v>0</v>
      </c>
      <c r="GQ67" s="18">
        <v>0</v>
      </c>
      <c r="GR67" s="18">
        <v>0</v>
      </c>
      <c r="GS67" s="18">
        <v>0</v>
      </c>
      <c r="GT67" s="18">
        <v>0</v>
      </c>
      <c r="GU67" s="18">
        <v>0</v>
      </c>
      <c r="GV67" s="18">
        <v>0</v>
      </c>
      <c r="GW67" s="18">
        <v>0</v>
      </c>
      <c r="GX67" s="18">
        <v>0</v>
      </c>
      <c r="GY67" s="18">
        <v>0</v>
      </c>
      <c r="GZ67" s="80">
        <v>0</v>
      </c>
      <c r="HA67" s="80">
        <v>0</v>
      </c>
      <c r="HB67" s="18">
        <v>0</v>
      </c>
      <c r="HC67" s="18">
        <v>0</v>
      </c>
      <c r="HD67" s="18">
        <v>0</v>
      </c>
      <c r="HE67" s="18">
        <v>0</v>
      </c>
      <c r="HF67" s="80">
        <v>0</v>
      </c>
      <c r="HG67" s="80">
        <v>0</v>
      </c>
      <c r="HH67" s="18">
        <v>0</v>
      </c>
      <c r="HI67" s="18">
        <v>0</v>
      </c>
      <c r="HJ67" s="18">
        <v>0</v>
      </c>
      <c r="HK67" s="18">
        <v>0</v>
      </c>
      <c r="HL67" s="80">
        <v>0</v>
      </c>
      <c r="HM67" s="80">
        <v>0</v>
      </c>
      <c r="HN67" s="18">
        <v>0</v>
      </c>
      <c r="HO67" s="18">
        <v>0</v>
      </c>
      <c r="HP67" s="18">
        <v>0</v>
      </c>
      <c r="HQ67" s="18">
        <v>0</v>
      </c>
      <c r="HR67" s="18">
        <v>0</v>
      </c>
      <c r="HS67" s="18">
        <v>0</v>
      </c>
      <c r="HT67" s="18">
        <v>5737515</v>
      </c>
      <c r="HU67" s="18">
        <v>0</v>
      </c>
    </row>
    <row r="68" spans="1:237" ht="12.75" customHeight="1">
      <c r="A68" s="59" t="s">
        <v>273</v>
      </c>
      <c r="B68" s="48">
        <v>9000</v>
      </c>
      <c r="C68" s="58" t="s">
        <v>274</v>
      </c>
      <c r="D68" s="49">
        <v>269254034.38000005</v>
      </c>
      <c r="E68" s="49">
        <v>573134474.64189982</v>
      </c>
      <c r="F68" s="49">
        <v>940820.434037867</v>
      </c>
      <c r="G68" s="49">
        <v>47686652.144231893</v>
      </c>
      <c r="H68" s="49">
        <v>110801344.66516672</v>
      </c>
      <c r="I68" s="49">
        <v>208368377.28303313</v>
      </c>
      <c r="J68" s="49">
        <v>157511869.28079543</v>
      </c>
      <c r="K68" s="49">
        <v>317079445.21463495</v>
      </c>
      <c r="L68" s="49">
        <v>30460995.66</v>
      </c>
      <c r="M68" s="49">
        <v>8494260.9499999993</v>
      </c>
      <c r="N68" s="49">
        <v>491466.66</v>
      </c>
      <c r="O68" s="49">
        <v>0</v>
      </c>
      <c r="P68" s="49">
        <v>-23086.45</v>
      </c>
      <c r="Q68" s="49">
        <v>0</v>
      </c>
      <c r="R68" s="49">
        <v>249799.37</v>
      </c>
      <c r="S68" s="49">
        <v>292308.94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27465270.069999997</v>
      </c>
      <c r="AA68" s="49">
        <v>35586065.799999997</v>
      </c>
      <c r="AB68" s="49">
        <v>-22722.799999999999</v>
      </c>
      <c r="AC68" s="49">
        <v>0</v>
      </c>
      <c r="AD68" s="49">
        <v>131012698.83999999</v>
      </c>
      <c r="AE68" s="49">
        <v>73744914.340000004</v>
      </c>
      <c r="AF68" s="49">
        <v>0</v>
      </c>
      <c r="AG68" s="49">
        <v>0</v>
      </c>
      <c r="AH68" s="49">
        <v>0</v>
      </c>
      <c r="AI68" s="49">
        <v>0</v>
      </c>
      <c r="AJ68" s="49">
        <v>3661864775.4003372</v>
      </c>
      <c r="AK68" s="49">
        <v>1274441.28</v>
      </c>
      <c r="AL68" s="49">
        <v>323982527.55458897</v>
      </c>
      <c r="AM68" s="49">
        <v>1815154.6</v>
      </c>
      <c r="AN68" s="49">
        <v>941220.84000000008</v>
      </c>
      <c r="AO68" s="49">
        <v>129947699.15000001</v>
      </c>
      <c r="AP68" s="49">
        <v>29444721.739999998</v>
      </c>
      <c r="AQ68" s="49">
        <v>32820025.260000002</v>
      </c>
      <c r="AR68" s="49">
        <v>0</v>
      </c>
      <c r="AS68" s="49">
        <v>0</v>
      </c>
      <c r="AT68" s="49">
        <v>6618130.3600000003</v>
      </c>
      <c r="AU68" s="49">
        <v>9484766.5700000003</v>
      </c>
      <c r="AV68" s="49">
        <v>49996266.280000001</v>
      </c>
      <c r="AW68" s="49">
        <v>93479610.669999987</v>
      </c>
      <c r="AX68" s="49">
        <v>0</v>
      </c>
      <c r="AY68" s="49">
        <v>41980.87</v>
      </c>
      <c r="AZ68" s="49">
        <v>385379.95</v>
      </c>
      <c r="BA68" s="49">
        <v>0</v>
      </c>
      <c r="BB68" s="49">
        <v>379582.68000000005</v>
      </c>
      <c r="BC68" s="49">
        <v>767472.20999999985</v>
      </c>
      <c r="BD68" s="49">
        <v>5114070.8103249995</v>
      </c>
      <c r="BE68" s="49">
        <v>2649964.7999999998</v>
      </c>
      <c r="BF68" s="49">
        <v>0</v>
      </c>
      <c r="BG68" s="49">
        <v>0</v>
      </c>
      <c r="BH68" s="49">
        <v>0</v>
      </c>
      <c r="BI68" s="49">
        <v>0</v>
      </c>
      <c r="BJ68" s="49">
        <v>383439.79</v>
      </c>
      <c r="BK68" s="49">
        <v>26282005.379999999</v>
      </c>
      <c r="BL68" s="49">
        <v>3292033.17</v>
      </c>
      <c r="BM68" s="49">
        <v>4691814.7</v>
      </c>
      <c r="BN68" s="49">
        <v>191425.27</v>
      </c>
      <c r="BO68" s="49">
        <v>0</v>
      </c>
      <c r="BP68" s="49">
        <v>53962997.642085671</v>
      </c>
      <c r="BQ68" s="49">
        <v>841631.69</v>
      </c>
      <c r="BR68" s="49">
        <v>0</v>
      </c>
      <c r="BS68" s="49">
        <v>0</v>
      </c>
      <c r="BT68" s="49">
        <v>0</v>
      </c>
      <c r="BU68" s="49">
        <v>0</v>
      </c>
      <c r="BV68" s="49">
        <v>41619142.709999993</v>
      </c>
      <c r="BW68" s="49">
        <v>87005187.019999996</v>
      </c>
      <c r="BX68" s="49">
        <v>115154.1</v>
      </c>
      <c r="BY68" s="49">
        <v>0</v>
      </c>
      <c r="BZ68" s="49">
        <v>24086.93</v>
      </c>
      <c r="CA68" s="49">
        <v>1296226.0699999998</v>
      </c>
      <c r="CB68" s="49">
        <v>3247110.0299999993</v>
      </c>
      <c r="CC68" s="49">
        <v>15311949.93</v>
      </c>
      <c r="CD68" s="49">
        <v>0</v>
      </c>
      <c r="CE68" s="49">
        <v>0</v>
      </c>
      <c r="CF68" s="49">
        <v>0</v>
      </c>
      <c r="CG68" s="49">
        <v>0</v>
      </c>
      <c r="CH68" s="49">
        <v>0</v>
      </c>
      <c r="CI68" s="49">
        <v>0</v>
      </c>
      <c r="CJ68" s="49">
        <v>198258404.81</v>
      </c>
      <c r="CK68" s="49">
        <v>3449130.42</v>
      </c>
      <c r="CL68" s="49">
        <v>8583616.040000001</v>
      </c>
      <c r="CM68" s="49">
        <v>50011.739999999831</v>
      </c>
      <c r="CN68" s="49">
        <v>2774891.2500000005</v>
      </c>
      <c r="CO68" s="49">
        <v>13511.960000000099</v>
      </c>
      <c r="CP68" s="49">
        <v>0</v>
      </c>
      <c r="CQ68" s="49">
        <v>0</v>
      </c>
      <c r="CR68" s="49">
        <v>6755446.9300000006</v>
      </c>
      <c r="CS68" s="49">
        <v>27870.49</v>
      </c>
      <c r="CT68" s="49">
        <v>0</v>
      </c>
      <c r="CU68" s="49">
        <v>0</v>
      </c>
      <c r="CV68" s="49">
        <v>0</v>
      </c>
      <c r="CW68" s="49">
        <v>0</v>
      </c>
      <c r="CX68" s="49">
        <v>0</v>
      </c>
      <c r="CY68" s="49">
        <v>0</v>
      </c>
      <c r="CZ68" s="49">
        <v>0</v>
      </c>
      <c r="DA68" s="49">
        <v>0</v>
      </c>
      <c r="DB68" s="49">
        <v>0</v>
      </c>
      <c r="DC68" s="49">
        <v>0</v>
      </c>
      <c r="DD68" s="49">
        <v>3038382.6100000003</v>
      </c>
      <c r="DE68" s="49">
        <v>20295049.880000003</v>
      </c>
      <c r="DF68" s="49">
        <v>0</v>
      </c>
      <c r="DG68" s="49">
        <v>0</v>
      </c>
      <c r="DH68" s="49">
        <v>0</v>
      </c>
      <c r="DI68" s="49">
        <v>0</v>
      </c>
      <c r="DJ68" s="49">
        <v>0</v>
      </c>
      <c r="DK68" s="49">
        <v>0</v>
      </c>
      <c r="DL68" s="49">
        <v>7316.23</v>
      </c>
      <c r="DM68" s="49">
        <v>0</v>
      </c>
      <c r="DN68" s="49">
        <v>7885300.7212341502</v>
      </c>
      <c r="DO68" s="49">
        <v>5317710.6399999997</v>
      </c>
      <c r="DP68" s="49">
        <v>0</v>
      </c>
      <c r="DQ68" s="49">
        <v>4951930.3837853996</v>
      </c>
      <c r="DR68" s="49">
        <v>0</v>
      </c>
      <c r="DS68" s="49">
        <v>0</v>
      </c>
      <c r="DT68" s="49">
        <v>16501.579999999998</v>
      </c>
      <c r="DU68" s="49">
        <v>3.75</v>
      </c>
      <c r="DV68" s="49">
        <v>0</v>
      </c>
      <c r="DW68" s="49">
        <v>5791951.5700000003</v>
      </c>
      <c r="DX68" s="49">
        <v>1545988.02</v>
      </c>
      <c r="DY68" s="49">
        <v>0</v>
      </c>
      <c r="DZ68" s="49">
        <v>0</v>
      </c>
      <c r="EA68" s="49">
        <v>0</v>
      </c>
      <c r="EB68" s="49">
        <v>56135071.359024987</v>
      </c>
      <c r="EC68" s="49">
        <v>238307458.27000001</v>
      </c>
      <c r="ED68" s="49">
        <v>6686969.7299999995</v>
      </c>
      <c r="EE68" s="49">
        <v>6945417.71</v>
      </c>
      <c r="EF68" s="49">
        <v>55901607.849999994</v>
      </c>
      <c r="EG68" s="49">
        <v>39061304.110000007</v>
      </c>
      <c r="EH68" s="49">
        <v>7538371.830000001</v>
      </c>
      <c r="EI68" s="49">
        <v>1252326.03</v>
      </c>
      <c r="EJ68" s="49">
        <v>0</v>
      </c>
      <c r="EK68" s="49">
        <v>0</v>
      </c>
      <c r="EL68" s="49">
        <v>0</v>
      </c>
      <c r="EM68" s="49">
        <v>0</v>
      </c>
      <c r="EN68" s="49">
        <v>10220063.24</v>
      </c>
      <c r="EO68" s="49">
        <v>7120.3499999999931</v>
      </c>
      <c r="EP68" s="49">
        <v>2414940.35</v>
      </c>
      <c r="EQ68" s="49">
        <v>0</v>
      </c>
      <c r="ER68" s="49">
        <v>0</v>
      </c>
      <c r="ES68" s="49">
        <v>0</v>
      </c>
      <c r="ET68" s="49">
        <v>87491850.420000002</v>
      </c>
      <c r="EU68" s="49">
        <v>44697515.759999998</v>
      </c>
      <c r="EV68" s="49">
        <v>65154909.769999996</v>
      </c>
      <c r="EW68" s="49">
        <v>0</v>
      </c>
      <c r="EX68" s="49">
        <v>600820481.62</v>
      </c>
      <c r="EY68" s="49">
        <v>0</v>
      </c>
      <c r="EZ68" s="49">
        <v>3003612.62</v>
      </c>
      <c r="FA68" s="49">
        <v>0</v>
      </c>
      <c r="FB68" s="49">
        <v>303746595.89000005</v>
      </c>
      <c r="FC68" s="49">
        <v>0</v>
      </c>
      <c r="FD68" s="49">
        <v>0</v>
      </c>
      <c r="FE68" s="49">
        <v>323517.40999999997</v>
      </c>
      <c r="FF68" s="49">
        <v>225162.5</v>
      </c>
      <c r="FG68" s="49">
        <v>0</v>
      </c>
      <c r="FH68" s="49">
        <v>47976248.93</v>
      </c>
      <c r="FI68" s="49">
        <v>0</v>
      </c>
      <c r="FJ68" s="49">
        <v>68588818.310000002</v>
      </c>
      <c r="FK68" s="49">
        <v>0</v>
      </c>
      <c r="FL68" s="49">
        <v>0</v>
      </c>
      <c r="FM68" s="49">
        <v>0</v>
      </c>
      <c r="FN68" s="49">
        <v>1679798.4200000002</v>
      </c>
      <c r="FO68" s="49">
        <v>17275795.940000001</v>
      </c>
      <c r="FP68" s="49">
        <v>0</v>
      </c>
      <c r="FQ68" s="49">
        <v>1643.75</v>
      </c>
      <c r="FR68" s="49">
        <v>0</v>
      </c>
      <c r="FS68" s="49">
        <v>0</v>
      </c>
      <c r="FT68" s="49">
        <v>1590058.09</v>
      </c>
      <c r="FU68" s="49">
        <v>0</v>
      </c>
      <c r="FV68" s="49">
        <v>1591438.4</v>
      </c>
      <c r="FW68" s="49">
        <v>0</v>
      </c>
      <c r="FX68" s="49">
        <v>-1380.31</v>
      </c>
      <c r="FY68" s="49">
        <v>0</v>
      </c>
      <c r="FZ68" s="49">
        <v>89740.33</v>
      </c>
      <c r="GA68" s="49">
        <v>17274152.190000001</v>
      </c>
      <c r="GB68" s="49">
        <v>0</v>
      </c>
      <c r="GC68" s="49">
        <v>6466054.9800000004</v>
      </c>
      <c r="GD68" s="49">
        <v>89740.33</v>
      </c>
      <c r="GE68" s="49">
        <v>10808097.210000001</v>
      </c>
      <c r="GF68" s="49">
        <v>0</v>
      </c>
      <c r="GG68" s="49">
        <v>1014121.4299999999</v>
      </c>
      <c r="GH68" s="49">
        <v>0</v>
      </c>
      <c r="GI68" s="49">
        <v>0</v>
      </c>
      <c r="GJ68" s="49">
        <v>0</v>
      </c>
      <c r="GK68" s="49">
        <v>0</v>
      </c>
      <c r="GL68" s="49">
        <v>0</v>
      </c>
      <c r="GM68" s="49">
        <v>0</v>
      </c>
      <c r="GN68" s="49">
        <v>0</v>
      </c>
      <c r="GO68" s="49">
        <v>0</v>
      </c>
      <c r="GP68" s="49">
        <v>0</v>
      </c>
      <c r="GQ68" s="49">
        <v>0</v>
      </c>
      <c r="GR68" s="49">
        <v>0</v>
      </c>
      <c r="GS68" s="49">
        <v>0</v>
      </c>
      <c r="GT68" s="49">
        <v>0</v>
      </c>
      <c r="GU68" s="49">
        <v>0</v>
      </c>
      <c r="GV68" s="49">
        <v>0</v>
      </c>
      <c r="GW68" s="49">
        <v>0</v>
      </c>
      <c r="GX68" s="49">
        <v>0</v>
      </c>
      <c r="GY68" s="49">
        <v>0</v>
      </c>
      <c r="GZ68" s="49">
        <v>0</v>
      </c>
      <c r="HA68" s="49">
        <v>0</v>
      </c>
      <c r="HB68" s="49">
        <v>0</v>
      </c>
      <c r="HC68" s="49">
        <v>0</v>
      </c>
      <c r="HD68" s="49">
        <v>0</v>
      </c>
      <c r="HE68" s="49">
        <v>0</v>
      </c>
      <c r="HF68" s="49">
        <v>0</v>
      </c>
      <c r="HG68" s="49">
        <v>0</v>
      </c>
      <c r="HH68" s="49">
        <v>0</v>
      </c>
      <c r="HI68" s="49">
        <v>0</v>
      </c>
      <c r="HJ68" s="49">
        <v>0</v>
      </c>
      <c r="HK68" s="49">
        <v>0</v>
      </c>
      <c r="HL68" s="49">
        <v>0</v>
      </c>
      <c r="HM68" s="49">
        <v>0</v>
      </c>
      <c r="HN68" s="49">
        <v>0</v>
      </c>
      <c r="HO68" s="49">
        <v>0</v>
      </c>
      <c r="HP68" s="49">
        <v>0</v>
      </c>
      <c r="HQ68" s="49">
        <v>0</v>
      </c>
      <c r="HR68" s="49">
        <v>0</v>
      </c>
      <c r="HS68" s="49">
        <v>0</v>
      </c>
      <c r="HT68" s="49">
        <v>6186900872.0175934</v>
      </c>
      <c r="HU68" s="49">
        <v>1487743702.7156856</v>
      </c>
    </row>
    <row r="69" spans="1:237" ht="12.75" customHeight="1">
      <c r="A69" s="59" t="s">
        <v>276</v>
      </c>
      <c r="B69" s="48">
        <v>9001</v>
      </c>
      <c r="C69" s="58" t="s">
        <v>277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v>0</v>
      </c>
      <c r="BC69" s="49">
        <v>0</v>
      </c>
      <c r="BD69" s="49">
        <v>0</v>
      </c>
      <c r="BE69" s="49">
        <v>0</v>
      </c>
      <c r="BF69" s="49">
        <v>0</v>
      </c>
      <c r="BG69" s="49">
        <v>0</v>
      </c>
      <c r="BH69" s="49">
        <v>0</v>
      </c>
      <c r="BI69" s="49">
        <v>0</v>
      </c>
      <c r="BJ69" s="49">
        <v>0</v>
      </c>
      <c r="BK69" s="49">
        <v>0</v>
      </c>
      <c r="BL69" s="49">
        <v>0</v>
      </c>
      <c r="BM69" s="49">
        <v>0</v>
      </c>
      <c r="BN69" s="49">
        <v>0</v>
      </c>
      <c r="BO69" s="49">
        <v>0</v>
      </c>
      <c r="BP69" s="49">
        <v>0</v>
      </c>
      <c r="BQ69" s="49">
        <v>0</v>
      </c>
      <c r="BR69" s="49">
        <v>0</v>
      </c>
      <c r="BS69" s="49">
        <v>0</v>
      </c>
      <c r="BT69" s="49">
        <v>0</v>
      </c>
      <c r="BU69" s="49">
        <v>0</v>
      </c>
      <c r="BV69" s="49">
        <v>0</v>
      </c>
      <c r="BW69" s="49">
        <v>0</v>
      </c>
      <c r="BX69" s="49">
        <v>0</v>
      </c>
      <c r="BY69" s="49">
        <v>0</v>
      </c>
      <c r="BZ69" s="49">
        <v>0</v>
      </c>
      <c r="CA69" s="49">
        <v>0</v>
      </c>
      <c r="CB69" s="49">
        <v>0</v>
      </c>
      <c r="CC69" s="49">
        <v>0</v>
      </c>
      <c r="CD69" s="49">
        <v>0</v>
      </c>
      <c r="CE69" s="49">
        <v>0</v>
      </c>
      <c r="CF69" s="49">
        <v>0</v>
      </c>
      <c r="CG69" s="49">
        <v>0</v>
      </c>
      <c r="CH69" s="49">
        <v>0</v>
      </c>
      <c r="CI69" s="49">
        <v>0</v>
      </c>
      <c r="CJ69" s="49">
        <v>0</v>
      </c>
      <c r="CK69" s="49">
        <v>0</v>
      </c>
      <c r="CL69" s="49">
        <v>0</v>
      </c>
      <c r="CM69" s="49">
        <v>0</v>
      </c>
      <c r="CN69" s="49">
        <v>0</v>
      </c>
      <c r="CO69" s="49">
        <v>0</v>
      </c>
      <c r="CP69" s="49">
        <v>0</v>
      </c>
      <c r="CQ69" s="49">
        <v>0</v>
      </c>
      <c r="CR69" s="49">
        <v>0</v>
      </c>
      <c r="CS69" s="49">
        <v>0</v>
      </c>
      <c r="CT69" s="49">
        <v>0</v>
      </c>
      <c r="CU69" s="49">
        <v>0</v>
      </c>
      <c r="CV69" s="49">
        <v>0</v>
      </c>
      <c r="CW69" s="49">
        <v>0</v>
      </c>
      <c r="CX69" s="49">
        <v>0</v>
      </c>
      <c r="CY69" s="49">
        <v>0</v>
      </c>
      <c r="CZ69" s="49">
        <v>0</v>
      </c>
      <c r="DA69" s="49">
        <v>0</v>
      </c>
      <c r="DB69" s="49">
        <v>0</v>
      </c>
      <c r="DC69" s="49">
        <v>0</v>
      </c>
      <c r="DD69" s="49">
        <v>5131135.59</v>
      </c>
      <c r="DE69" s="49">
        <v>0</v>
      </c>
      <c r="DF69" s="49">
        <v>0</v>
      </c>
      <c r="DG69" s="49">
        <v>0</v>
      </c>
      <c r="DH69" s="49">
        <v>0</v>
      </c>
      <c r="DI69" s="49">
        <v>0</v>
      </c>
      <c r="DJ69" s="49">
        <v>0</v>
      </c>
      <c r="DK69" s="49">
        <v>0</v>
      </c>
      <c r="DL69" s="49">
        <v>0</v>
      </c>
      <c r="DM69" s="49">
        <v>0</v>
      </c>
      <c r="DN69" s="49">
        <v>0</v>
      </c>
      <c r="DO69" s="49">
        <v>0</v>
      </c>
      <c r="DP69" s="49">
        <v>0</v>
      </c>
      <c r="DQ69" s="49">
        <v>0</v>
      </c>
      <c r="DR69" s="49">
        <v>0</v>
      </c>
      <c r="DS69" s="49">
        <v>0</v>
      </c>
      <c r="DT69" s="49">
        <v>0</v>
      </c>
      <c r="DU69" s="49">
        <v>0</v>
      </c>
      <c r="DV69" s="49">
        <v>0</v>
      </c>
      <c r="DW69" s="49">
        <v>0</v>
      </c>
      <c r="DX69" s="49">
        <v>0</v>
      </c>
      <c r="DY69" s="49">
        <v>0</v>
      </c>
      <c r="DZ69" s="49">
        <v>0</v>
      </c>
      <c r="EA69" s="49">
        <v>0</v>
      </c>
      <c r="EB69" s="49">
        <v>0</v>
      </c>
      <c r="EC69" s="49">
        <v>0</v>
      </c>
      <c r="ED69" s="49">
        <v>0</v>
      </c>
      <c r="EE69" s="49">
        <v>0</v>
      </c>
      <c r="EF69" s="49">
        <v>0</v>
      </c>
      <c r="EG69" s="49">
        <v>0</v>
      </c>
      <c r="EH69" s="49">
        <v>0</v>
      </c>
      <c r="EI69" s="49">
        <v>0</v>
      </c>
      <c r="EJ69" s="49">
        <v>0</v>
      </c>
      <c r="EK69" s="49">
        <v>0</v>
      </c>
      <c r="EL69" s="49">
        <v>0</v>
      </c>
      <c r="EM69" s="49">
        <v>0</v>
      </c>
      <c r="EN69" s="49">
        <v>0</v>
      </c>
      <c r="EO69" s="49">
        <v>0</v>
      </c>
      <c r="EP69" s="49">
        <v>0</v>
      </c>
      <c r="EQ69" s="49">
        <v>0</v>
      </c>
      <c r="ER69" s="49">
        <v>0</v>
      </c>
      <c r="ES69" s="49">
        <v>0</v>
      </c>
      <c r="ET69" s="49">
        <v>0</v>
      </c>
      <c r="EU69" s="49">
        <v>0</v>
      </c>
      <c r="EV69" s="49">
        <v>0</v>
      </c>
      <c r="EW69" s="49">
        <v>0</v>
      </c>
      <c r="EX69" s="49">
        <v>0</v>
      </c>
      <c r="EY69" s="49">
        <v>0</v>
      </c>
      <c r="EZ69" s="49">
        <v>0</v>
      </c>
      <c r="FA69" s="49">
        <v>0</v>
      </c>
      <c r="FB69" s="49">
        <v>0</v>
      </c>
      <c r="FC69" s="49">
        <v>0</v>
      </c>
      <c r="FD69" s="49">
        <v>0</v>
      </c>
      <c r="FE69" s="49">
        <v>0</v>
      </c>
      <c r="FF69" s="49">
        <v>0</v>
      </c>
      <c r="FG69" s="49">
        <v>0</v>
      </c>
      <c r="FH69" s="49">
        <v>0</v>
      </c>
      <c r="FI69" s="49">
        <v>0</v>
      </c>
      <c r="FJ69" s="49">
        <v>0</v>
      </c>
      <c r="FK69" s="49">
        <v>0</v>
      </c>
      <c r="FL69" s="49">
        <v>0</v>
      </c>
      <c r="FM69" s="49">
        <v>0</v>
      </c>
      <c r="FN69" s="49">
        <v>624098293.97492409</v>
      </c>
      <c r="FO69" s="49">
        <v>0</v>
      </c>
      <c r="FP69" s="49">
        <v>0</v>
      </c>
      <c r="FQ69" s="49">
        <v>0</v>
      </c>
      <c r="FR69" s="49">
        <v>0</v>
      </c>
      <c r="FS69" s="49">
        <v>0</v>
      </c>
      <c r="FT69" s="49">
        <v>65634510.975343928</v>
      </c>
      <c r="FU69" s="49">
        <v>0</v>
      </c>
      <c r="FV69" s="49">
        <v>948092.16127103323</v>
      </c>
      <c r="FW69" s="49">
        <v>0</v>
      </c>
      <c r="FX69" s="49">
        <v>64686418.8140729</v>
      </c>
      <c r="FY69" s="49">
        <v>0</v>
      </c>
      <c r="FZ69" s="49">
        <v>558463782.99958003</v>
      </c>
      <c r="GA69" s="49">
        <v>0</v>
      </c>
      <c r="GB69" s="49">
        <v>81751767.342999861</v>
      </c>
      <c r="GC69" s="49">
        <v>0</v>
      </c>
      <c r="GD69" s="49">
        <v>476712015.65658021</v>
      </c>
      <c r="GE69" s="49">
        <v>0</v>
      </c>
      <c r="GF69" s="49">
        <v>0</v>
      </c>
      <c r="GG69" s="49">
        <v>0</v>
      </c>
      <c r="GH69" s="49">
        <v>0</v>
      </c>
      <c r="GI69" s="49">
        <v>0</v>
      </c>
      <c r="GJ69" s="49">
        <v>0</v>
      </c>
      <c r="GK69" s="49">
        <v>0</v>
      </c>
      <c r="GL69" s="49">
        <v>0</v>
      </c>
      <c r="GM69" s="49">
        <v>0</v>
      </c>
      <c r="GN69" s="49">
        <v>395993910.42589998</v>
      </c>
      <c r="GO69" s="49">
        <v>91100.61</v>
      </c>
      <c r="GP69" s="49">
        <v>0</v>
      </c>
      <c r="GQ69" s="49">
        <v>0</v>
      </c>
      <c r="GR69" s="49">
        <v>0</v>
      </c>
      <c r="GS69" s="49">
        <v>0</v>
      </c>
      <c r="GT69" s="49">
        <v>0</v>
      </c>
      <c r="GU69" s="49">
        <v>0</v>
      </c>
      <c r="GV69" s="49">
        <v>0</v>
      </c>
      <c r="GW69" s="49">
        <v>0</v>
      </c>
      <c r="GX69" s="49">
        <v>0</v>
      </c>
      <c r="GY69" s="49">
        <v>0</v>
      </c>
      <c r="GZ69" s="49">
        <v>0</v>
      </c>
      <c r="HA69" s="49">
        <v>0</v>
      </c>
      <c r="HB69" s="49">
        <v>0</v>
      </c>
      <c r="HC69" s="49">
        <v>0</v>
      </c>
      <c r="HD69" s="49">
        <v>0</v>
      </c>
      <c r="HE69" s="49">
        <v>0</v>
      </c>
      <c r="HF69" s="49">
        <v>0</v>
      </c>
      <c r="HG69" s="49">
        <v>0</v>
      </c>
      <c r="HH69" s="49">
        <v>0</v>
      </c>
      <c r="HI69" s="49">
        <v>0</v>
      </c>
      <c r="HJ69" s="49">
        <v>0</v>
      </c>
      <c r="HK69" s="49">
        <v>0</v>
      </c>
      <c r="HL69" s="49">
        <v>0</v>
      </c>
      <c r="HM69" s="49">
        <v>0</v>
      </c>
      <c r="HN69" s="49">
        <v>0</v>
      </c>
      <c r="HO69" s="49">
        <v>0</v>
      </c>
      <c r="HP69" s="49">
        <v>0</v>
      </c>
      <c r="HQ69" s="49">
        <v>0</v>
      </c>
      <c r="HR69" s="49">
        <v>0</v>
      </c>
      <c r="HS69" s="49">
        <v>0</v>
      </c>
      <c r="HT69" s="49">
        <v>1025223339.9908242</v>
      </c>
      <c r="HU69" s="49">
        <v>91100.61</v>
      </c>
    </row>
    <row r="70" spans="1:237" ht="12.75" customHeight="1">
      <c r="A70" s="59" t="s">
        <v>279</v>
      </c>
      <c r="B70" s="48">
        <v>9003</v>
      </c>
      <c r="C70" s="58" t="s">
        <v>280</v>
      </c>
      <c r="D70" s="49">
        <v>269254034.38000005</v>
      </c>
      <c r="E70" s="49">
        <v>573134474.64189982</v>
      </c>
      <c r="F70" s="49">
        <v>940820.434037867</v>
      </c>
      <c r="G70" s="49">
        <v>47686652.144231893</v>
      </c>
      <c r="H70" s="49">
        <v>110801344.66516672</v>
      </c>
      <c r="I70" s="49">
        <v>208368377.28303313</v>
      </c>
      <c r="J70" s="49">
        <v>157511869.28079543</v>
      </c>
      <c r="K70" s="49">
        <v>317079445.21463495</v>
      </c>
      <c r="L70" s="49">
        <v>30460995.66</v>
      </c>
      <c r="M70" s="49">
        <v>8494260.9499999993</v>
      </c>
      <c r="N70" s="49">
        <v>491466.66</v>
      </c>
      <c r="O70" s="49">
        <v>0</v>
      </c>
      <c r="P70" s="49">
        <v>-23086.45</v>
      </c>
      <c r="Q70" s="49">
        <v>0</v>
      </c>
      <c r="R70" s="49">
        <v>249799.37</v>
      </c>
      <c r="S70" s="49">
        <v>292308.94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27465270.069999997</v>
      </c>
      <c r="AA70" s="49">
        <v>35586065.799999997</v>
      </c>
      <c r="AB70" s="49">
        <v>-22722.799999999999</v>
      </c>
      <c r="AC70" s="49">
        <v>0</v>
      </c>
      <c r="AD70" s="49">
        <v>131012698.83999999</v>
      </c>
      <c r="AE70" s="49">
        <v>73744914.340000004</v>
      </c>
      <c r="AF70" s="49">
        <v>0</v>
      </c>
      <c r="AG70" s="49">
        <v>0</v>
      </c>
      <c r="AH70" s="49">
        <v>0</v>
      </c>
      <c r="AI70" s="49">
        <v>0</v>
      </c>
      <c r="AJ70" s="49">
        <v>3661864775.4003372</v>
      </c>
      <c r="AK70" s="49">
        <v>1274441.28</v>
      </c>
      <c r="AL70" s="49">
        <v>323982527.55458897</v>
      </c>
      <c r="AM70" s="49">
        <v>1815154.6</v>
      </c>
      <c r="AN70" s="49">
        <v>941220.84000000008</v>
      </c>
      <c r="AO70" s="49">
        <v>129947699.15000001</v>
      </c>
      <c r="AP70" s="49">
        <v>29444721.739999998</v>
      </c>
      <c r="AQ70" s="49">
        <v>32820025.260000002</v>
      </c>
      <c r="AR70" s="49">
        <v>0</v>
      </c>
      <c r="AS70" s="49">
        <v>0</v>
      </c>
      <c r="AT70" s="49">
        <v>6618130.3600000003</v>
      </c>
      <c r="AU70" s="49">
        <v>9484766.5700000003</v>
      </c>
      <c r="AV70" s="49">
        <v>49996266.280000001</v>
      </c>
      <c r="AW70" s="49">
        <v>93479610.669999987</v>
      </c>
      <c r="AX70" s="49">
        <v>0</v>
      </c>
      <c r="AY70" s="49">
        <v>41980.87</v>
      </c>
      <c r="AZ70" s="49">
        <v>385379.95</v>
      </c>
      <c r="BA70" s="49">
        <v>0</v>
      </c>
      <c r="BB70" s="49">
        <v>379582.68000000005</v>
      </c>
      <c r="BC70" s="49">
        <v>767472.20999999985</v>
      </c>
      <c r="BD70" s="49">
        <v>5114070.8103249995</v>
      </c>
      <c r="BE70" s="49">
        <v>2649964.7999999998</v>
      </c>
      <c r="BF70" s="49">
        <v>0</v>
      </c>
      <c r="BG70" s="49">
        <v>0</v>
      </c>
      <c r="BH70" s="49">
        <v>0</v>
      </c>
      <c r="BI70" s="49">
        <v>0</v>
      </c>
      <c r="BJ70" s="49">
        <v>383439.79</v>
      </c>
      <c r="BK70" s="49">
        <v>26282005.379999999</v>
      </c>
      <c r="BL70" s="49">
        <v>3292033.17</v>
      </c>
      <c r="BM70" s="49">
        <v>4691814.7</v>
      </c>
      <c r="BN70" s="49">
        <v>191425.27</v>
      </c>
      <c r="BO70" s="49">
        <v>0</v>
      </c>
      <c r="BP70" s="49">
        <v>53962997.642085671</v>
      </c>
      <c r="BQ70" s="49">
        <v>841631.69</v>
      </c>
      <c r="BR70" s="49">
        <v>0</v>
      </c>
      <c r="BS70" s="49">
        <v>0</v>
      </c>
      <c r="BT70" s="49">
        <v>0</v>
      </c>
      <c r="BU70" s="49">
        <v>0</v>
      </c>
      <c r="BV70" s="49">
        <v>41619142.709999993</v>
      </c>
      <c r="BW70" s="49">
        <v>87005187.019999996</v>
      </c>
      <c r="BX70" s="49">
        <v>115154.1</v>
      </c>
      <c r="BY70" s="49">
        <v>0</v>
      </c>
      <c r="BZ70" s="49">
        <v>24086.93</v>
      </c>
      <c r="CA70" s="49">
        <v>1296226.0699999998</v>
      </c>
      <c r="CB70" s="49">
        <v>3247110.0299999993</v>
      </c>
      <c r="CC70" s="49">
        <v>15311949.93</v>
      </c>
      <c r="CD70" s="49">
        <v>0</v>
      </c>
      <c r="CE70" s="49">
        <v>0</v>
      </c>
      <c r="CF70" s="49">
        <v>0</v>
      </c>
      <c r="CG70" s="49">
        <v>0</v>
      </c>
      <c r="CH70" s="49">
        <v>0</v>
      </c>
      <c r="CI70" s="49">
        <v>0</v>
      </c>
      <c r="CJ70" s="49">
        <v>198258404.81</v>
      </c>
      <c r="CK70" s="49">
        <v>3449130.42</v>
      </c>
      <c r="CL70" s="49">
        <v>8583616.040000001</v>
      </c>
      <c r="CM70" s="49">
        <v>50011.739999999831</v>
      </c>
      <c r="CN70" s="49">
        <v>2774891.2500000005</v>
      </c>
      <c r="CO70" s="49">
        <v>13511.960000000099</v>
      </c>
      <c r="CP70" s="49">
        <v>0</v>
      </c>
      <c r="CQ70" s="49">
        <v>0</v>
      </c>
      <c r="CR70" s="49">
        <v>6755446.9300000006</v>
      </c>
      <c r="CS70" s="49">
        <v>27870.49</v>
      </c>
      <c r="CT70" s="49">
        <v>0</v>
      </c>
      <c r="CU70" s="49">
        <v>0</v>
      </c>
      <c r="CV70" s="49">
        <v>0</v>
      </c>
      <c r="CW70" s="49">
        <v>0</v>
      </c>
      <c r="CX70" s="49">
        <v>0</v>
      </c>
      <c r="CY70" s="49">
        <v>0</v>
      </c>
      <c r="CZ70" s="49">
        <v>0</v>
      </c>
      <c r="DA70" s="49">
        <v>0</v>
      </c>
      <c r="DB70" s="49">
        <v>0</v>
      </c>
      <c r="DC70" s="49">
        <v>0</v>
      </c>
      <c r="DD70" s="49">
        <v>8169518.2000000002</v>
      </c>
      <c r="DE70" s="49">
        <v>20295049.880000003</v>
      </c>
      <c r="DF70" s="49">
        <v>0</v>
      </c>
      <c r="DG70" s="49">
        <v>0</v>
      </c>
      <c r="DH70" s="49">
        <v>0</v>
      </c>
      <c r="DI70" s="49">
        <v>0</v>
      </c>
      <c r="DJ70" s="49">
        <v>0</v>
      </c>
      <c r="DK70" s="49">
        <v>0</v>
      </c>
      <c r="DL70" s="49">
        <v>7316.23</v>
      </c>
      <c r="DM70" s="49">
        <v>0</v>
      </c>
      <c r="DN70" s="49">
        <v>7885300.7212341502</v>
      </c>
      <c r="DO70" s="49">
        <v>5317710.6399999997</v>
      </c>
      <c r="DP70" s="49">
        <v>0</v>
      </c>
      <c r="DQ70" s="49">
        <v>4951930.3837853996</v>
      </c>
      <c r="DR70" s="49">
        <v>0</v>
      </c>
      <c r="DS70" s="49">
        <v>0</v>
      </c>
      <c r="DT70" s="49">
        <v>16501.579999999998</v>
      </c>
      <c r="DU70" s="49">
        <v>3.75</v>
      </c>
      <c r="DV70" s="49">
        <v>0</v>
      </c>
      <c r="DW70" s="49">
        <v>5791951.5700000003</v>
      </c>
      <c r="DX70" s="49">
        <v>1545988.02</v>
      </c>
      <c r="DY70" s="49">
        <v>0</v>
      </c>
      <c r="DZ70" s="49">
        <v>0</v>
      </c>
      <c r="EA70" s="49">
        <v>0</v>
      </c>
      <c r="EB70" s="49">
        <v>56135071.359024987</v>
      </c>
      <c r="EC70" s="49">
        <v>238307458.27000001</v>
      </c>
      <c r="ED70" s="49">
        <v>6686969.7299999995</v>
      </c>
      <c r="EE70" s="49">
        <v>6945417.71</v>
      </c>
      <c r="EF70" s="49">
        <v>55901607.849999994</v>
      </c>
      <c r="EG70" s="49">
        <v>39061304.110000007</v>
      </c>
      <c r="EH70" s="49">
        <v>7538371.830000001</v>
      </c>
      <c r="EI70" s="49">
        <v>1252326.03</v>
      </c>
      <c r="EJ70" s="49">
        <v>0</v>
      </c>
      <c r="EK70" s="49">
        <v>0</v>
      </c>
      <c r="EL70" s="49">
        <v>0</v>
      </c>
      <c r="EM70" s="49">
        <v>0</v>
      </c>
      <c r="EN70" s="49">
        <v>10220063.24</v>
      </c>
      <c r="EO70" s="49">
        <v>7120.3499999999931</v>
      </c>
      <c r="EP70" s="49">
        <v>2414940.35</v>
      </c>
      <c r="EQ70" s="49">
        <v>0</v>
      </c>
      <c r="ER70" s="49">
        <v>0</v>
      </c>
      <c r="ES70" s="49">
        <v>0</v>
      </c>
      <c r="ET70" s="49">
        <v>87491850.420000002</v>
      </c>
      <c r="EU70" s="49">
        <v>44697515.759999998</v>
      </c>
      <c r="EV70" s="49">
        <v>65154909.769999996</v>
      </c>
      <c r="EW70" s="49">
        <v>0</v>
      </c>
      <c r="EX70" s="49">
        <v>600820481.62</v>
      </c>
      <c r="EY70" s="49">
        <v>0</v>
      </c>
      <c r="EZ70" s="49">
        <v>3003612.62</v>
      </c>
      <c r="FA70" s="49">
        <v>0</v>
      </c>
      <c r="FB70" s="49">
        <v>303746595.89000005</v>
      </c>
      <c r="FC70" s="49">
        <v>0</v>
      </c>
      <c r="FD70" s="49">
        <v>0</v>
      </c>
      <c r="FE70" s="49">
        <v>323517.40999999997</v>
      </c>
      <c r="FF70" s="49">
        <v>225162.5</v>
      </c>
      <c r="FG70" s="49">
        <v>0</v>
      </c>
      <c r="FH70" s="49">
        <v>47976248.93</v>
      </c>
      <c r="FI70" s="49">
        <v>0</v>
      </c>
      <c r="FJ70" s="49">
        <v>68588818.310000002</v>
      </c>
      <c r="FK70" s="49">
        <v>0</v>
      </c>
      <c r="FL70" s="49">
        <v>0</v>
      </c>
      <c r="FM70" s="49">
        <v>0</v>
      </c>
      <c r="FN70" s="49">
        <v>625778092.39492404</v>
      </c>
      <c r="FO70" s="49">
        <v>17275795.940000001</v>
      </c>
      <c r="FP70" s="49">
        <v>0</v>
      </c>
      <c r="FQ70" s="49">
        <v>1643.75</v>
      </c>
      <c r="FR70" s="49">
        <v>0</v>
      </c>
      <c r="FS70" s="49">
        <v>0</v>
      </c>
      <c r="FT70" s="49">
        <v>67224569.065343931</v>
      </c>
      <c r="FU70" s="49">
        <v>0</v>
      </c>
      <c r="FV70" s="49">
        <v>2539530.5612710332</v>
      </c>
      <c r="FW70" s="49">
        <v>0</v>
      </c>
      <c r="FX70" s="49">
        <v>64685038.504072897</v>
      </c>
      <c r="FY70" s="49">
        <v>0</v>
      </c>
      <c r="FZ70" s="49">
        <v>558553523.32958007</v>
      </c>
      <c r="GA70" s="49">
        <v>17274152.190000001</v>
      </c>
      <c r="GB70" s="49">
        <v>81751767.342999861</v>
      </c>
      <c r="GC70" s="49">
        <v>6466054.9800000004</v>
      </c>
      <c r="GD70" s="49">
        <v>476801755.98658019</v>
      </c>
      <c r="GE70" s="49">
        <v>10808097.210000001</v>
      </c>
      <c r="GF70" s="49">
        <v>0</v>
      </c>
      <c r="GG70" s="49">
        <v>1014121.4299999999</v>
      </c>
      <c r="GH70" s="49">
        <v>0</v>
      </c>
      <c r="GI70" s="49">
        <v>0</v>
      </c>
      <c r="GJ70" s="49">
        <v>0</v>
      </c>
      <c r="GK70" s="49">
        <v>0</v>
      </c>
      <c r="GL70" s="49">
        <v>0</v>
      </c>
      <c r="GM70" s="49">
        <v>0</v>
      </c>
      <c r="GN70" s="49">
        <v>395993910.42589998</v>
      </c>
      <c r="GO70" s="49">
        <v>91100.61</v>
      </c>
      <c r="GP70" s="49">
        <v>0</v>
      </c>
      <c r="GQ70" s="49">
        <v>0</v>
      </c>
      <c r="GR70" s="49">
        <v>0</v>
      </c>
      <c r="GS70" s="49">
        <v>0</v>
      </c>
      <c r="GT70" s="49">
        <v>0</v>
      </c>
      <c r="GU70" s="49">
        <v>0</v>
      </c>
      <c r="GV70" s="49">
        <v>0</v>
      </c>
      <c r="GW70" s="49">
        <v>0</v>
      </c>
      <c r="GX70" s="49">
        <v>0</v>
      </c>
      <c r="GY70" s="49">
        <v>0</v>
      </c>
      <c r="GZ70" s="49">
        <v>0</v>
      </c>
      <c r="HA70" s="49">
        <v>0</v>
      </c>
      <c r="HB70" s="49">
        <v>0</v>
      </c>
      <c r="HC70" s="49">
        <v>0</v>
      </c>
      <c r="HD70" s="49">
        <v>0</v>
      </c>
      <c r="HE70" s="49">
        <v>0</v>
      </c>
      <c r="HF70" s="49">
        <v>0</v>
      </c>
      <c r="HG70" s="49">
        <v>0</v>
      </c>
      <c r="HH70" s="49">
        <v>0</v>
      </c>
      <c r="HI70" s="49">
        <v>0</v>
      </c>
      <c r="HJ70" s="49">
        <v>0</v>
      </c>
      <c r="HK70" s="49">
        <v>0</v>
      </c>
      <c r="HL70" s="49">
        <v>0</v>
      </c>
      <c r="HM70" s="49">
        <v>0</v>
      </c>
      <c r="HN70" s="49">
        <v>0</v>
      </c>
      <c r="HO70" s="49">
        <v>0</v>
      </c>
      <c r="HP70" s="49">
        <v>0</v>
      </c>
      <c r="HQ70" s="49">
        <v>0</v>
      </c>
      <c r="HR70" s="49">
        <v>0</v>
      </c>
      <c r="HS70" s="49">
        <v>0</v>
      </c>
      <c r="HT70" s="49">
        <v>7212124212.0084171</v>
      </c>
      <c r="HU70" s="49">
        <v>1487834803.3256855</v>
      </c>
    </row>
    <row r="71" spans="1:237" ht="12.75" customHeight="1">
      <c r="A71" s="53"/>
      <c r="B71" s="53"/>
      <c r="C71" s="53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</row>
    <row r="72" spans="1:237" ht="12.75" customHeight="1">
      <c r="A72" s="53"/>
      <c r="B72" s="53"/>
      <c r="C72" s="53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</row>
    <row r="73" spans="1:237" ht="12.75" customHeight="1">
      <c r="A73" s="53"/>
      <c r="B73" s="53"/>
      <c r="C73" s="53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</row>
    <row r="74" spans="1:237">
      <c r="A74" s="53"/>
      <c r="B74" s="53"/>
      <c r="C74" s="53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</row>
    <row r="75" spans="1:237" s="35" customFormat="1">
      <c r="A75" s="53"/>
      <c r="B75" s="53"/>
      <c r="C75" s="53"/>
    </row>
    <row r="76" spans="1:237" s="35" customFormat="1">
      <c r="A76" s="53"/>
      <c r="B76" s="53"/>
      <c r="C76" s="53"/>
    </row>
    <row r="77" spans="1:237" s="35" customFormat="1">
      <c r="A77" s="53"/>
      <c r="B77" s="53"/>
      <c r="C77" s="53"/>
    </row>
    <row r="78" spans="1:237" s="35" customFormat="1">
      <c r="A78" s="53"/>
      <c r="B78" s="53"/>
      <c r="C78" s="53"/>
    </row>
    <row r="79" spans="1:237" s="35" customFormat="1">
      <c r="A79" s="53"/>
      <c r="B79" s="53"/>
      <c r="C79" s="53"/>
    </row>
    <row r="80" spans="1:237" s="35" customFormat="1">
      <c r="A80" s="53"/>
      <c r="B80" s="53"/>
      <c r="C80" s="53"/>
    </row>
    <row r="81" spans="1:3" s="35" customFormat="1">
      <c r="A81" s="53"/>
      <c r="B81" s="53"/>
      <c r="C81" s="53"/>
    </row>
    <row r="82" spans="1:3" s="35" customFormat="1">
      <c r="A82" s="53"/>
      <c r="B82" s="53"/>
      <c r="C82" s="53"/>
    </row>
    <row r="83" spans="1:3" s="35" customFormat="1">
      <c r="A83" s="53"/>
      <c r="B83" s="53"/>
      <c r="C83" s="53"/>
    </row>
    <row r="84" spans="1:3" s="35" customFormat="1">
      <c r="A84" s="53"/>
      <c r="B84" s="53"/>
      <c r="C84" s="53"/>
    </row>
    <row r="85" spans="1:3" s="35" customFormat="1">
      <c r="A85" s="53"/>
      <c r="B85" s="53"/>
      <c r="C85" s="53"/>
    </row>
    <row r="86" spans="1:3" s="35" customFormat="1">
      <c r="A86" s="53"/>
      <c r="B86" s="53"/>
      <c r="C86" s="53"/>
    </row>
    <row r="87" spans="1:3" s="35" customFormat="1">
      <c r="A87" s="53"/>
      <c r="B87" s="53"/>
      <c r="C87" s="53"/>
    </row>
    <row r="88" spans="1:3" s="35" customFormat="1">
      <c r="A88" s="53"/>
      <c r="B88" s="53"/>
      <c r="C88" s="53"/>
    </row>
    <row r="89" spans="1:3" s="35" customFormat="1">
      <c r="A89" s="53"/>
      <c r="B89" s="53"/>
      <c r="C89" s="53"/>
    </row>
    <row r="90" spans="1:3" s="35" customFormat="1">
      <c r="A90" s="53"/>
      <c r="B90" s="53"/>
      <c r="C90" s="53"/>
    </row>
    <row r="91" spans="1:3" s="35" customFormat="1">
      <c r="A91" s="53"/>
      <c r="B91" s="53"/>
      <c r="C91" s="53"/>
    </row>
    <row r="92" spans="1:3" s="35" customFormat="1">
      <c r="A92" s="53"/>
      <c r="B92" s="53"/>
      <c r="C92" s="53"/>
    </row>
    <row r="93" spans="1:3" s="35" customFormat="1">
      <c r="A93" s="53"/>
      <c r="B93" s="53"/>
      <c r="C93" s="53"/>
    </row>
    <row r="94" spans="1:3" s="35" customFormat="1">
      <c r="A94" s="53"/>
      <c r="B94" s="53"/>
      <c r="C94" s="53"/>
    </row>
    <row r="95" spans="1:3" s="35" customFormat="1">
      <c r="A95" s="53"/>
      <c r="B95" s="53"/>
      <c r="C95" s="53"/>
    </row>
    <row r="96" spans="1:3" s="35" customFormat="1">
      <c r="A96" s="53"/>
      <c r="B96" s="53"/>
      <c r="C96" s="53"/>
    </row>
    <row r="97" spans="1:3" s="35" customFormat="1">
      <c r="A97" s="53"/>
      <c r="B97" s="53"/>
      <c r="C97" s="53"/>
    </row>
    <row r="98" spans="1:3" s="35" customFormat="1">
      <c r="A98" s="53"/>
      <c r="B98" s="53"/>
      <c r="C98" s="53"/>
    </row>
    <row r="99" spans="1:3" s="35" customFormat="1">
      <c r="A99" s="53"/>
      <c r="B99" s="53"/>
      <c r="C99" s="53"/>
    </row>
    <row r="100" spans="1:3" s="35" customFormat="1">
      <c r="A100" s="53"/>
      <c r="B100" s="53"/>
      <c r="C100" s="53"/>
    </row>
    <row r="101" spans="1:3" s="35" customFormat="1">
      <c r="A101" s="53"/>
      <c r="B101" s="53"/>
      <c r="C101" s="53"/>
    </row>
    <row r="102" spans="1:3" s="35" customFormat="1">
      <c r="A102" s="53"/>
      <c r="B102" s="53"/>
      <c r="C102" s="53"/>
    </row>
    <row r="103" spans="1:3" s="35" customFormat="1">
      <c r="A103" s="53"/>
      <c r="B103" s="53"/>
      <c r="C103" s="53"/>
    </row>
    <row r="104" spans="1:3" s="35" customFormat="1">
      <c r="A104" s="53"/>
      <c r="B104" s="53"/>
      <c r="C104" s="53"/>
    </row>
    <row r="105" spans="1:3" s="35" customFormat="1">
      <c r="A105" s="53"/>
      <c r="B105" s="53"/>
      <c r="C105" s="53"/>
    </row>
    <row r="106" spans="1:3" s="35" customFormat="1">
      <c r="A106" s="53"/>
      <c r="B106" s="53"/>
      <c r="C106" s="53"/>
    </row>
    <row r="107" spans="1:3" s="35" customFormat="1">
      <c r="A107" s="53"/>
      <c r="B107" s="53"/>
      <c r="C107" s="53"/>
    </row>
    <row r="108" spans="1:3" s="35" customFormat="1">
      <c r="A108" s="53"/>
      <c r="B108" s="53"/>
      <c r="C108" s="53"/>
    </row>
    <row r="109" spans="1:3" s="35" customFormat="1">
      <c r="A109" s="53"/>
      <c r="B109" s="53"/>
      <c r="C109" s="53"/>
    </row>
    <row r="110" spans="1:3" s="35" customFormat="1">
      <c r="A110" s="53"/>
      <c r="B110" s="53"/>
      <c r="C110" s="53"/>
    </row>
    <row r="111" spans="1:3" s="35" customFormat="1">
      <c r="A111" s="53"/>
      <c r="B111" s="53"/>
      <c r="C111" s="53"/>
    </row>
    <row r="112" spans="1:3" s="35" customFormat="1">
      <c r="A112" s="53"/>
      <c r="B112" s="53"/>
      <c r="C112" s="53"/>
    </row>
    <row r="113" spans="1:3" s="35" customFormat="1">
      <c r="A113" s="53"/>
      <c r="B113" s="53"/>
      <c r="C113" s="53"/>
    </row>
    <row r="114" spans="1:3" s="35" customFormat="1">
      <c r="A114" s="53"/>
      <c r="B114" s="53"/>
      <c r="C114" s="53"/>
    </row>
    <row r="115" spans="1:3" s="35" customFormat="1">
      <c r="A115" s="53"/>
      <c r="B115" s="53"/>
      <c r="C115" s="53"/>
    </row>
    <row r="116" spans="1:3" s="35" customFormat="1">
      <c r="A116" s="53"/>
      <c r="B116" s="53"/>
      <c r="C116" s="53"/>
    </row>
    <row r="117" spans="1:3" s="35" customFormat="1">
      <c r="A117" s="53"/>
      <c r="B117" s="53"/>
      <c r="C117" s="53"/>
    </row>
    <row r="118" spans="1:3" s="35" customFormat="1">
      <c r="A118" s="53"/>
      <c r="B118" s="53"/>
      <c r="C118" s="53"/>
    </row>
    <row r="119" spans="1:3" s="35" customFormat="1">
      <c r="A119" s="53"/>
      <c r="B119" s="53"/>
      <c r="C119" s="53"/>
    </row>
    <row r="120" spans="1:3" s="35" customFormat="1">
      <c r="A120" s="53"/>
      <c r="B120" s="53"/>
      <c r="C120" s="53"/>
    </row>
    <row r="121" spans="1:3" s="35" customFormat="1">
      <c r="A121" s="53"/>
      <c r="B121" s="53"/>
      <c r="C121" s="53"/>
    </row>
    <row r="122" spans="1:3" s="35" customFormat="1">
      <c r="A122" s="53"/>
      <c r="B122" s="53"/>
      <c r="C122" s="53"/>
    </row>
    <row r="123" spans="1:3" s="35" customFormat="1">
      <c r="A123" s="53"/>
      <c r="B123" s="53"/>
      <c r="C123" s="53"/>
    </row>
    <row r="124" spans="1:3" s="35" customFormat="1">
      <c r="A124" s="53"/>
      <c r="B124" s="53"/>
      <c r="C124" s="53"/>
    </row>
    <row r="125" spans="1:3" s="35" customFormat="1">
      <c r="A125" s="53"/>
      <c r="B125" s="53"/>
      <c r="C125" s="53"/>
    </row>
    <row r="126" spans="1:3" s="35" customFormat="1">
      <c r="A126" s="53"/>
      <c r="B126" s="53"/>
      <c r="C126" s="53"/>
    </row>
    <row r="127" spans="1:3" s="35" customFormat="1">
      <c r="A127" s="53"/>
      <c r="B127" s="53"/>
      <c r="C127" s="53"/>
    </row>
    <row r="128" spans="1:3" s="35" customFormat="1">
      <c r="A128" s="53"/>
      <c r="B128" s="53"/>
      <c r="C128" s="53"/>
    </row>
    <row r="129" spans="1:3" s="35" customFormat="1">
      <c r="A129" s="53"/>
      <c r="B129" s="53"/>
      <c r="C129" s="53"/>
    </row>
    <row r="130" spans="1:3" s="35" customFormat="1">
      <c r="A130" s="53"/>
      <c r="B130" s="53"/>
      <c r="C130" s="53"/>
    </row>
    <row r="131" spans="1:3" s="35" customFormat="1">
      <c r="A131" s="53"/>
      <c r="B131" s="53"/>
      <c r="C131" s="53"/>
    </row>
    <row r="132" spans="1:3" s="35" customFormat="1">
      <c r="A132" s="53"/>
      <c r="B132" s="53"/>
      <c r="C132" s="53"/>
    </row>
    <row r="133" spans="1:3" s="35" customFormat="1"/>
    <row r="134" spans="1:3" s="35" customFormat="1"/>
    <row r="135" spans="1:3" s="35" customFormat="1"/>
    <row r="136" spans="1:3" s="35" customFormat="1"/>
    <row r="137" spans="1:3" s="35" customFormat="1">
      <c r="A137" s="53"/>
      <c r="B137" s="53"/>
      <c r="C137" s="53"/>
    </row>
    <row r="138" spans="1:3" s="35" customFormat="1">
      <c r="A138" s="53"/>
      <c r="B138" s="53"/>
      <c r="C138" s="53"/>
    </row>
    <row r="139" spans="1:3" s="35" customFormat="1">
      <c r="A139" s="53"/>
      <c r="B139" s="53"/>
      <c r="C139" s="53"/>
    </row>
    <row r="140" spans="1:3" s="35" customFormat="1">
      <c r="A140" s="53"/>
      <c r="B140" s="53"/>
      <c r="C140" s="53"/>
    </row>
    <row r="141" spans="1:3" s="35" customFormat="1">
      <c r="A141" s="53"/>
      <c r="B141" s="53"/>
      <c r="C141" s="53"/>
    </row>
    <row r="142" spans="1:3" s="35" customFormat="1">
      <c r="A142" s="53"/>
      <c r="B142" s="53"/>
      <c r="C142" s="53"/>
    </row>
    <row r="143" spans="1:3" s="35" customFormat="1">
      <c r="A143" s="53"/>
      <c r="B143" s="53"/>
      <c r="C143" s="53"/>
    </row>
    <row r="144" spans="1:3" s="35" customFormat="1">
      <c r="A144" s="53"/>
      <c r="B144" s="53"/>
      <c r="C144" s="53"/>
    </row>
    <row r="145" spans="1:237" s="35" customFormat="1">
      <c r="A145" s="53"/>
      <c r="B145" s="53"/>
      <c r="C145" s="53"/>
    </row>
    <row r="146" spans="1:237" s="35" customFormat="1">
      <c r="A146" s="53"/>
      <c r="B146" s="53"/>
      <c r="C146" s="53"/>
    </row>
    <row r="147" spans="1:237" s="35" customFormat="1">
      <c r="A147" s="53"/>
      <c r="B147" s="53"/>
      <c r="C147" s="53"/>
    </row>
    <row r="148" spans="1:237" s="35" customFormat="1">
      <c r="A148" s="53"/>
      <c r="B148" s="53"/>
      <c r="C148" s="53"/>
    </row>
    <row r="149" spans="1:237" s="35" customFormat="1">
      <c r="A149" s="53"/>
      <c r="B149" s="53"/>
      <c r="C149" s="53"/>
    </row>
    <row r="150" spans="1:237" s="35" customFormat="1">
      <c r="A150" s="53"/>
      <c r="B150" s="53"/>
      <c r="C150" s="53"/>
    </row>
    <row r="151" spans="1:237" s="35" customFormat="1">
      <c r="A151" s="53"/>
      <c r="B151" s="53"/>
      <c r="C151" s="53"/>
    </row>
    <row r="152" spans="1:237" s="35" customFormat="1">
      <c r="A152" s="53"/>
      <c r="B152" s="53"/>
      <c r="C152" s="53"/>
    </row>
    <row r="153" spans="1:237" s="35" customFormat="1">
      <c r="A153" s="53"/>
      <c r="B153" s="53"/>
      <c r="C153" s="53"/>
    </row>
    <row r="154" spans="1:237" s="35" customFormat="1">
      <c r="A154" s="53"/>
      <c r="B154" s="53"/>
      <c r="C154" s="53"/>
    </row>
    <row r="155" spans="1:237" s="35" customFormat="1">
      <c r="A155" s="6"/>
      <c r="B155" s="6"/>
      <c r="C155" s="6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</row>
  </sheetData>
  <mergeCells count="113">
    <mergeCell ref="D5:E5"/>
    <mergeCell ref="F5:G5"/>
    <mergeCell ref="H5:I5"/>
    <mergeCell ref="J5:K5"/>
    <mergeCell ref="L5:M5"/>
    <mergeCell ref="N5:O5"/>
    <mergeCell ref="AB5:AC5"/>
    <mergeCell ref="AD5:AE5"/>
    <mergeCell ref="AF5:AG5"/>
    <mergeCell ref="AH5:AI5"/>
    <mergeCell ref="AJ5:AK5"/>
    <mergeCell ref="AL5:AM5"/>
    <mergeCell ref="P5:Q5"/>
    <mergeCell ref="R5:S5"/>
    <mergeCell ref="T5:U5"/>
    <mergeCell ref="V5:W5"/>
    <mergeCell ref="X5:Y5"/>
    <mergeCell ref="Z5:AA5"/>
    <mergeCell ref="AZ5:BA5"/>
    <mergeCell ref="BB5:BC5"/>
    <mergeCell ref="BD5:BE5"/>
    <mergeCell ref="BF5:BG5"/>
    <mergeCell ref="BH5:BI5"/>
    <mergeCell ref="BJ5:BK5"/>
    <mergeCell ref="AN5:AO5"/>
    <mergeCell ref="AP5:AQ5"/>
    <mergeCell ref="AR5:AS5"/>
    <mergeCell ref="AT5:AU5"/>
    <mergeCell ref="AV5:AW5"/>
    <mergeCell ref="AX5:AY5"/>
    <mergeCell ref="BX5:BY5"/>
    <mergeCell ref="BZ5:CA5"/>
    <mergeCell ref="CB5:CC5"/>
    <mergeCell ref="CD5:CE5"/>
    <mergeCell ref="CF5:CG5"/>
    <mergeCell ref="CH5:CI5"/>
    <mergeCell ref="BL5:BM5"/>
    <mergeCell ref="BN5:BO5"/>
    <mergeCell ref="BP5:BQ5"/>
    <mergeCell ref="BR5:BS5"/>
    <mergeCell ref="BT5:BU5"/>
    <mergeCell ref="BV5:BW5"/>
    <mergeCell ref="CV5:CW5"/>
    <mergeCell ref="CX5:CY5"/>
    <mergeCell ref="CZ5:DA5"/>
    <mergeCell ref="DB5:DC5"/>
    <mergeCell ref="DD5:DE5"/>
    <mergeCell ref="DF5:DG5"/>
    <mergeCell ref="CJ5:CK5"/>
    <mergeCell ref="CL5:CM5"/>
    <mergeCell ref="CN5:CO5"/>
    <mergeCell ref="CP5:CQ5"/>
    <mergeCell ref="CR5:CS5"/>
    <mergeCell ref="CT5:CU5"/>
    <mergeCell ref="DT5:DU5"/>
    <mergeCell ref="DV5:DW5"/>
    <mergeCell ref="DX5:DY5"/>
    <mergeCell ref="DZ5:EA5"/>
    <mergeCell ref="EB5:EC5"/>
    <mergeCell ref="ED5:EE5"/>
    <mergeCell ref="DH5:DI5"/>
    <mergeCell ref="DJ5:DK5"/>
    <mergeCell ref="DL5:DM5"/>
    <mergeCell ref="DN5:DO5"/>
    <mergeCell ref="DP5:DQ5"/>
    <mergeCell ref="DR5:DS5"/>
    <mergeCell ref="ER5:ES5"/>
    <mergeCell ref="ET5:EU5"/>
    <mergeCell ref="EV5:EW5"/>
    <mergeCell ref="EX5:EY5"/>
    <mergeCell ref="EZ5:FA5"/>
    <mergeCell ref="FB5:FC5"/>
    <mergeCell ref="EF5:EG5"/>
    <mergeCell ref="EH5:EI5"/>
    <mergeCell ref="EJ5:EK5"/>
    <mergeCell ref="EL5:EM5"/>
    <mergeCell ref="EN5:EO5"/>
    <mergeCell ref="EP5:EQ5"/>
    <mergeCell ref="FP5:FQ5"/>
    <mergeCell ref="FR5:FS5"/>
    <mergeCell ref="FT5:FU5"/>
    <mergeCell ref="FV5:FW5"/>
    <mergeCell ref="FX5:FY5"/>
    <mergeCell ref="FZ5:GA5"/>
    <mergeCell ref="FD5:FE5"/>
    <mergeCell ref="FF5:FG5"/>
    <mergeCell ref="FH5:FI5"/>
    <mergeCell ref="FJ5:FK5"/>
    <mergeCell ref="FL5:FM5"/>
    <mergeCell ref="FN5:FO5"/>
    <mergeCell ref="GN5:GO5"/>
    <mergeCell ref="GP5:GQ5"/>
    <mergeCell ref="GR5:GS5"/>
    <mergeCell ref="GT5:GU5"/>
    <mergeCell ref="GV5:GW5"/>
    <mergeCell ref="GX5:GY5"/>
    <mergeCell ref="GB5:GC5"/>
    <mergeCell ref="GD5:GE5"/>
    <mergeCell ref="GF5:GG5"/>
    <mergeCell ref="GH5:GI5"/>
    <mergeCell ref="GJ5:GK5"/>
    <mergeCell ref="GL5:GM5"/>
    <mergeCell ref="HL5:HM5"/>
    <mergeCell ref="HN5:HO5"/>
    <mergeCell ref="HP5:HQ5"/>
    <mergeCell ref="HR5:HS5"/>
    <mergeCell ref="HT5:HU5"/>
    <mergeCell ref="GZ5:HA5"/>
    <mergeCell ref="HB5:HC5"/>
    <mergeCell ref="HD5:HE5"/>
    <mergeCell ref="HF5:HG5"/>
    <mergeCell ref="HH5:HI5"/>
    <mergeCell ref="HJ5:HK5"/>
  </mergeCells>
  <pageMargins left="0.2" right="0.75" top="0.52" bottom="0.52" header="0.5" footer="0.5"/>
  <pageSetup paperSize="9" scale="4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dimension ref="A1:IH155"/>
  <sheetViews>
    <sheetView showGridLines="0" zoomScale="80" zoomScaleNormal="80" workbookViewId="0">
      <pane xSplit="3" ySplit="6" topLeftCell="D7" activePane="bottomRight" state="frozen"/>
      <selection sqref="A1:XFD1048576"/>
      <selection pane="topRight" sqref="A1:XFD1048576"/>
      <selection pane="bottomLeft" sqref="A1:XFD1048576"/>
      <selection pane="bottomRight" activeCell="D7" sqref="D7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231" width="14.5703125" style="3" customWidth="1"/>
    <col min="232" max="16384" width="9.140625" style="3"/>
  </cols>
  <sheetData>
    <row r="1" spans="1:230" ht="15" customHeight="1">
      <c r="A1" s="1" t="s">
        <v>0</v>
      </c>
      <c r="B1" s="2"/>
      <c r="C1" s="2"/>
    </row>
    <row r="2" spans="1:230" ht="15" customHeight="1">
      <c r="A2" s="1" t="s">
        <v>6</v>
      </c>
      <c r="B2" s="2"/>
      <c r="C2" s="2"/>
    </row>
    <row r="3" spans="1:230" ht="15" customHeight="1">
      <c r="A3" s="5" t="s">
        <v>357</v>
      </c>
      <c r="B3" s="2"/>
      <c r="C3" s="2"/>
    </row>
    <row r="4" spans="1:230" ht="15" customHeight="1"/>
    <row r="5" spans="1:230" ht="22.5" customHeight="1">
      <c r="D5" s="101">
        <v>701</v>
      </c>
      <c r="E5" s="102"/>
      <c r="F5" s="101">
        <v>900</v>
      </c>
      <c r="G5" s="102"/>
      <c r="H5" s="101">
        <v>901</v>
      </c>
      <c r="I5" s="102"/>
      <c r="J5" s="101">
        <v>902</v>
      </c>
      <c r="K5" s="102"/>
      <c r="L5" s="101">
        <v>702</v>
      </c>
      <c r="M5" s="102"/>
      <c r="N5" s="101">
        <v>703</v>
      </c>
      <c r="O5" s="102"/>
      <c r="P5" s="101">
        <v>704</v>
      </c>
      <c r="Q5" s="102"/>
      <c r="R5" s="101">
        <v>705</v>
      </c>
      <c r="S5" s="102"/>
      <c r="T5" s="101">
        <v>706</v>
      </c>
      <c r="U5" s="102"/>
      <c r="V5" s="101">
        <v>707</v>
      </c>
      <c r="W5" s="102"/>
      <c r="X5" s="101">
        <v>708</v>
      </c>
      <c r="Y5" s="102"/>
      <c r="Z5" s="101">
        <v>710</v>
      </c>
      <c r="AA5" s="102"/>
      <c r="AB5" s="101">
        <v>711</v>
      </c>
      <c r="AC5" s="102"/>
      <c r="AD5" s="101">
        <v>712</v>
      </c>
      <c r="AE5" s="102"/>
      <c r="AF5" s="101">
        <v>713</v>
      </c>
      <c r="AG5" s="102"/>
      <c r="AH5" s="101">
        <v>714</v>
      </c>
      <c r="AI5" s="102"/>
      <c r="AJ5" s="101" t="s">
        <v>160</v>
      </c>
      <c r="AK5" s="102"/>
      <c r="AL5" s="101">
        <v>903</v>
      </c>
      <c r="AM5" s="102"/>
      <c r="AN5" s="101">
        <v>716</v>
      </c>
      <c r="AO5" s="102"/>
      <c r="AP5" s="101">
        <v>717</v>
      </c>
      <c r="AQ5" s="102"/>
      <c r="AR5" s="101">
        <v>718</v>
      </c>
      <c r="AS5" s="102"/>
      <c r="AT5" s="101">
        <v>719</v>
      </c>
      <c r="AU5" s="102"/>
      <c r="AV5" s="101">
        <v>720</v>
      </c>
      <c r="AW5" s="102"/>
      <c r="AX5" s="101">
        <v>721</v>
      </c>
      <c r="AY5" s="102"/>
      <c r="AZ5" s="101">
        <v>722</v>
      </c>
      <c r="BA5" s="102"/>
      <c r="BB5" s="101">
        <v>723</v>
      </c>
      <c r="BC5" s="102"/>
      <c r="BD5" s="101">
        <v>724</v>
      </c>
      <c r="BE5" s="102"/>
      <c r="BF5" s="101">
        <v>725</v>
      </c>
      <c r="BG5" s="102"/>
      <c r="BH5" s="101">
        <v>726</v>
      </c>
      <c r="BI5" s="102"/>
      <c r="BJ5" s="101">
        <v>727</v>
      </c>
      <c r="BK5" s="102"/>
      <c r="BL5" s="101">
        <v>728</v>
      </c>
      <c r="BM5" s="102"/>
      <c r="BN5" s="101">
        <v>729</v>
      </c>
      <c r="BO5" s="102"/>
      <c r="BP5" s="101">
        <v>730</v>
      </c>
      <c r="BQ5" s="102"/>
      <c r="BR5" s="101">
        <v>731</v>
      </c>
      <c r="BS5" s="102"/>
      <c r="BT5" s="101">
        <v>732</v>
      </c>
      <c r="BU5" s="102"/>
      <c r="BV5" s="101">
        <v>733</v>
      </c>
      <c r="BW5" s="102"/>
      <c r="BX5" s="101">
        <v>734</v>
      </c>
      <c r="BY5" s="102"/>
      <c r="BZ5" s="101">
        <v>735</v>
      </c>
      <c r="CA5" s="102"/>
      <c r="CB5" s="101">
        <v>736</v>
      </c>
      <c r="CC5" s="102"/>
      <c r="CD5" s="101">
        <v>737</v>
      </c>
      <c r="CE5" s="102"/>
      <c r="CF5" s="101">
        <v>738</v>
      </c>
      <c r="CG5" s="102"/>
      <c r="CH5" s="101">
        <v>739</v>
      </c>
      <c r="CI5" s="102"/>
      <c r="CJ5" s="101">
        <v>740</v>
      </c>
      <c r="CK5" s="102"/>
      <c r="CL5" s="101">
        <v>741</v>
      </c>
      <c r="CM5" s="102"/>
      <c r="CN5" s="101">
        <v>742</v>
      </c>
      <c r="CO5" s="102"/>
      <c r="CP5" s="101">
        <v>743</v>
      </c>
      <c r="CQ5" s="102"/>
      <c r="CR5" s="101">
        <v>744</v>
      </c>
      <c r="CS5" s="102"/>
      <c r="CT5" s="101">
        <v>745</v>
      </c>
      <c r="CU5" s="102"/>
      <c r="CV5" s="101">
        <v>746</v>
      </c>
      <c r="CW5" s="102"/>
      <c r="CX5" s="101">
        <v>747</v>
      </c>
      <c r="CY5" s="102"/>
      <c r="CZ5" s="101">
        <v>748</v>
      </c>
      <c r="DA5" s="102"/>
      <c r="DB5" s="101">
        <v>749</v>
      </c>
      <c r="DC5" s="102"/>
      <c r="DD5" s="101">
        <v>750</v>
      </c>
      <c r="DE5" s="102"/>
      <c r="DF5" s="101">
        <v>751</v>
      </c>
      <c r="DG5" s="102"/>
      <c r="DH5" s="101">
        <v>752</v>
      </c>
      <c r="DI5" s="102"/>
      <c r="DJ5" s="101">
        <v>753</v>
      </c>
      <c r="DK5" s="102"/>
      <c r="DL5" s="101">
        <v>754</v>
      </c>
      <c r="DM5" s="102"/>
      <c r="DN5" s="101">
        <v>755</v>
      </c>
      <c r="DO5" s="102"/>
      <c r="DP5" s="101">
        <v>756</v>
      </c>
      <c r="DQ5" s="102"/>
      <c r="DR5" s="101">
        <v>757</v>
      </c>
      <c r="DS5" s="102"/>
      <c r="DT5" s="101">
        <v>758</v>
      </c>
      <c r="DU5" s="102"/>
      <c r="DV5" s="101">
        <v>759</v>
      </c>
      <c r="DW5" s="102"/>
      <c r="DX5" s="101">
        <v>760</v>
      </c>
      <c r="DY5" s="102"/>
      <c r="DZ5" s="101">
        <v>761</v>
      </c>
      <c r="EA5" s="102"/>
      <c r="EB5" s="101">
        <v>765</v>
      </c>
      <c r="EC5" s="102"/>
      <c r="ED5" s="101">
        <v>766</v>
      </c>
      <c r="EE5" s="102"/>
      <c r="EF5" s="101">
        <v>767</v>
      </c>
      <c r="EG5" s="102"/>
      <c r="EH5" s="101">
        <v>768</v>
      </c>
      <c r="EI5" s="102"/>
      <c r="EJ5" s="101">
        <v>769</v>
      </c>
      <c r="EK5" s="102"/>
      <c r="EL5" s="101">
        <v>770</v>
      </c>
      <c r="EM5" s="102"/>
      <c r="EN5" s="101">
        <v>771</v>
      </c>
      <c r="EO5" s="102"/>
      <c r="EP5" s="101">
        <v>773</v>
      </c>
      <c r="EQ5" s="102"/>
      <c r="ER5" s="101">
        <v>774</v>
      </c>
      <c r="ES5" s="102"/>
      <c r="ET5" s="101">
        <v>775</v>
      </c>
      <c r="EU5" s="102"/>
      <c r="EV5" s="101">
        <v>776</v>
      </c>
      <c r="EW5" s="102"/>
      <c r="EX5" s="101">
        <v>777</v>
      </c>
      <c r="EY5" s="102"/>
      <c r="EZ5" s="101">
        <v>778</v>
      </c>
      <c r="FA5" s="102"/>
      <c r="FB5" s="101">
        <v>779</v>
      </c>
      <c r="FC5" s="102"/>
      <c r="FD5" s="101">
        <v>780</v>
      </c>
      <c r="FE5" s="102"/>
      <c r="FF5" s="101">
        <v>781</v>
      </c>
      <c r="FG5" s="102"/>
      <c r="FH5" s="101">
        <v>782</v>
      </c>
      <c r="FI5" s="102"/>
      <c r="FJ5" s="101">
        <v>783</v>
      </c>
      <c r="FK5" s="102"/>
      <c r="FL5" s="101">
        <v>784</v>
      </c>
      <c r="FM5" s="102"/>
      <c r="FN5" s="101">
        <v>785</v>
      </c>
      <c r="FO5" s="102"/>
      <c r="FP5" s="101">
        <v>904</v>
      </c>
      <c r="FQ5" s="102"/>
      <c r="FR5" s="101">
        <v>905</v>
      </c>
      <c r="FS5" s="102"/>
      <c r="FT5" s="101">
        <v>906</v>
      </c>
      <c r="FU5" s="102"/>
      <c r="FV5" s="101">
        <v>90601</v>
      </c>
      <c r="FW5" s="102"/>
      <c r="FX5" s="101">
        <v>90602</v>
      </c>
      <c r="FY5" s="102"/>
      <c r="FZ5" s="101">
        <v>907</v>
      </c>
      <c r="GA5" s="102"/>
      <c r="GB5" s="101">
        <v>90701</v>
      </c>
      <c r="GC5" s="102"/>
      <c r="GD5" s="101">
        <v>90702</v>
      </c>
      <c r="GE5" s="102"/>
      <c r="GF5" s="101">
        <v>786</v>
      </c>
      <c r="GG5" s="102"/>
      <c r="GH5" s="101">
        <v>789</v>
      </c>
      <c r="GI5" s="102"/>
      <c r="GJ5" s="101">
        <v>798</v>
      </c>
      <c r="GK5" s="102"/>
      <c r="GL5" s="101">
        <v>790</v>
      </c>
      <c r="GM5" s="102"/>
      <c r="GN5" s="101">
        <v>791</v>
      </c>
      <c r="GO5" s="102"/>
      <c r="GP5" s="101">
        <v>792</v>
      </c>
      <c r="GQ5" s="102"/>
      <c r="GR5" s="101">
        <v>793</v>
      </c>
      <c r="GS5" s="102"/>
      <c r="GT5" s="101">
        <v>794</v>
      </c>
      <c r="GU5" s="102"/>
      <c r="GV5" s="101">
        <v>795</v>
      </c>
      <c r="GW5" s="102"/>
      <c r="GX5" s="101">
        <v>796</v>
      </c>
      <c r="GY5" s="102"/>
      <c r="GZ5" s="101">
        <v>797</v>
      </c>
      <c r="HA5" s="102"/>
      <c r="HB5" s="101">
        <v>908</v>
      </c>
      <c r="HC5" s="102"/>
      <c r="HD5" s="101">
        <v>909</v>
      </c>
      <c r="HE5" s="102"/>
      <c r="HF5" s="101">
        <v>910</v>
      </c>
      <c r="HG5" s="102"/>
      <c r="HH5" s="101">
        <v>91001</v>
      </c>
      <c r="HI5" s="102"/>
      <c r="HJ5" s="101">
        <v>91002</v>
      </c>
      <c r="HK5" s="102"/>
      <c r="HL5" s="101">
        <v>911</v>
      </c>
      <c r="HM5" s="102"/>
      <c r="HN5" s="101">
        <v>91101</v>
      </c>
      <c r="HO5" s="102"/>
      <c r="HP5" s="101">
        <v>91102</v>
      </c>
      <c r="HQ5" s="102"/>
      <c r="HR5" s="101">
        <v>799</v>
      </c>
      <c r="HS5" s="102"/>
      <c r="HT5" s="101" t="s">
        <v>356</v>
      </c>
      <c r="HU5" s="102"/>
    </row>
    <row r="6" spans="1:230" ht="80.099999999999994" customHeight="1">
      <c r="A6" s="55" t="s">
        <v>140</v>
      </c>
      <c r="B6" s="55" t="s">
        <v>141</v>
      </c>
      <c r="C6" s="55" t="s">
        <v>142</v>
      </c>
      <c r="D6" s="56" t="s">
        <v>9</v>
      </c>
      <c r="E6" s="78" t="s">
        <v>10</v>
      </c>
      <c r="F6" s="56" t="s">
        <v>9</v>
      </c>
      <c r="G6" s="78" t="s">
        <v>10</v>
      </c>
      <c r="H6" s="56" t="s">
        <v>9</v>
      </c>
      <c r="I6" s="78" t="s">
        <v>10</v>
      </c>
      <c r="J6" s="56" t="s">
        <v>9</v>
      </c>
      <c r="K6" s="78" t="s">
        <v>10</v>
      </c>
      <c r="L6" s="56" t="s">
        <v>9</v>
      </c>
      <c r="M6" s="78" t="s">
        <v>10</v>
      </c>
      <c r="N6" s="56" t="s">
        <v>9</v>
      </c>
      <c r="O6" s="78" t="s">
        <v>10</v>
      </c>
      <c r="P6" s="56" t="s">
        <v>9</v>
      </c>
      <c r="Q6" s="78" t="s">
        <v>10</v>
      </c>
      <c r="R6" s="56" t="s">
        <v>9</v>
      </c>
      <c r="S6" s="78" t="s">
        <v>10</v>
      </c>
      <c r="T6" s="56" t="s">
        <v>9</v>
      </c>
      <c r="U6" s="78" t="s">
        <v>10</v>
      </c>
      <c r="V6" s="56" t="s">
        <v>9</v>
      </c>
      <c r="W6" s="78" t="s">
        <v>10</v>
      </c>
      <c r="X6" s="56" t="s">
        <v>9</v>
      </c>
      <c r="Y6" s="78" t="s">
        <v>10</v>
      </c>
      <c r="Z6" s="56" t="s">
        <v>9</v>
      </c>
      <c r="AA6" s="78" t="s">
        <v>10</v>
      </c>
      <c r="AB6" s="56" t="s">
        <v>9</v>
      </c>
      <c r="AC6" s="78" t="s">
        <v>10</v>
      </c>
      <c r="AD6" s="56" t="s">
        <v>9</v>
      </c>
      <c r="AE6" s="78" t="s">
        <v>10</v>
      </c>
      <c r="AF6" s="56" t="s">
        <v>9</v>
      </c>
      <c r="AG6" s="78" t="s">
        <v>10</v>
      </c>
      <c r="AH6" s="56" t="s">
        <v>9</v>
      </c>
      <c r="AI6" s="78" t="s">
        <v>10</v>
      </c>
      <c r="AJ6" s="56" t="s">
        <v>9</v>
      </c>
      <c r="AK6" s="78" t="s">
        <v>10</v>
      </c>
      <c r="AL6" s="56" t="s">
        <v>9</v>
      </c>
      <c r="AM6" s="78" t="s">
        <v>10</v>
      </c>
      <c r="AN6" s="56" t="s">
        <v>9</v>
      </c>
      <c r="AO6" s="78" t="s">
        <v>10</v>
      </c>
      <c r="AP6" s="56" t="s">
        <v>9</v>
      </c>
      <c r="AQ6" s="78" t="s">
        <v>10</v>
      </c>
      <c r="AR6" s="56" t="s">
        <v>9</v>
      </c>
      <c r="AS6" s="78" t="s">
        <v>10</v>
      </c>
      <c r="AT6" s="56" t="s">
        <v>9</v>
      </c>
      <c r="AU6" s="78" t="s">
        <v>10</v>
      </c>
      <c r="AV6" s="56" t="s">
        <v>9</v>
      </c>
      <c r="AW6" s="78" t="s">
        <v>10</v>
      </c>
      <c r="AX6" s="56" t="s">
        <v>9</v>
      </c>
      <c r="AY6" s="78" t="s">
        <v>10</v>
      </c>
      <c r="AZ6" s="56" t="s">
        <v>9</v>
      </c>
      <c r="BA6" s="78" t="s">
        <v>10</v>
      </c>
      <c r="BB6" s="56" t="s">
        <v>9</v>
      </c>
      <c r="BC6" s="78" t="s">
        <v>10</v>
      </c>
      <c r="BD6" s="56" t="s">
        <v>9</v>
      </c>
      <c r="BE6" s="78" t="s">
        <v>10</v>
      </c>
      <c r="BF6" s="56" t="s">
        <v>9</v>
      </c>
      <c r="BG6" s="78" t="s">
        <v>10</v>
      </c>
      <c r="BH6" s="56" t="s">
        <v>9</v>
      </c>
      <c r="BI6" s="78" t="s">
        <v>10</v>
      </c>
      <c r="BJ6" s="56" t="s">
        <v>9</v>
      </c>
      <c r="BK6" s="78" t="s">
        <v>10</v>
      </c>
      <c r="BL6" s="56" t="s">
        <v>9</v>
      </c>
      <c r="BM6" s="78" t="s">
        <v>10</v>
      </c>
      <c r="BN6" s="56" t="s">
        <v>9</v>
      </c>
      <c r="BO6" s="78" t="s">
        <v>10</v>
      </c>
      <c r="BP6" s="56" t="s">
        <v>9</v>
      </c>
      <c r="BQ6" s="78" t="s">
        <v>10</v>
      </c>
      <c r="BR6" s="56" t="s">
        <v>9</v>
      </c>
      <c r="BS6" s="78" t="s">
        <v>10</v>
      </c>
      <c r="BT6" s="56" t="s">
        <v>9</v>
      </c>
      <c r="BU6" s="78" t="s">
        <v>10</v>
      </c>
      <c r="BV6" s="56" t="s">
        <v>9</v>
      </c>
      <c r="BW6" s="78" t="s">
        <v>10</v>
      </c>
      <c r="BX6" s="56" t="s">
        <v>9</v>
      </c>
      <c r="BY6" s="78" t="s">
        <v>10</v>
      </c>
      <c r="BZ6" s="56" t="s">
        <v>9</v>
      </c>
      <c r="CA6" s="78" t="s">
        <v>10</v>
      </c>
      <c r="CB6" s="56" t="s">
        <v>9</v>
      </c>
      <c r="CC6" s="78" t="s">
        <v>10</v>
      </c>
      <c r="CD6" s="56" t="s">
        <v>9</v>
      </c>
      <c r="CE6" s="78" t="s">
        <v>10</v>
      </c>
      <c r="CF6" s="56" t="s">
        <v>9</v>
      </c>
      <c r="CG6" s="78" t="s">
        <v>10</v>
      </c>
      <c r="CH6" s="56" t="s">
        <v>9</v>
      </c>
      <c r="CI6" s="78" t="s">
        <v>10</v>
      </c>
      <c r="CJ6" s="56" t="s">
        <v>9</v>
      </c>
      <c r="CK6" s="78" t="s">
        <v>10</v>
      </c>
      <c r="CL6" s="56" t="s">
        <v>9</v>
      </c>
      <c r="CM6" s="78" t="s">
        <v>10</v>
      </c>
      <c r="CN6" s="56" t="s">
        <v>9</v>
      </c>
      <c r="CO6" s="78" t="s">
        <v>10</v>
      </c>
      <c r="CP6" s="56" t="s">
        <v>9</v>
      </c>
      <c r="CQ6" s="78" t="s">
        <v>10</v>
      </c>
      <c r="CR6" s="56" t="s">
        <v>9</v>
      </c>
      <c r="CS6" s="78" t="s">
        <v>10</v>
      </c>
      <c r="CT6" s="56" t="s">
        <v>9</v>
      </c>
      <c r="CU6" s="78" t="s">
        <v>10</v>
      </c>
      <c r="CV6" s="56" t="s">
        <v>9</v>
      </c>
      <c r="CW6" s="78" t="s">
        <v>10</v>
      </c>
      <c r="CX6" s="56" t="s">
        <v>9</v>
      </c>
      <c r="CY6" s="78" t="s">
        <v>10</v>
      </c>
      <c r="CZ6" s="56" t="s">
        <v>9</v>
      </c>
      <c r="DA6" s="78" t="s">
        <v>10</v>
      </c>
      <c r="DB6" s="56" t="s">
        <v>9</v>
      </c>
      <c r="DC6" s="78" t="s">
        <v>10</v>
      </c>
      <c r="DD6" s="56" t="s">
        <v>9</v>
      </c>
      <c r="DE6" s="78" t="s">
        <v>10</v>
      </c>
      <c r="DF6" s="56" t="s">
        <v>9</v>
      </c>
      <c r="DG6" s="78" t="s">
        <v>10</v>
      </c>
      <c r="DH6" s="56" t="s">
        <v>9</v>
      </c>
      <c r="DI6" s="78" t="s">
        <v>10</v>
      </c>
      <c r="DJ6" s="56" t="s">
        <v>9</v>
      </c>
      <c r="DK6" s="78" t="s">
        <v>10</v>
      </c>
      <c r="DL6" s="56" t="s">
        <v>9</v>
      </c>
      <c r="DM6" s="78" t="s">
        <v>10</v>
      </c>
      <c r="DN6" s="56" t="s">
        <v>9</v>
      </c>
      <c r="DO6" s="78" t="s">
        <v>10</v>
      </c>
      <c r="DP6" s="56" t="s">
        <v>9</v>
      </c>
      <c r="DQ6" s="78" t="s">
        <v>10</v>
      </c>
      <c r="DR6" s="56" t="s">
        <v>9</v>
      </c>
      <c r="DS6" s="78" t="s">
        <v>10</v>
      </c>
      <c r="DT6" s="56" t="s">
        <v>9</v>
      </c>
      <c r="DU6" s="78" t="s">
        <v>10</v>
      </c>
      <c r="DV6" s="56" t="s">
        <v>9</v>
      </c>
      <c r="DW6" s="78" t="s">
        <v>10</v>
      </c>
      <c r="DX6" s="56" t="s">
        <v>9</v>
      </c>
      <c r="DY6" s="78" t="s">
        <v>10</v>
      </c>
      <c r="DZ6" s="56" t="s">
        <v>9</v>
      </c>
      <c r="EA6" s="78" t="s">
        <v>10</v>
      </c>
      <c r="EB6" s="56" t="s">
        <v>9</v>
      </c>
      <c r="EC6" s="78" t="s">
        <v>10</v>
      </c>
      <c r="ED6" s="56" t="s">
        <v>9</v>
      </c>
      <c r="EE6" s="78" t="s">
        <v>10</v>
      </c>
      <c r="EF6" s="56" t="s">
        <v>9</v>
      </c>
      <c r="EG6" s="78" t="s">
        <v>10</v>
      </c>
      <c r="EH6" s="56" t="s">
        <v>9</v>
      </c>
      <c r="EI6" s="78" t="s">
        <v>10</v>
      </c>
      <c r="EJ6" s="56" t="s">
        <v>9</v>
      </c>
      <c r="EK6" s="78" t="s">
        <v>10</v>
      </c>
      <c r="EL6" s="56" t="s">
        <v>9</v>
      </c>
      <c r="EM6" s="78" t="s">
        <v>10</v>
      </c>
      <c r="EN6" s="56" t="s">
        <v>9</v>
      </c>
      <c r="EO6" s="78" t="s">
        <v>10</v>
      </c>
      <c r="EP6" s="56" t="s">
        <v>9</v>
      </c>
      <c r="EQ6" s="78" t="s">
        <v>10</v>
      </c>
      <c r="ER6" s="56" t="s">
        <v>9</v>
      </c>
      <c r="ES6" s="78" t="s">
        <v>10</v>
      </c>
      <c r="ET6" s="56" t="s">
        <v>9</v>
      </c>
      <c r="EU6" s="78" t="s">
        <v>10</v>
      </c>
      <c r="EV6" s="56" t="s">
        <v>9</v>
      </c>
      <c r="EW6" s="78" t="s">
        <v>10</v>
      </c>
      <c r="EX6" s="56" t="s">
        <v>9</v>
      </c>
      <c r="EY6" s="78" t="s">
        <v>10</v>
      </c>
      <c r="EZ6" s="56" t="s">
        <v>9</v>
      </c>
      <c r="FA6" s="78" t="s">
        <v>10</v>
      </c>
      <c r="FB6" s="56" t="s">
        <v>9</v>
      </c>
      <c r="FC6" s="78" t="s">
        <v>10</v>
      </c>
      <c r="FD6" s="56" t="s">
        <v>9</v>
      </c>
      <c r="FE6" s="78" t="s">
        <v>10</v>
      </c>
      <c r="FF6" s="56" t="s">
        <v>9</v>
      </c>
      <c r="FG6" s="78" t="s">
        <v>10</v>
      </c>
      <c r="FH6" s="56" t="s">
        <v>9</v>
      </c>
      <c r="FI6" s="78" t="s">
        <v>10</v>
      </c>
      <c r="FJ6" s="56" t="s">
        <v>9</v>
      </c>
      <c r="FK6" s="78" t="s">
        <v>10</v>
      </c>
      <c r="FL6" s="56" t="s">
        <v>9</v>
      </c>
      <c r="FM6" s="78" t="s">
        <v>10</v>
      </c>
      <c r="FN6" s="56" t="s">
        <v>9</v>
      </c>
      <c r="FO6" s="78" t="s">
        <v>10</v>
      </c>
      <c r="FP6" s="56" t="s">
        <v>9</v>
      </c>
      <c r="FQ6" s="78" t="s">
        <v>10</v>
      </c>
      <c r="FR6" s="56" t="s">
        <v>9</v>
      </c>
      <c r="FS6" s="78" t="s">
        <v>10</v>
      </c>
      <c r="FT6" s="56" t="s">
        <v>9</v>
      </c>
      <c r="FU6" s="78" t="s">
        <v>10</v>
      </c>
      <c r="FV6" s="56" t="s">
        <v>9</v>
      </c>
      <c r="FW6" s="78" t="s">
        <v>10</v>
      </c>
      <c r="FX6" s="56" t="s">
        <v>9</v>
      </c>
      <c r="FY6" s="78" t="s">
        <v>10</v>
      </c>
      <c r="FZ6" s="56" t="s">
        <v>9</v>
      </c>
      <c r="GA6" s="78" t="s">
        <v>10</v>
      </c>
      <c r="GB6" s="56" t="s">
        <v>9</v>
      </c>
      <c r="GC6" s="78" t="s">
        <v>10</v>
      </c>
      <c r="GD6" s="56" t="s">
        <v>9</v>
      </c>
      <c r="GE6" s="78" t="s">
        <v>10</v>
      </c>
      <c r="GF6" s="56" t="s">
        <v>9</v>
      </c>
      <c r="GG6" s="78" t="s">
        <v>10</v>
      </c>
      <c r="GH6" s="56" t="s">
        <v>9</v>
      </c>
      <c r="GI6" s="78" t="s">
        <v>10</v>
      </c>
      <c r="GJ6" s="56" t="s">
        <v>9</v>
      </c>
      <c r="GK6" s="78" t="s">
        <v>10</v>
      </c>
      <c r="GL6" s="56" t="s">
        <v>9</v>
      </c>
      <c r="GM6" s="78" t="s">
        <v>10</v>
      </c>
      <c r="GN6" s="56" t="s">
        <v>9</v>
      </c>
      <c r="GO6" s="78" t="s">
        <v>10</v>
      </c>
      <c r="GP6" s="56" t="s">
        <v>9</v>
      </c>
      <c r="GQ6" s="78" t="s">
        <v>10</v>
      </c>
      <c r="GR6" s="56" t="s">
        <v>9</v>
      </c>
      <c r="GS6" s="78" t="s">
        <v>10</v>
      </c>
      <c r="GT6" s="56" t="s">
        <v>9</v>
      </c>
      <c r="GU6" s="78" t="s">
        <v>10</v>
      </c>
      <c r="GV6" s="56" t="s">
        <v>9</v>
      </c>
      <c r="GW6" s="78" t="s">
        <v>10</v>
      </c>
      <c r="GX6" s="56" t="s">
        <v>9</v>
      </c>
      <c r="GY6" s="78" t="s">
        <v>10</v>
      </c>
      <c r="GZ6" s="56" t="s">
        <v>9</v>
      </c>
      <c r="HA6" s="78" t="s">
        <v>10</v>
      </c>
      <c r="HB6" s="56" t="s">
        <v>9</v>
      </c>
      <c r="HC6" s="78" t="s">
        <v>10</v>
      </c>
      <c r="HD6" s="56" t="s">
        <v>9</v>
      </c>
      <c r="HE6" s="78" t="s">
        <v>10</v>
      </c>
      <c r="HF6" s="56" t="s">
        <v>9</v>
      </c>
      <c r="HG6" s="78" t="s">
        <v>10</v>
      </c>
      <c r="HH6" s="56" t="s">
        <v>9</v>
      </c>
      <c r="HI6" s="78" t="s">
        <v>10</v>
      </c>
      <c r="HJ6" s="56" t="s">
        <v>9</v>
      </c>
      <c r="HK6" s="78" t="s">
        <v>10</v>
      </c>
      <c r="HL6" s="56" t="s">
        <v>9</v>
      </c>
      <c r="HM6" s="78" t="s">
        <v>10</v>
      </c>
      <c r="HN6" s="56" t="s">
        <v>9</v>
      </c>
      <c r="HO6" s="78" t="s">
        <v>10</v>
      </c>
      <c r="HP6" s="56" t="s">
        <v>9</v>
      </c>
      <c r="HQ6" s="78" t="s">
        <v>10</v>
      </c>
      <c r="HR6" s="56" t="s">
        <v>9</v>
      </c>
      <c r="HS6" s="78" t="s">
        <v>10</v>
      </c>
      <c r="HT6" s="79" t="s">
        <v>9</v>
      </c>
      <c r="HU6" s="79" t="s">
        <v>10</v>
      </c>
      <c r="HV6" s="79" t="s">
        <v>6</v>
      </c>
    </row>
    <row r="7" spans="1:230" ht="12.75" customHeight="1">
      <c r="A7" s="57" t="s">
        <v>145</v>
      </c>
      <c r="B7" s="17">
        <v>1001</v>
      </c>
      <c r="C7" s="58" t="s">
        <v>146</v>
      </c>
      <c r="D7" s="19">
        <v>48136168.409999996</v>
      </c>
      <c r="E7" s="19">
        <v>124737266.77999999</v>
      </c>
      <c r="F7" s="18">
        <v>0</v>
      </c>
      <c r="G7" s="18">
        <v>0</v>
      </c>
      <c r="H7" s="18">
        <v>0</v>
      </c>
      <c r="I7" s="18">
        <v>0</v>
      </c>
      <c r="J7" s="18">
        <v>48136168.409999996</v>
      </c>
      <c r="K7" s="18">
        <v>124737266.77999999</v>
      </c>
      <c r="L7" s="18">
        <v>1974051.05</v>
      </c>
      <c r="M7" s="18">
        <v>8180406.4800000004</v>
      </c>
      <c r="N7" s="18">
        <v>0</v>
      </c>
      <c r="O7" s="18">
        <v>0</v>
      </c>
      <c r="P7" s="18">
        <v>753789.02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31331054.43</v>
      </c>
      <c r="AA7" s="18">
        <v>7636204.1900000004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4411706.8899999997</v>
      </c>
      <c r="AU7" s="18">
        <v>279912.33</v>
      </c>
      <c r="AV7" s="18">
        <v>75298108.070000008</v>
      </c>
      <c r="AW7" s="18">
        <v>60845558.149999999</v>
      </c>
      <c r="AX7" s="18">
        <v>0</v>
      </c>
      <c r="AY7" s="18">
        <v>0</v>
      </c>
      <c r="AZ7" s="18">
        <v>3291374.4200000004</v>
      </c>
      <c r="BA7" s="18">
        <v>0</v>
      </c>
      <c r="BB7" s="18">
        <v>0</v>
      </c>
      <c r="BC7" s="18">
        <v>0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919982.65</v>
      </c>
      <c r="BQ7" s="18">
        <v>0</v>
      </c>
      <c r="BR7" s="18">
        <v>0</v>
      </c>
      <c r="BS7" s="18">
        <v>0</v>
      </c>
      <c r="BT7" s="18">
        <v>0</v>
      </c>
      <c r="BU7" s="18">
        <v>0</v>
      </c>
      <c r="BV7" s="18">
        <v>78174187.210000008</v>
      </c>
      <c r="BW7" s="18">
        <v>84779373.530000001</v>
      </c>
      <c r="BX7" s="18">
        <v>0</v>
      </c>
      <c r="BY7" s="18">
        <v>0</v>
      </c>
      <c r="BZ7" s="18">
        <v>0</v>
      </c>
      <c r="CA7" s="18">
        <v>0</v>
      </c>
      <c r="CB7" s="18">
        <v>3750511.96</v>
      </c>
      <c r="CC7" s="18">
        <v>14122255.109999999</v>
      </c>
      <c r="CD7" s="18">
        <v>0</v>
      </c>
      <c r="CE7" s="18">
        <v>0</v>
      </c>
      <c r="CF7" s="18">
        <v>0</v>
      </c>
      <c r="CG7" s="18">
        <v>0</v>
      </c>
      <c r="CH7" s="18">
        <v>0</v>
      </c>
      <c r="CI7" s="18">
        <v>0</v>
      </c>
      <c r="CJ7" s="18">
        <v>97110.26</v>
      </c>
      <c r="CK7" s="18">
        <v>338203.32</v>
      </c>
      <c r="CL7" s="18">
        <v>0</v>
      </c>
      <c r="CM7" s="18">
        <v>0</v>
      </c>
      <c r="CN7" s="18">
        <v>0</v>
      </c>
      <c r="CO7" s="18">
        <v>0</v>
      </c>
      <c r="CP7" s="18">
        <v>0</v>
      </c>
      <c r="CQ7" s="18">
        <v>0</v>
      </c>
      <c r="CR7" s="18">
        <v>0</v>
      </c>
      <c r="CS7" s="18">
        <v>0</v>
      </c>
      <c r="CT7" s="18">
        <v>0</v>
      </c>
      <c r="CU7" s="18">
        <v>0</v>
      </c>
      <c r="CV7" s="18">
        <v>0</v>
      </c>
      <c r="CW7" s="18">
        <v>0</v>
      </c>
      <c r="CX7" s="18">
        <v>0</v>
      </c>
      <c r="CY7" s="18">
        <v>0</v>
      </c>
      <c r="CZ7" s="18">
        <v>0</v>
      </c>
      <c r="DA7" s="18">
        <v>0</v>
      </c>
      <c r="DB7" s="18">
        <v>0</v>
      </c>
      <c r="DC7" s="18">
        <v>0</v>
      </c>
      <c r="DD7" s="18">
        <v>22624459.550000001</v>
      </c>
      <c r="DE7" s="18">
        <v>10489219.880000001</v>
      </c>
      <c r="DF7" s="18">
        <v>0</v>
      </c>
      <c r="DG7" s="18">
        <v>0</v>
      </c>
      <c r="DH7" s="18">
        <v>0</v>
      </c>
      <c r="DI7" s="18">
        <v>0</v>
      </c>
      <c r="DJ7" s="18">
        <v>0</v>
      </c>
      <c r="DK7" s="18">
        <v>0</v>
      </c>
      <c r="DL7" s="18">
        <v>0</v>
      </c>
      <c r="DM7" s="18">
        <v>0</v>
      </c>
      <c r="DN7" s="18">
        <v>0</v>
      </c>
      <c r="DO7" s="18">
        <v>0</v>
      </c>
      <c r="DP7" s="18">
        <v>0</v>
      </c>
      <c r="DQ7" s="18">
        <v>0</v>
      </c>
      <c r="DR7" s="18">
        <v>0</v>
      </c>
      <c r="DS7" s="18">
        <v>0</v>
      </c>
      <c r="DT7" s="18">
        <v>0</v>
      </c>
      <c r="DU7" s="18">
        <v>0</v>
      </c>
      <c r="DV7" s="18">
        <v>0</v>
      </c>
      <c r="DW7" s="18">
        <v>0</v>
      </c>
      <c r="DX7" s="18">
        <v>0</v>
      </c>
      <c r="DY7" s="18">
        <v>0</v>
      </c>
      <c r="DZ7" s="18">
        <v>0</v>
      </c>
      <c r="EA7" s="18">
        <v>0</v>
      </c>
      <c r="EB7" s="18">
        <v>153368.99000000022</v>
      </c>
      <c r="EC7" s="18">
        <v>235223925.28</v>
      </c>
      <c r="ED7" s="18">
        <v>242779.11</v>
      </c>
      <c r="EE7" s="18">
        <v>6897309.3099999996</v>
      </c>
      <c r="EF7" s="18">
        <v>3668449.35</v>
      </c>
      <c r="EG7" s="18">
        <v>23206694.949999999</v>
      </c>
      <c r="EH7" s="18">
        <v>0</v>
      </c>
      <c r="EI7" s="18">
        <v>0</v>
      </c>
      <c r="EJ7" s="18">
        <v>0</v>
      </c>
      <c r="EK7" s="18">
        <v>0</v>
      </c>
      <c r="EL7" s="18">
        <v>0</v>
      </c>
      <c r="EM7" s="18">
        <v>0</v>
      </c>
      <c r="EN7" s="18">
        <v>12161475.85</v>
      </c>
      <c r="EO7" s="18">
        <v>0</v>
      </c>
      <c r="EP7" s="18">
        <v>0</v>
      </c>
      <c r="EQ7" s="18">
        <v>0</v>
      </c>
      <c r="ER7" s="18">
        <v>0</v>
      </c>
      <c r="ES7" s="18">
        <v>0</v>
      </c>
      <c r="ET7" s="18">
        <v>0</v>
      </c>
      <c r="EU7" s="18">
        <v>0</v>
      </c>
      <c r="EV7" s="18">
        <v>0</v>
      </c>
      <c r="EW7" s="18">
        <v>0</v>
      </c>
      <c r="EX7" s="18">
        <v>0</v>
      </c>
      <c r="EY7" s="18">
        <v>0</v>
      </c>
      <c r="EZ7" s="18">
        <v>0</v>
      </c>
      <c r="FA7" s="18">
        <v>0</v>
      </c>
      <c r="FB7" s="18">
        <v>0</v>
      </c>
      <c r="FC7" s="18">
        <v>0</v>
      </c>
      <c r="FD7" s="18">
        <v>0</v>
      </c>
      <c r="FE7" s="18">
        <v>0</v>
      </c>
      <c r="FF7" s="18">
        <v>0</v>
      </c>
      <c r="FG7" s="18">
        <v>0</v>
      </c>
      <c r="FH7" s="18">
        <v>0</v>
      </c>
      <c r="FI7" s="18">
        <v>0</v>
      </c>
      <c r="FJ7" s="18">
        <v>0</v>
      </c>
      <c r="FK7" s="18">
        <v>0</v>
      </c>
      <c r="FL7" s="18">
        <v>0</v>
      </c>
      <c r="FM7" s="18">
        <v>0</v>
      </c>
      <c r="FN7" s="19">
        <v>73555.740000000005</v>
      </c>
      <c r="FO7" s="19">
        <v>0</v>
      </c>
      <c r="FP7" s="18">
        <v>0</v>
      </c>
      <c r="FQ7" s="18">
        <v>0</v>
      </c>
      <c r="FR7" s="18">
        <v>0</v>
      </c>
      <c r="FS7" s="18">
        <v>0</v>
      </c>
      <c r="FT7" s="80">
        <v>0</v>
      </c>
      <c r="FU7" s="80">
        <v>0</v>
      </c>
      <c r="FV7" s="18">
        <v>0</v>
      </c>
      <c r="FW7" s="18">
        <v>0</v>
      </c>
      <c r="FX7" s="18">
        <v>0</v>
      </c>
      <c r="FY7" s="18">
        <v>0</v>
      </c>
      <c r="FZ7" s="80">
        <v>73555.740000000005</v>
      </c>
      <c r="GA7" s="80">
        <v>0</v>
      </c>
      <c r="GB7" s="18">
        <v>0</v>
      </c>
      <c r="GC7" s="18">
        <v>0</v>
      </c>
      <c r="GD7" s="18">
        <v>73555.740000000005</v>
      </c>
      <c r="GE7" s="18">
        <v>0</v>
      </c>
      <c r="GF7" s="18">
        <v>907223.07</v>
      </c>
      <c r="GG7" s="18">
        <v>929537.58</v>
      </c>
      <c r="GH7" s="18">
        <v>0</v>
      </c>
      <c r="GI7" s="18">
        <v>0</v>
      </c>
      <c r="GJ7" s="18">
        <v>0</v>
      </c>
      <c r="GK7" s="18">
        <v>0</v>
      </c>
      <c r="GL7" s="18">
        <v>0</v>
      </c>
      <c r="GM7" s="18">
        <v>0</v>
      </c>
      <c r="GN7" s="18">
        <v>0</v>
      </c>
      <c r="GO7" s="18">
        <v>0</v>
      </c>
      <c r="GP7" s="18">
        <v>0</v>
      </c>
      <c r="GQ7" s="18">
        <v>0</v>
      </c>
      <c r="GR7" s="18">
        <v>0</v>
      </c>
      <c r="GS7" s="18">
        <v>0</v>
      </c>
      <c r="GT7" s="18">
        <v>0</v>
      </c>
      <c r="GU7" s="18">
        <v>0</v>
      </c>
      <c r="GV7" s="18">
        <v>0</v>
      </c>
      <c r="GW7" s="18">
        <v>0</v>
      </c>
      <c r="GX7" s="18">
        <v>0</v>
      </c>
      <c r="GY7" s="18">
        <v>0</v>
      </c>
      <c r="GZ7" s="80">
        <v>0</v>
      </c>
      <c r="HA7" s="80">
        <v>0</v>
      </c>
      <c r="HB7" s="18">
        <v>0</v>
      </c>
      <c r="HC7" s="18">
        <v>0</v>
      </c>
      <c r="HD7" s="18">
        <v>0</v>
      </c>
      <c r="HE7" s="18">
        <v>0</v>
      </c>
      <c r="HF7" s="80">
        <v>0</v>
      </c>
      <c r="HG7" s="80">
        <v>0</v>
      </c>
      <c r="HH7" s="18">
        <v>0</v>
      </c>
      <c r="HI7" s="18">
        <v>0</v>
      </c>
      <c r="HJ7" s="18">
        <v>0</v>
      </c>
      <c r="HK7" s="18">
        <v>0</v>
      </c>
      <c r="HL7" s="80">
        <v>0</v>
      </c>
      <c r="HM7" s="80">
        <v>0</v>
      </c>
      <c r="HN7" s="18">
        <v>0</v>
      </c>
      <c r="HO7" s="18">
        <v>0</v>
      </c>
      <c r="HP7" s="18">
        <v>0</v>
      </c>
      <c r="HQ7" s="18">
        <v>0</v>
      </c>
      <c r="HR7" s="18">
        <v>0</v>
      </c>
      <c r="HS7" s="18">
        <v>0</v>
      </c>
      <c r="HT7" s="18">
        <v>287969356.02999997</v>
      </c>
      <c r="HU7" s="18">
        <v>577665866.8900001</v>
      </c>
      <c r="HV7" s="19">
        <v>865635222.92000008</v>
      </c>
    </row>
    <row r="8" spans="1:230" ht="12.75" customHeight="1">
      <c r="A8" s="57" t="s">
        <v>148</v>
      </c>
      <c r="B8" s="17">
        <v>1003</v>
      </c>
      <c r="C8" s="58" t="s">
        <v>146</v>
      </c>
      <c r="D8" s="19">
        <v>1162360938.29</v>
      </c>
      <c r="E8" s="19">
        <v>0</v>
      </c>
      <c r="F8" s="18">
        <v>141648089.97067219</v>
      </c>
      <c r="G8" s="18">
        <v>0</v>
      </c>
      <c r="H8" s="18">
        <v>594902871.59241426</v>
      </c>
      <c r="I8" s="18">
        <v>0</v>
      </c>
      <c r="J8" s="18">
        <v>425809976.72691345</v>
      </c>
      <c r="K8" s="18">
        <v>0</v>
      </c>
      <c r="L8" s="18">
        <v>181871231.38</v>
      </c>
      <c r="M8" s="18">
        <v>0</v>
      </c>
      <c r="N8" s="18">
        <v>194562624.44</v>
      </c>
      <c r="O8" s="18">
        <v>0</v>
      </c>
      <c r="P8" s="18">
        <v>7009307.1399999997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1736793.55</v>
      </c>
      <c r="W8" s="18">
        <v>0</v>
      </c>
      <c r="X8" s="18">
        <v>0</v>
      </c>
      <c r="Y8" s="18">
        <v>0</v>
      </c>
      <c r="Z8" s="18">
        <v>133193822.11</v>
      </c>
      <c r="AA8" s="18">
        <v>0</v>
      </c>
      <c r="AB8" s="18">
        <v>0</v>
      </c>
      <c r="AC8" s="18">
        <v>0</v>
      </c>
      <c r="AD8" s="18">
        <v>54318053.789999999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2078068045.72</v>
      </c>
      <c r="AK8" s="18">
        <v>0</v>
      </c>
      <c r="AL8" s="18">
        <v>0</v>
      </c>
      <c r="AM8" s="18">
        <v>0</v>
      </c>
      <c r="AN8" s="18">
        <v>160164089.75</v>
      </c>
      <c r="AO8" s="18">
        <v>0</v>
      </c>
      <c r="AP8" s="18">
        <v>1276360670.4400001</v>
      </c>
      <c r="AQ8" s="18">
        <v>0</v>
      </c>
      <c r="AR8" s="18">
        <v>207142.3</v>
      </c>
      <c r="AS8" s="18">
        <v>0</v>
      </c>
      <c r="AT8" s="18">
        <v>68102499.239999995</v>
      </c>
      <c r="AU8" s="18">
        <v>0</v>
      </c>
      <c r="AV8" s="18">
        <v>153291870.00999999</v>
      </c>
      <c r="AW8" s="18">
        <v>0</v>
      </c>
      <c r="AX8" s="18">
        <v>40985.01</v>
      </c>
      <c r="AY8" s="18">
        <v>0</v>
      </c>
      <c r="AZ8" s="18">
        <v>0</v>
      </c>
      <c r="BA8" s="18">
        <v>0</v>
      </c>
      <c r="BB8" s="18">
        <v>13384547.34</v>
      </c>
      <c r="BC8" s="18">
        <v>0</v>
      </c>
      <c r="BD8" s="18">
        <v>72103024.640000001</v>
      </c>
      <c r="BE8" s="18">
        <v>0</v>
      </c>
      <c r="BF8" s="18">
        <v>0</v>
      </c>
      <c r="BG8" s="18">
        <v>0</v>
      </c>
      <c r="BH8" s="18">
        <v>8532027.6899999995</v>
      </c>
      <c r="BI8" s="18">
        <v>0</v>
      </c>
      <c r="BJ8" s="18">
        <v>30373327.27</v>
      </c>
      <c r="BK8" s="18">
        <v>0</v>
      </c>
      <c r="BL8" s="18">
        <v>81642840.689999998</v>
      </c>
      <c r="BM8" s="18">
        <v>0</v>
      </c>
      <c r="BN8" s="18">
        <v>0</v>
      </c>
      <c r="BO8" s="18">
        <v>0</v>
      </c>
      <c r="BP8" s="18">
        <v>14696924.609999999</v>
      </c>
      <c r="BQ8" s="18">
        <v>0</v>
      </c>
      <c r="BR8" s="18">
        <v>95213.23</v>
      </c>
      <c r="BS8" s="18">
        <v>0</v>
      </c>
      <c r="BT8" s="18">
        <v>0</v>
      </c>
      <c r="BU8" s="18">
        <v>0</v>
      </c>
      <c r="BV8" s="18">
        <v>181326444.27000001</v>
      </c>
      <c r="BW8" s="18">
        <v>0</v>
      </c>
      <c r="BX8" s="18">
        <v>0</v>
      </c>
      <c r="BY8" s="18">
        <v>0</v>
      </c>
      <c r="BZ8" s="18">
        <v>0</v>
      </c>
      <c r="CA8" s="18">
        <v>0</v>
      </c>
      <c r="CB8" s="18">
        <v>16003321.300000001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18">
        <v>0</v>
      </c>
      <c r="CY8" s="18">
        <v>0</v>
      </c>
      <c r="CZ8" s="18">
        <v>52583444.399999999</v>
      </c>
      <c r="DA8" s="18">
        <v>0</v>
      </c>
      <c r="DB8" s="18">
        <v>0</v>
      </c>
      <c r="DC8" s="18">
        <v>0</v>
      </c>
      <c r="DD8" s="18">
        <v>52425690.420000002</v>
      </c>
      <c r="DE8" s="18">
        <v>0</v>
      </c>
      <c r="DF8" s="18">
        <v>0</v>
      </c>
      <c r="DG8" s="18">
        <v>0</v>
      </c>
      <c r="DH8" s="18">
        <v>0</v>
      </c>
      <c r="DI8" s="18">
        <v>0</v>
      </c>
      <c r="DJ8" s="18">
        <v>0</v>
      </c>
      <c r="DK8" s="18">
        <v>0</v>
      </c>
      <c r="DL8" s="18">
        <v>0</v>
      </c>
      <c r="DM8" s="18">
        <v>0</v>
      </c>
      <c r="DN8" s="18">
        <v>2422680.96</v>
      </c>
      <c r="DO8" s="18">
        <v>0</v>
      </c>
      <c r="DP8" s="18">
        <v>0</v>
      </c>
      <c r="DQ8" s="18">
        <v>0</v>
      </c>
      <c r="DR8" s="18">
        <v>0</v>
      </c>
      <c r="DS8" s="18">
        <v>0</v>
      </c>
      <c r="DT8" s="18">
        <v>0</v>
      </c>
      <c r="DU8" s="18">
        <v>0</v>
      </c>
      <c r="DV8" s="18">
        <v>1886633</v>
      </c>
      <c r="DW8" s="18">
        <v>0</v>
      </c>
      <c r="DX8" s="18">
        <v>4993227.95</v>
      </c>
      <c r="DY8" s="18">
        <v>0</v>
      </c>
      <c r="DZ8" s="18">
        <v>0</v>
      </c>
      <c r="EA8" s="18">
        <v>0</v>
      </c>
      <c r="EB8" s="18">
        <v>224490780.51000002</v>
      </c>
      <c r="EC8" s="18">
        <v>0</v>
      </c>
      <c r="ED8" s="18">
        <v>3721520.29</v>
      </c>
      <c r="EE8" s="18">
        <v>0</v>
      </c>
      <c r="EF8" s="18">
        <v>32253478.98</v>
      </c>
      <c r="EG8" s="18">
        <v>0</v>
      </c>
      <c r="EH8" s="18">
        <v>59459231.379999995</v>
      </c>
      <c r="EI8" s="18">
        <v>0</v>
      </c>
      <c r="EJ8" s="18">
        <v>0</v>
      </c>
      <c r="EK8" s="18">
        <v>0</v>
      </c>
      <c r="EL8" s="18">
        <v>0</v>
      </c>
      <c r="EM8" s="18">
        <v>0</v>
      </c>
      <c r="EN8" s="18">
        <v>21990002.809999999</v>
      </c>
      <c r="EO8" s="18">
        <v>0</v>
      </c>
      <c r="EP8" s="18">
        <v>112173.49</v>
      </c>
      <c r="EQ8" s="18">
        <v>0</v>
      </c>
      <c r="ER8" s="18">
        <v>0</v>
      </c>
      <c r="ES8" s="18">
        <v>0</v>
      </c>
      <c r="ET8" s="18">
        <v>0</v>
      </c>
      <c r="EU8" s="18">
        <v>0</v>
      </c>
      <c r="EV8" s="18">
        <v>4532227.62</v>
      </c>
      <c r="EW8" s="18">
        <v>0</v>
      </c>
      <c r="EX8" s="18">
        <v>62621214.25</v>
      </c>
      <c r="EY8" s="18">
        <v>0</v>
      </c>
      <c r="EZ8" s="18">
        <v>114674.82</v>
      </c>
      <c r="FA8" s="18">
        <v>0</v>
      </c>
      <c r="FB8" s="18">
        <v>17073796.199999999</v>
      </c>
      <c r="FC8" s="18">
        <v>0</v>
      </c>
      <c r="FD8" s="18">
        <v>204918.85</v>
      </c>
      <c r="FE8" s="18">
        <v>0</v>
      </c>
      <c r="FF8" s="18">
        <v>0</v>
      </c>
      <c r="FG8" s="18">
        <v>0</v>
      </c>
      <c r="FH8" s="18">
        <v>506529.37</v>
      </c>
      <c r="FI8" s="18">
        <v>0</v>
      </c>
      <c r="FJ8" s="18">
        <v>24944352.48</v>
      </c>
      <c r="FK8" s="18">
        <v>0</v>
      </c>
      <c r="FL8" s="18">
        <v>94235960.920000002</v>
      </c>
      <c r="FM8" s="18">
        <v>0</v>
      </c>
      <c r="FN8" s="19">
        <v>430861515.51999998</v>
      </c>
      <c r="FO8" s="19">
        <v>0</v>
      </c>
      <c r="FP8" s="18">
        <v>2370685.9599999618</v>
      </c>
      <c r="FQ8" s="18">
        <v>0</v>
      </c>
      <c r="FR8" s="18">
        <v>3097551.41</v>
      </c>
      <c r="FS8" s="18">
        <v>0</v>
      </c>
      <c r="FT8" s="80">
        <v>41231181.000000015</v>
      </c>
      <c r="FU8" s="80">
        <v>0</v>
      </c>
      <c r="FV8" s="18">
        <v>390656.24000000005</v>
      </c>
      <c r="FW8" s="18">
        <v>0</v>
      </c>
      <c r="FX8" s="18">
        <v>40840524.760000013</v>
      </c>
      <c r="FY8" s="18">
        <v>0</v>
      </c>
      <c r="FZ8" s="80">
        <v>384162097.14999998</v>
      </c>
      <c r="GA8" s="80">
        <v>0</v>
      </c>
      <c r="GB8" s="18">
        <v>85062308.120000005</v>
      </c>
      <c r="GC8" s="18">
        <v>0</v>
      </c>
      <c r="GD8" s="18">
        <v>299099789.02999997</v>
      </c>
      <c r="GE8" s="18">
        <v>0</v>
      </c>
      <c r="GF8" s="18">
        <v>6740947.3599999994</v>
      </c>
      <c r="GG8" s="18">
        <v>0</v>
      </c>
      <c r="GH8" s="18">
        <v>0</v>
      </c>
      <c r="GI8" s="18">
        <v>0</v>
      </c>
      <c r="GJ8" s="18">
        <v>0</v>
      </c>
      <c r="GK8" s="18">
        <v>0</v>
      </c>
      <c r="GL8" s="18">
        <v>0</v>
      </c>
      <c r="GM8" s="18">
        <v>0</v>
      </c>
      <c r="GN8" s="18">
        <v>0</v>
      </c>
      <c r="GO8" s="18">
        <v>0</v>
      </c>
      <c r="GP8" s="18">
        <v>0</v>
      </c>
      <c r="GQ8" s="18">
        <v>0</v>
      </c>
      <c r="GR8" s="18">
        <v>0</v>
      </c>
      <c r="GS8" s="18">
        <v>0</v>
      </c>
      <c r="GT8" s="18">
        <v>0</v>
      </c>
      <c r="GU8" s="18">
        <v>0</v>
      </c>
      <c r="GV8" s="18">
        <v>0</v>
      </c>
      <c r="GW8" s="18">
        <v>0</v>
      </c>
      <c r="GX8" s="18">
        <v>0</v>
      </c>
      <c r="GY8" s="18">
        <v>0</v>
      </c>
      <c r="GZ8" s="80">
        <v>0</v>
      </c>
      <c r="HA8" s="80">
        <v>0</v>
      </c>
      <c r="HB8" s="18">
        <v>0</v>
      </c>
      <c r="HC8" s="18">
        <v>0</v>
      </c>
      <c r="HD8" s="18">
        <v>0</v>
      </c>
      <c r="HE8" s="18">
        <v>0</v>
      </c>
      <c r="HF8" s="80">
        <v>0</v>
      </c>
      <c r="HG8" s="80">
        <v>0</v>
      </c>
      <c r="HH8" s="18">
        <v>0</v>
      </c>
      <c r="HI8" s="18">
        <v>0</v>
      </c>
      <c r="HJ8" s="18">
        <v>0</v>
      </c>
      <c r="HK8" s="18">
        <v>0</v>
      </c>
      <c r="HL8" s="80">
        <v>0</v>
      </c>
      <c r="HM8" s="80">
        <v>0</v>
      </c>
      <c r="HN8" s="18">
        <v>0</v>
      </c>
      <c r="HO8" s="18">
        <v>0</v>
      </c>
      <c r="HP8" s="18">
        <v>0</v>
      </c>
      <c r="HQ8" s="18">
        <v>0</v>
      </c>
      <c r="HR8" s="18">
        <v>0</v>
      </c>
      <c r="HS8" s="18">
        <v>0</v>
      </c>
      <c r="HT8" s="18">
        <v>6987620745.789999</v>
      </c>
      <c r="HU8" s="18">
        <v>0</v>
      </c>
      <c r="HV8" s="19">
        <v>6987620745.789999</v>
      </c>
    </row>
    <row r="9" spans="1:230" ht="12.75" customHeight="1">
      <c r="A9" s="57" t="s">
        <v>150</v>
      </c>
      <c r="B9" s="17">
        <v>1004</v>
      </c>
      <c r="C9" s="58" t="s">
        <v>146</v>
      </c>
      <c r="D9" s="19">
        <v>764468070.13999999</v>
      </c>
      <c r="E9" s="19">
        <v>3139354.9499999997</v>
      </c>
      <c r="F9" s="18">
        <v>192153802.45999998</v>
      </c>
      <c r="G9" s="18">
        <v>0</v>
      </c>
      <c r="H9" s="18">
        <v>373682859.51000011</v>
      </c>
      <c r="I9" s="18">
        <v>1616935.4099999997</v>
      </c>
      <c r="J9" s="18">
        <v>198631408.16999996</v>
      </c>
      <c r="K9" s="18">
        <v>1522419.54</v>
      </c>
      <c r="L9" s="18">
        <v>46975474.029999994</v>
      </c>
      <c r="M9" s="18">
        <v>0</v>
      </c>
      <c r="N9" s="18">
        <v>144457329.85999998</v>
      </c>
      <c r="O9" s="18">
        <v>0</v>
      </c>
      <c r="P9" s="18">
        <v>1244084.77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392123.9</v>
      </c>
      <c r="W9" s="18">
        <v>0</v>
      </c>
      <c r="X9" s="18">
        <v>0</v>
      </c>
      <c r="Y9" s="18">
        <v>0</v>
      </c>
      <c r="Z9" s="18">
        <v>108029643.90000001</v>
      </c>
      <c r="AA9" s="18">
        <v>21685.06</v>
      </c>
      <c r="AB9" s="18">
        <v>0</v>
      </c>
      <c r="AC9" s="18">
        <v>0</v>
      </c>
      <c r="AD9" s="18">
        <v>51463301.899999991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1853717073.6500001</v>
      </c>
      <c r="AK9" s="18">
        <v>0</v>
      </c>
      <c r="AL9" s="18">
        <v>55724013.670000002</v>
      </c>
      <c r="AM9" s="18">
        <v>0</v>
      </c>
      <c r="AN9" s="18">
        <v>129409459.53000002</v>
      </c>
      <c r="AO9" s="18">
        <v>0</v>
      </c>
      <c r="AP9" s="18">
        <v>1395432281.1700001</v>
      </c>
      <c r="AQ9" s="18">
        <v>0</v>
      </c>
      <c r="AR9" s="18">
        <v>2155362.98</v>
      </c>
      <c r="AS9" s="18">
        <v>0</v>
      </c>
      <c r="AT9" s="18">
        <v>34221135.090000004</v>
      </c>
      <c r="AU9" s="18">
        <v>0</v>
      </c>
      <c r="AV9" s="18">
        <v>73204886.200000003</v>
      </c>
      <c r="AW9" s="18">
        <v>238287.84</v>
      </c>
      <c r="AX9" s="18">
        <v>130047.4</v>
      </c>
      <c r="AY9" s="18">
        <v>0</v>
      </c>
      <c r="AZ9" s="18">
        <v>0</v>
      </c>
      <c r="BA9" s="18">
        <v>0</v>
      </c>
      <c r="BB9" s="18">
        <v>924294.95</v>
      </c>
      <c r="BC9" s="18">
        <v>0</v>
      </c>
      <c r="BD9" s="18">
        <v>18679021.580000002</v>
      </c>
      <c r="BE9" s="18">
        <v>0</v>
      </c>
      <c r="BF9" s="18">
        <v>0</v>
      </c>
      <c r="BG9" s="18">
        <v>0</v>
      </c>
      <c r="BH9" s="18">
        <v>18548597.859999999</v>
      </c>
      <c r="BI9" s="18">
        <v>0</v>
      </c>
      <c r="BJ9" s="18">
        <v>2384150.8899999997</v>
      </c>
      <c r="BK9" s="18">
        <v>0</v>
      </c>
      <c r="BL9" s="18">
        <v>5179556.3100000005</v>
      </c>
      <c r="BM9" s="18">
        <v>0</v>
      </c>
      <c r="BN9" s="18">
        <v>8431960.3800000008</v>
      </c>
      <c r="BO9" s="18">
        <v>0</v>
      </c>
      <c r="BP9" s="18">
        <v>8525730.0600000005</v>
      </c>
      <c r="BQ9" s="18">
        <v>0</v>
      </c>
      <c r="BR9" s="18">
        <v>128066.79000000001</v>
      </c>
      <c r="BS9" s="18">
        <v>0</v>
      </c>
      <c r="BT9" s="18">
        <v>0</v>
      </c>
      <c r="BU9" s="18">
        <v>0</v>
      </c>
      <c r="BV9" s="18">
        <v>20383251.499999996</v>
      </c>
      <c r="BW9" s="18">
        <v>0</v>
      </c>
      <c r="BX9" s="18">
        <v>341701.24</v>
      </c>
      <c r="BY9" s="18">
        <v>0</v>
      </c>
      <c r="BZ9" s="18">
        <v>0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0</v>
      </c>
      <c r="CR9" s="18">
        <v>0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18">
        <v>0</v>
      </c>
      <c r="CY9" s="18">
        <v>0</v>
      </c>
      <c r="CZ9" s="18">
        <v>0</v>
      </c>
      <c r="DA9" s="18">
        <v>0</v>
      </c>
      <c r="DB9" s="18">
        <v>0</v>
      </c>
      <c r="DC9" s="18">
        <v>0</v>
      </c>
      <c r="DD9" s="18">
        <v>90428891.620000005</v>
      </c>
      <c r="DE9" s="18">
        <v>0</v>
      </c>
      <c r="DF9" s="18">
        <v>0</v>
      </c>
      <c r="DG9" s="18">
        <v>0</v>
      </c>
      <c r="DH9" s="18">
        <v>0</v>
      </c>
      <c r="DI9" s="18">
        <v>0</v>
      </c>
      <c r="DJ9" s="18">
        <v>0</v>
      </c>
      <c r="DK9" s="18">
        <v>0</v>
      </c>
      <c r="DL9" s="18">
        <v>0</v>
      </c>
      <c r="DM9" s="18">
        <v>0</v>
      </c>
      <c r="DN9" s="18">
        <v>0</v>
      </c>
      <c r="DO9" s="18">
        <v>0</v>
      </c>
      <c r="DP9" s="18">
        <v>0</v>
      </c>
      <c r="DQ9" s="18">
        <v>0</v>
      </c>
      <c r="DR9" s="18">
        <v>0</v>
      </c>
      <c r="DS9" s="18">
        <v>0</v>
      </c>
      <c r="DT9" s="18">
        <v>0</v>
      </c>
      <c r="DU9" s="18">
        <v>0</v>
      </c>
      <c r="DV9" s="18">
        <v>8878842.3900000006</v>
      </c>
      <c r="DW9" s="18">
        <v>0</v>
      </c>
      <c r="DX9" s="18">
        <v>3302396.75</v>
      </c>
      <c r="DY9" s="18">
        <v>0</v>
      </c>
      <c r="DZ9" s="18">
        <v>0</v>
      </c>
      <c r="EA9" s="18">
        <v>0</v>
      </c>
      <c r="EB9" s="18">
        <v>177668029.61999997</v>
      </c>
      <c r="EC9" s="18">
        <v>0</v>
      </c>
      <c r="ED9" s="18">
        <v>15942715.030000001</v>
      </c>
      <c r="EE9" s="18">
        <v>0</v>
      </c>
      <c r="EF9" s="18">
        <v>24257736.02</v>
      </c>
      <c r="EG9" s="18">
        <v>2343339.39</v>
      </c>
      <c r="EH9" s="18">
        <v>43503725.479999997</v>
      </c>
      <c r="EI9" s="18">
        <v>0</v>
      </c>
      <c r="EJ9" s="18">
        <v>0</v>
      </c>
      <c r="EK9" s="18">
        <v>0</v>
      </c>
      <c r="EL9" s="18">
        <v>0</v>
      </c>
      <c r="EM9" s="18">
        <v>0</v>
      </c>
      <c r="EN9" s="18">
        <v>36154334.700000003</v>
      </c>
      <c r="EO9" s="18">
        <v>0</v>
      </c>
      <c r="EP9" s="18">
        <v>211036.22</v>
      </c>
      <c r="EQ9" s="18">
        <v>0</v>
      </c>
      <c r="ER9" s="18">
        <v>0</v>
      </c>
      <c r="ES9" s="18">
        <v>0</v>
      </c>
      <c r="ET9" s="18">
        <v>0</v>
      </c>
      <c r="EU9" s="18">
        <v>0</v>
      </c>
      <c r="EV9" s="18">
        <v>5414361.9000000004</v>
      </c>
      <c r="EW9" s="18">
        <v>0</v>
      </c>
      <c r="EX9" s="18">
        <v>61008001.959999993</v>
      </c>
      <c r="EY9" s="18">
        <v>0</v>
      </c>
      <c r="EZ9" s="18">
        <v>344147.75</v>
      </c>
      <c r="FA9" s="18">
        <v>0</v>
      </c>
      <c r="FB9" s="18">
        <v>26046572.739999998</v>
      </c>
      <c r="FC9" s="18">
        <v>0</v>
      </c>
      <c r="FD9" s="18">
        <v>0</v>
      </c>
      <c r="FE9" s="18">
        <v>0</v>
      </c>
      <c r="FF9" s="18">
        <v>0</v>
      </c>
      <c r="FG9" s="18">
        <v>0</v>
      </c>
      <c r="FH9" s="18">
        <v>277316.94</v>
      </c>
      <c r="FI9" s="18">
        <v>0</v>
      </c>
      <c r="FJ9" s="18">
        <v>7069830.3100000005</v>
      </c>
      <c r="FK9" s="18">
        <v>0</v>
      </c>
      <c r="FL9" s="18">
        <v>0</v>
      </c>
      <c r="FM9" s="18">
        <v>0</v>
      </c>
      <c r="FN9" s="19">
        <v>4583099022.0799999</v>
      </c>
      <c r="FO9" s="19">
        <v>0</v>
      </c>
      <c r="FP9" s="18">
        <v>0</v>
      </c>
      <c r="FQ9" s="18">
        <v>0</v>
      </c>
      <c r="FR9" s="18">
        <v>6421292.2099999739</v>
      </c>
      <c r="FS9" s="18">
        <v>0</v>
      </c>
      <c r="FT9" s="80">
        <v>737355089.84999728</v>
      </c>
      <c r="FU9" s="80">
        <v>0</v>
      </c>
      <c r="FV9" s="18">
        <v>29988275.940000068</v>
      </c>
      <c r="FW9" s="18">
        <v>0</v>
      </c>
      <c r="FX9" s="18">
        <v>707366813.90999722</v>
      </c>
      <c r="FY9" s="18">
        <v>0</v>
      </c>
      <c r="FZ9" s="80">
        <v>3839322640.0200033</v>
      </c>
      <c r="GA9" s="80">
        <v>0</v>
      </c>
      <c r="GB9" s="18">
        <v>1076776804.8199995</v>
      </c>
      <c r="GC9" s="18">
        <v>0</v>
      </c>
      <c r="GD9" s="18">
        <v>2762545835.2000036</v>
      </c>
      <c r="GE9" s="18">
        <v>0</v>
      </c>
      <c r="GF9" s="18">
        <v>20247521.800000001</v>
      </c>
      <c r="GG9" s="18">
        <v>0</v>
      </c>
      <c r="GH9" s="18">
        <v>0</v>
      </c>
      <c r="GI9" s="18">
        <v>0</v>
      </c>
      <c r="GJ9" s="18">
        <v>0</v>
      </c>
      <c r="GK9" s="18">
        <v>0</v>
      </c>
      <c r="GL9" s="18">
        <v>0</v>
      </c>
      <c r="GM9" s="18">
        <v>0</v>
      </c>
      <c r="GN9" s="18">
        <v>0</v>
      </c>
      <c r="GO9" s="18">
        <v>0</v>
      </c>
      <c r="GP9" s="18">
        <v>0</v>
      </c>
      <c r="GQ9" s="18">
        <v>0</v>
      </c>
      <c r="GR9" s="18">
        <v>0</v>
      </c>
      <c r="GS9" s="18">
        <v>0</v>
      </c>
      <c r="GT9" s="18">
        <v>0</v>
      </c>
      <c r="GU9" s="18">
        <v>0</v>
      </c>
      <c r="GV9" s="18">
        <v>0</v>
      </c>
      <c r="GW9" s="18">
        <v>0</v>
      </c>
      <c r="GX9" s="18">
        <v>0</v>
      </c>
      <c r="GY9" s="18">
        <v>0</v>
      </c>
      <c r="GZ9" s="80">
        <v>0</v>
      </c>
      <c r="HA9" s="80">
        <v>0</v>
      </c>
      <c r="HB9" s="18">
        <v>0</v>
      </c>
      <c r="HC9" s="18">
        <v>0</v>
      </c>
      <c r="HD9" s="18">
        <v>0</v>
      </c>
      <c r="HE9" s="18">
        <v>0</v>
      </c>
      <c r="HF9" s="80">
        <v>0</v>
      </c>
      <c r="HG9" s="80">
        <v>0</v>
      </c>
      <c r="HH9" s="18">
        <v>0</v>
      </c>
      <c r="HI9" s="18">
        <v>0</v>
      </c>
      <c r="HJ9" s="18">
        <v>0</v>
      </c>
      <c r="HK9" s="18">
        <v>0</v>
      </c>
      <c r="HL9" s="80">
        <v>0</v>
      </c>
      <c r="HM9" s="80">
        <v>0</v>
      </c>
      <c r="HN9" s="18">
        <v>0</v>
      </c>
      <c r="HO9" s="18">
        <v>0</v>
      </c>
      <c r="HP9" s="18">
        <v>0</v>
      </c>
      <c r="HQ9" s="18">
        <v>0</v>
      </c>
      <c r="HR9" s="18">
        <v>0</v>
      </c>
      <c r="HS9" s="18">
        <v>0</v>
      </c>
      <c r="HT9" s="18">
        <v>9848405103.0599976</v>
      </c>
      <c r="HU9" s="18">
        <v>5742667.2400000002</v>
      </c>
      <c r="HV9" s="19">
        <v>9854147770.2999973</v>
      </c>
    </row>
    <row r="10" spans="1:230" ht="12.75" customHeight="1">
      <c r="A10" s="57" t="s">
        <v>152</v>
      </c>
      <c r="B10" s="17">
        <v>1005</v>
      </c>
      <c r="C10" s="58" t="s">
        <v>146</v>
      </c>
      <c r="D10" s="19">
        <v>1452073279.854151</v>
      </c>
      <c r="E10" s="19">
        <v>387019977.28000003</v>
      </c>
      <c r="F10" s="18">
        <v>202442431.05414501</v>
      </c>
      <c r="G10" s="18">
        <v>47686652.144231893</v>
      </c>
      <c r="H10" s="18">
        <v>600009488.58000505</v>
      </c>
      <c r="I10" s="18">
        <v>174294960.57557124</v>
      </c>
      <c r="J10" s="18">
        <v>649621360.22000098</v>
      </c>
      <c r="K10" s="18">
        <v>165038364.56019691</v>
      </c>
      <c r="L10" s="18">
        <v>58942591.759999901</v>
      </c>
      <c r="M10" s="18">
        <v>23423.77</v>
      </c>
      <c r="N10" s="18">
        <v>177527131.58006701</v>
      </c>
      <c r="O10" s="18">
        <v>0</v>
      </c>
      <c r="P10" s="18">
        <v>15153869.74</v>
      </c>
      <c r="Q10" s="18">
        <v>0</v>
      </c>
      <c r="R10" s="18">
        <v>39466762.810000002</v>
      </c>
      <c r="S10" s="18">
        <v>292308.94</v>
      </c>
      <c r="T10" s="18">
        <v>0</v>
      </c>
      <c r="U10" s="18">
        <v>0</v>
      </c>
      <c r="V10" s="18">
        <v>796544.38</v>
      </c>
      <c r="W10" s="18">
        <v>0</v>
      </c>
      <c r="X10" s="18">
        <v>60000</v>
      </c>
      <c r="Y10" s="18">
        <v>0</v>
      </c>
      <c r="Z10" s="18">
        <v>231526517.900002</v>
      </c>
      <c r="AA10" s="18">
        <v>24586847.73</v>
      </c>
      <c r="AB10" s="18">
        <v>222604.77</v>
      </c>
      <c r="AC10" s="18">
        <v>0</v>
      </c>
      <c r="AD10" s="18">
        <v>284880702.70999998</v>
      </c>
      <c r="AE10" s="18">
        <v>57720765.799999997</v>
      </c>
      <c r="AF10" s="18">
        <v>0</v>
      </c>
      <c r="AG10" s="18">
        <v>0</v>
      </c>
      <c r="AH10" s="18">
        <v>0</v>
      </c>
      <c r="AI10" s="18">
        <v>0</v>
      </c>
      <c r="AJ10" s="18">
        <v>2299225768.1247501</v>
      </c>
      <c r="AK10" s="18">
        <v>1274441.28</v>
      </c>
      <c r="AL10" s="18">
        <v>226950682.68650001</v>
      </c>
      <c r="AM10" s="18">
        <v>0</v>
      </c>
      <c r="AN10" s="18">
        <v>244872503.51998299</v>
      </c>
      <c r="AO10" s="18">
        <v>129947699.15000001</v>
      </c>
      <c r="AP10" s="18">
        <v>1918999482.3401</v>
      </c>
      <c r="AQ10" s="18">
        <v>32820025.260000002</v>
      </c>
      <c r="AR10" s="18">
        <v>19501172.219999399</v>
      </c>
      <c r="AS10" s="18">
        <v>0</v>
      </c>
      <c r="AT10" s="18">
        <v>96262217.670000196</v>
      </c>
      <c r="AU10" s="18">
        <v>5621067.6900000004</v>
      </c>
      <c r="AV10" s="18">
        <v>121767330.749927</v>
      </c>
      <c r="AW10" s="18">
        <v>31723296.579999998</v>
      </c>
      <c r="AX10" s="18">
        <v>91268.7</v>
      </c>
      <c r="AY10" s="18">
        <v>41980.87</v>
      </c>
      <c r="AZ10" s="18">
        <v>0</v>
      </c>
      <c r="BA10" s="18">
        <v>0</v>
      </c>
      <c r="BB10" s="18">
        <v>20192732.7099928</v>
      </c>
      <c r="BC10" s="18">
        <v>757986.94</v>
      </c>
      <c r="BD10" s="18">
        <v>23122165.630013399</v>
      </c>
      <c r="BE10" s="18">
        <v>2088794.66</v>
      </c>
      <c r="BF10" s="18">
        <v>2793333.37</v>
      </c>
      <c r="BG10" s="18">
        <v>0</v>
      </c>
      <c r="BH10" s="18">
        <v>16397390.729999701</v>
      </c>
      <c r="BI10" s="18">
        <v>0</v>
      </c>
      <c r="BJ10" s="18">
        <v>166689274.06</v>
      </c>
      <c r="BK10" s="18">
        <v>26282005.379999999</v>
      </c>
      <c r="BL10" s="18">
        <v>125286943.54000001</v>
      </c>
      <c r="BM10" s="18">
        <v>4691814.7</v>
      </c>
      <c r="BN10" s="18">
        <v>3776987.44</v>
      </c>
      <c r="BO10" s="18">
        <v>0</v>
      </c>
      <c r="BP10" s="18">
        <v>32404632.739999998</v>
      </c>
      <c r="BQ10" s="18">
        <v>0</v>
      </c>
      <c r="BR10" s="18">
        <v>997388.63000001095</v>
      </c>
      <c r="BS10" s="18">
        <v>0</v>
      </c>
      <c r="BT10" s="18">
        <v>0</v>
      </c>
      <c r="BU10" s="18">
        <v>0</v>
      </c>
      <c r="BV10" s="18">
        <v>124324804.75</v>
      </c>
      <c r="BW10" s="18">
        <v>2225813.4900000002</v>
      </c>
      <c r="BX10" s="18">
        <v>1235959.1100000001</v>
      </c>
      <c r="BY10" s="18">
        <v>0</v>
      </c>
      <c r="BZ10" s="18">
        <v>0</v>
      </c>
      <c r="CA10" s="18">
        <v>0</v>
      </c>
      <c r="CB10" s="18">
        <v>3153016.21</v>
      </c>
      <c r="CC10" s="18">
        <v>118044.11</v>
      </c>
      <c r="CD10" s="18">
        <v>0</v>
      </c>
      <c r="CE10" s="18">
        <v>0</v>
      </c>
      <c r="CF10" s="18">
        <v>0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0</v>
      </c>
      <c r="CP10" s="18">
        <v>0</v>
      </c>
      <c r="CQ10" s="18">
        <v>0</v>
      </c>
      <c r="CR10" s="18">
        <v>0</v>
      </c>
      <c r="CS10" s="18">
        <v>0</v>
      </c>
      <c r="CT10" s="18">
        <v>0</v>
      </c>
      <c r="CU10" s="18">
        <v>0</v>
      </c>
      <c r="CV10" s="18">
        <v>0</v>
      </c>
      <c r="CW10" s="18">
        <v>0</v>
      </c>
      <c r="CX10" s="18">
        <v>0</v>
      </c>
      <c r="CY10" s="18">
        <v>0</v>
      </c>
      <c r="CZ10" s="18">
        <v>0</v>
      </c>
      <c r="DA10" s="18">
        <v>0</v>
      </c>
      <c r="DB10" s="18">
        <v>0</v>
      </c>
      <c r="DC10" s="18">
        <v>0</v>
      </c>
      <c r="DD10" s="18">
        <v>180749711.897892</v>
      </c>
      <c r="DE10" s="18">
        <v>9805830</v>
      </c>
      <c r="DF10" s="18">
        <v>0</v>
      </c>
      <c r="DG10" s="18">
        <v>0</v>
      </c>
      <c r="DH10" s="18">
        <v>0</v>
      </c>
      <c r="DI10" s="18">
        <v>0</v>
      </c>
      <c r="DJ10" s="18">
        <v>0</v>
      </c>
      <c r="DK10" s="18">
        <v>0</v>
      </c>
      <c r="DL10" s="18">
        <v>0</v>
      </c>
      <c r="DM10" s="18">
        <v>0</v>
      </c>
      <c r="DN10" s="18">
        <v>1159225.8400000001</v>
      </c>
      <c r="DO10" s="18">
        <v>5317710.6399999997</v>
      </c>
      <c r="DP10" s="18">
        <v>1847643.22</v>
      </c>
      <c r="DQ10" s="18">
        <v>0</v>
      </c>
      <c r="DR10" s="18">
        <v>0</v>
      </c>
      <c r="DS10" s="18">
        <v>0</v>
      </c>
      <c r="DT10" s="18">
        <v>0</v>
      </c>
      <c r="DU10" s="18">
        <v>0</v>
      </c>
      <c r="DV10" s="18">
        <v>44103861.519999601</v>
      </c>
      <c r="DW10" s="18">
        <v>5791951.5700000003</v>
      </c>
      <c r="DX10" s="18">
        <v>36294653.930019699</v>
      </c>
      <c r="DY10" s="18">
        <v>0</v>
      </c>
      <c r="DZ10" s="18">
        <v>0</v>
      </c>
      <c r="EA10" s="18">
        <v>0</v>
      </c>
      <c r="EB10" s="18">
        <v>230146953.60001001</v>
      </c>
      <c r="EC10" s="18">
        <v>2911190.15</v>
      </c>
      <c r="ED10" s="18">
        <v>31420048.079999998</v>
      </c>
      <c r="EE10" s="18">
        <v>48108.4</v>
      </c>
      <c r="EF10" s="18">
        <v>57785650.950000003</v>
      </c>
      <c r="EG10" s="18">
        <v>13472501</v>
      </c>
      <c r="EH10" s="18">
        <v>64162819.390005097</v>
      </c>
      <c r="EI10" s="18">
        <v>1199980.49</v>
      </c>
      <c r="EJ10" s="18">
        <v>0</v>
      </c>
      <c r="EK10" s="18">
        <v>0</v>
      </c>
      <c r="EL10" s="18">
        <v>0</v>
      </c>
      <c r="EM10" s="18">
        <v>0</v>
      </c>
      <c r="EN10" s="18">
        <v>1284542.2</v>
      </c>
      <c r="EO10" s="18">
        <v>7120.42</v>
      </c>
      <c r="EP10" s="18">
        <v>665640.01</v>
      </c>
      <c r="EQ10" s="18">
        <v>0</v>
      </c>
      <c r="ER10" s="18">
        <v>0</v>
      </c>
      <c r="ES10" s="18">
        <v>0</v>
      </c>
      <c r="ET10" s="18">
        <v>0</v>
      </c>
      <c r="EU10" s="18">
        <v>44697515.759999998</v>
      </c>
      <c r="EV10" s="18">
        <v>25473105.190000001</v>
      </c>
      <c r="EW10" s="18">
        <v>0</v>
      </c>
      <c r="EX10" s="18">
        <v>230551033.24000001</v>
      </c>
      <c r="EY10" s="18">
        <v>0</v>
      </c>
      <c r="EZ10" s="18">
        <v>567395.74</v>
      </c>
      <c r="FA10" s="18">
        <v>0</v>
      </c>
      <c r="FB10" s="18">
        <v>86944096.079999998</v>
      </c>
      <c r="FC10" s="18">
        <v>0</v>
      </c>
      <c r="FD10" s="18">
        <v>0</v>
      </c>
      <c r="FE10" s="18">
        <v>323517.40999999997</v>
      </c>
      <c r="FF10" s="18">
        <v>0</v>
      </c>
      <c r="FG10" s="18">
        <v>0</v>
      </c>
      <c r="FH10" s="18">
        <v>1179398.6400000001</v>
      </c>
      <c r="FI10" s="18">
        <v>0</v>
      </c>
      <c r="FJ10" s="18">
        <v>24535526.24000001</v>
      </c>
      <c r="FK10" s="18">
        <v>0</v>
      </c>
      <c r="FL10" s="18">
        <v>1278135.49999999</v>
      </c>
      <c r="FM10" s="18">
        <v>0</v>
      </c>
      <c r="FN10" s="19">
        <v>1188845534.3285859</v>
      </c>
      <c r="FO10" s="19">
        <v>17275795.940000001</v>
      </c>
      <c r="FP10" s="18">
        <v>923761.89</v>
      </c>
      <c r="FQ10" s="18">
        <v>1643.75</v>
      </c>
      <c r="FR10" s="18">
        <v>2524748.0300000999</v>
      </c>
      <c r="FS10" s="18">
        <v>0</v>
      </c>
      <c r="FT10" s="80">
        <v>233553741.40946257</v>
      </c>
      <c r="FU10" s="80">
        <v>0</v>
      </c>
      <c r="FV10" s="18">
        <v>85891395.960321188</v>
      </c>
      <c r="FW10" s="18">
        <v>0</v>
      </c>
      <c r="FX10" s="18">
        <v>147662345.44914138</v>
      </c>
      <c r="FY10" s="18">
        <v>0</v>
      </c>
      <c r="FZ10" s="80">
        <v>951843282.9991231</v>
      </c>
      <c r="GA10" s="80">
        <v>17274152.190000001</v>
      </c>
      <c r="GB10" s="18">
        <v>350088515.95003331</v>
      </c>
      <c r="GC10" s="18">
        <v>6466054.9800000004</v>
      </c>
      <c r="GD10" s="18">
        <v>601754767.04908979</v>
      </c>
      <c r="GE10" s="18">
        <v>10808097.210000001</v>
      </c>
      <c r="GF10" s="18">
        <v>9389866.6500000302</v>
      </c>
      <c r="GG10" s="18">
        <v>84583.85</v>
      </c>
      <c r="GH10" s="18">
        <v>0</v>
      </c>
      <c r="GI10" s="18">
        <v>0</v>
      </c>
      <c r="GJ10" s="18">
        <v>0</v>
      </c>
      <c r="GK10" s="18">
        <v>0</v>
      </c>
      <c r="GL10" s="18">
        <v>0</v>
      </c>
      <c r="GM10" s="18">
        <v>0</v>
      </c>
      <c r="GN10" s="18">
        <v>0</v>
      </c>
      <c r="GO10" s="18">
        <v>0</v>
      </c>
      <c r="GP10" s="18">
        <v>0</v>
      </c>
      <c r="GQ10" s="18">
        <v>0</v>
      </c>
      <c r="GR10" s="18">
        <v>0</v>
      </c>
      <c r="GS10" s="18">
        <v>0</v>
      </c>
      <c r="GT10" s="18">
        <v>0</v>
      </c>
      <c r="GU10" s="18">
        <v>0</v>
      </c>
      <c r="GV10" s="18">
        <v>0</v>
      </c>
      <c r="GW10" s="18">
        <v>0</v>
      </c>
      <c r="GX10" s="18">
        <v>0</v>
      </c>
      <c r="GY10" s="18">
        <v>0</v>
      </c>
      <c r="GZ10" s="80">
        <v>0</v>
      </c>
      <c r="HA10" s="80">
        <v>0</v>
      </c>
      <c r="HB10" s="18">
        <v>0</v>
      </c>
      <c r="HC10" s="18">
        <v>0</v>
      </c>
      <c r="HD10" s="18">
        <v>0</v>
      </c>
      <c r="HE10" s="18">
        <v>0</v>
      </c>
      <c r="HF10" s="80">
        <v>0</v>
      </c>
      <c r="HG10" s="80">
        <v>0</v>
      </c>
      <c r="HH10" s="18">
        <v>0</v>
      </c>
      <c r="HI10" s="18">
        <v>0</v>
      </c>
      <c r="HJ10" s="18">
        <v>0</v>
      </c>
      <c r="HK10" s="18">
        <v>0</v>
      </c>
      <c r="HL10" s="80">
        <v>0</v>
      </c>
      <c r="HM10" s="80">
        <v>0</v>
      </c>
      <c r="HN10" s="18">
        <v>0</v>
      </c>
      <c r="HO10" s="18">
        <v>0</v>
      </c>
      <c r="HP10" s="18">
        <v>0</v>
      </c>
      <c r="HQ10" s="18">
        <v>0</v>
      </c>
      <c r="HR10" s="18">
        <v>0</v>
      </c>
      <c r="HS10" s="18">
        <v>0</v>
      </c>
      <c r="HT10" s="18">
        <v>9927079902.6819973</v>
      </c>
      <c r="HU10" s="18">
        <v>808172099.26000023</v>
      </c>
      <c r="HV10" s="19">
        <v>10735252001.941998</v>
      </c>
    </row>
    <row r="11" spans="1:230" ht="12.75" customHeight="1">
      <c r="A11" s="57" t="s">
        <v>154</v>
      </c>
      <c r="B11" s="17">
        <v>1006</v>
      </c>
      <c r="C11" s="58" t="s">
        <v>146</v>
      </c>
      <c r="D11" s="19">
        <v>12955782.2837</v>
      </c>
      <c r="E11" s="19">
        <v>0</v>
      </c>
      <c r="F11" s="18">
        <v>4262619.4068999998</v>
      </c>
      <c r="G11" s="18">
        <v>0</v>
      </c>
      <c r="H11" s="18">
        <v>4135572.173</v>
      </c>
      <c r="I11" s="18">
        <v>0</v>
      </c>
      <c r="J11" s="18">
        <v>4557590.7038000003</v>
      </c>
      <c r="K11" s="18">
        <v>0</v>
      </c>
      <c r="L11" s="18">
        <v>89876.61</v>
      </c>
      <c r="M11" s="18">
        <v>0</v>
      </c>
      <c r="N11" s="18">
        <v>29334409.199999999</v>
      </c>
      <c r="O11" s="18">
        <v>0</v>
      </c>
      <c r="P11" s="18">
        <v>0</v>
      </c>
      <c r="Q11" s="18">
        <v>0</v>
      </c>
      <c r="R11" s="18">
        <v>21759.72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2063177.12</v>
      </c>
      <c r="AA11" s="18">
        <v>0</v>
      </c>
      <c r="AB11" s="18">
        <v>0</v>
      </c>
      <c r="AC11" s="18">
        <v>0</v>
      </c>
      <c r="AD11" s="18">
        <v>6636146.0099999998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543276353.17999995</v>
      </c>
      <c r="AK11" s="18">
        <v>0</v>
      </c>
      <c r="AL11" s="18">
        <v>8077090.7749999994</v>
      </c>
      <c r="AM11" s="18">
        <v>0</v>
      </c>
      <c r="AN11" s="18">
        <v>6934159.9945</v>
      </c>
      <c r="AO11" s="18">
        <v>0</v>
      </c>
      <c r="AP11" s="18">
        <v>118591962.2401</v>
      </c>
      <c r="AQ11" s="18">
        <v>0</v>
      </c>
      <c r="AR11" s="18">
        <v>331219.78000000003</v>
      </c>
      <c r="AS11" s="18">
        <v>0</v>
      </c>
      <c r="AT11" s="18">
        <v>3637301.0940999999</v>
      </c>
      <c r="AU11" s="18">
        <v>0</v>
      </c>
      <c r="AV11" s="18">
        <v>2502924.7193</v>
      </c>
      <c r="AW11" s="18">
        <v>0</v>
      </c>
      <c r="AX11" s="18">
        <v>8832.52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293283.57659999997</v>
      </c>
      <c r="BE11" s="18">
        <v>0</v>
      </c>
      <c r="BF11" s="18">
        <v>0</v>
      </c>
      <c r="BG11" s="18">
        <v>0</v>
      </c>
      <c r="BH11" s="18">
        <v>145296.84</v>
      </c>
      <c r="BI11" s="18">
        <v>0</v>
      </c>
      <c r="BJ11" s="18">
        <v>0</v>
      </c>
      <c r="BK11" s="18">
        <v>0</v>
      </c>
      <c r="BL11" s="18">
        <v>0</v>
      </c>
      <c r="BM11" s="18">
        <v>0</v>
      </c>
      <c r="BN11" s="18">
        <v>0</v>
      </c>
      <c r="BO11" s="18">
        <v>0</v>
      </c>
      <c r="BP11" s="18">
        <v>2229538.94</v>
      </c>
      <c r="BQ11" s="18">
        <v>0</v>
      </c>
      <c r="BR11" s="18">
        <v>88480.81</v>
      </c>
      <c r="BS11" s="18">
        <v>0</v>
      </c>
      <c r="BT11" s="18">
        <v>0</v>
      </c>
      <c r="BU11" s="18">
        <v>0</v>
      </c>
      <c r="BV11" s="18">
        <v>2840120.5370999998</v>
      </c>
      <c r="BW11" s="18">
        <v>0</v>
      </c>
      <c r="BX11" s="18">
        <v>0</v>
      </c>
      <c r="BY11" s="18">
        <v>0</v>
      </c>
      <c r="BZ11" s="18">
        <v>0</v>
      </c>
      <c r="CA11" s="18">
        <v>0</v>
      </c>
      <c r="CB11" s="18">
        <v>390813.01150000002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46014196.171599999</v>
      </c>
      <c r="CK11" s="18">
        <v>0</v>
      </c>
      <c r="CL11" s="18">
        <v>799314.82909999997</v>
      </c>
      <c r="CM11" s="18">
        <v>0</v>
      </c>
      <c r="CN11" s="18">
        <v>2523545.7836000002</v>
      </c>
      <c r="CO11" s="18">
        <v>0</v>
      </c>
      <c r="CP11" s="18">
        <v>0</v>
      </c>
      <c r="CQ11" s="18">
        <v>0</v>
      </c>
      <c r="CR11" s="18">
        <v>1080159.8961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18">
        <v>0</v>
      </c>
      <c r="CY11" s="18">
        <v>0</v>
      </c>
      <c r="CZ11" s="18">
        <v>0</v>
      </c>
      <c r="DA11" s="18">
        <v>0</v>
      </c>
      <c r="DB11" s="18">
        <v>0</v>
      </c>
      <c r="DC11" s="18">
        <v>0</v>
      </c>
      <c r="DD11" s="18">
        <v>9787706.2557999995</v>
      </c>
      <c r="DE11" s="18">
        <v>0</v>
      </c>
      <c r="DF11" s="18">
        <v>0</v>
      </c>
      <c r="DG11" s="18">
        <v>0</v>
      </c>
      <c r="DH11" s="18">
        <v>0</v>
      </c>
      <c r="DI11" s="18">
        <v>0</v>
      </c>
      <c r="DJ11" s="18">
        <v>0</v>
      </c>
      <c r="DK11" s="18">
        <v>0</v>
      </c>
      <c r="DL11" s="18">
        <v>0</v>
      </c>
      <c r="DM11" s="18">
        <v>0</v>
      </c>
      <c r="DN11" s="18">
        <v>0</v>
      </c>
      <c r="DO11" s="18">
        <v>0</v>
      </c>
      <c r="DP11" s="18">
        <v>0</v>
      </c>
      <c r="DQ11" s="18">
        <v>0</v>
      </c>
      <c r="DR11" s="18">
        <v>0</v>
      </c>
      <c r="DS11" s="18">
        <v>0</v>
      </c>
      <c r="DT11" s="18">
        <v>15461.675300000001</v>
      </c>
      <c r="DU11" s="18">
        <v>0</v>
      </c>
      <c r="DV11" s="18">
        <v>0</v>
      </c>
      <c r="DW11" s="18">
        <v>0</v>
      </c>
      <c r="DX11" s="18">
        <v>5508527.9862000002</v>
      </c>
      <c r="DY11" s="18">
        <v>0</v>
      </c>
      <c r="DZ11" s="18">
        <v>0</v>
      </c>
      <c r="EA11" s="18">
        <v>0</v>
      </c>
      <c r="EB11" s="18">
        <v>4719788.1779000005</v>
      </c>
      <c r="EC11" s="18">
        <v>0</v>
      </c>
      <c r="ED11" s="18">
        <v>712147.7</v>
      </c>
      <c r="EE11" s="18">
        <v>0</v>
      </c>
      <c r="EF11" s="18">
        <v>522731.79</v>
      </c>
      <c r="EG11" s="18">
        <v>0</v>
      </c>
      <c r="EH11" s="18">
        <v>1451684.9674</v>
      </c>
      <c r="EI11" s="18">
        <v>0</v>
      </c>
      <c r="EJ11" s="18">
        <v>0</v>
      </c>
      <c r="EK11" s="18">
        <v>0</v>
      </c>
      <c r="EL11" s="18">
        <v>0</v>
      </c>
      <c r="EM11" s="18">
        <v>0</v>
      </c>
      <c r="EN11" s="18">
        <v>0</v>
      </c>
      <c r="EO11" s="18">
        <v>0</v>
      </c>
      <c r="EP11" s="18">
        <v>0</v>
      </c>
      <c r="EQ11" s="18">
        <v>0</v>
      </c>
      <c r="ER11" s="18">
        <v>0</v>
      </c>
      <c r="ES11" s="18">
        <v>0</v>
      </c>
      <c r="ET11" s="18">
        <v>0</v>
      </c>
      <c r="EU11" s="18">
        <v>0</v>
      </c>
      <c r="EV11" s="18">
        <v>1733790.67</v>
      </c>
      <c r="EW11" s="18">
        <v>0</v>
      </c>
      <c r="EX11" s="18">
        <v>9924886.9024</v>
      </c>
      <c r="EY11" s="18">
        <v>0</v>
      </c>
      <c r="EZ11" s="18">
        <v>0</v>
      </c>
      <c r="FA11" s="18">
        <v>0</v>
      </c>
      <c r="FB11" s="18">
        <v>3635631.0381</v>
      </c>
      <c r="FC11" s="18">
        <v>0</v>
      </c>
      <c r="FD11" s="18">
        <v>0</v>
      </c>
      <c r="FE11" s="18">
        <v>0</v>
      </c>
      <c r="FF11" s="18">
        <v>0</v>
      </c>
      <c r="FG11" s="18">
        <v>0</v>
      </c>
      <c r="FH11" s="18">
        <v>338708.22</v>
      </c>
      <c r="FI11" s="18">
        <v>0</v>
      </c>
      <c r="FJ11" s="18">
        <v>0</v>
      </c>
      <c r="FK11" s="18">
        <v>0</v>
      </c>
      <c r="FL11" s="18">
        <v>5204389.6900000004</v>
      </c>
      <c r="FM11" s="18">
        <v>0</v>
      </c>
      <c r="FN11" s="19">
        <v>139237465.14999998</v>
      </c>
      <c r="FO11" s="19">
        <v>0</v>
      </c>
      <c r="FP11" s="18">
        <v>0</v>
      </c>
      <c r="FQ11" s="18">
        <v>0</v>
      </c>
      <c r="FR11" s="18">
        <v>138318023.19999999</v>
      </c>
      <c r="FS11" s="18">
        <v>0</v>
      </c>
      <c r="FT11" s="80">
        <v>0</v>
      </c>
      <c r="FU11" s="80">
        <v>0</v>
      </c>
      <c r="FV11" s="18">
        <v>0</v>
      </c>
      <c r="FW11" s="18">
        <v>0</v>
      </c>
      <c r="FX11" s="18">
        <v>0</v>
      </c>
      <c r="FY11" s="18">
        <v>0</v>
      </c>
      <c r="FZ11" s="80">
        <v>919441.95</v>
      </c>
      <c r="GA11" s="80">
        <v>0</v>
      </c>
      <c r="GB11" s="18">
        <v>0</v>
      </c>
      <c r="GC11" s="18">
        <v>0</v>
      </c>
      <c r="GD11" s="18">
        <v>919441.95</v>
      </c>
      <c r="GE11" s="18">
        <v>0</v>
      </c>
      <c r="GF11" s="18">
        <v>1957291.3322000001</v>
      </c>
      <c r="GG11" s="18">
        <v>0</v>
      </c>
      <c r="GH11" s="18">
        <v>0</v>
      </c>
      <c r="GI11" s="18">
        <v>0</v>
      </c>
      <c r="GJ11" s="18">
        <v>0</v>
      </c>
      <c r="GK11" s="18">
        <v>0</v>
      </c>
      <c r="GL11" s="18">
        <v>0</v>
      </c>
      <c r="GM11" s="18">
        <v>0</v>
      </c>
      <c r="GN11" s="18">
        <v>0</v>
      </c>
      <c r="GO11" s="18">
        <v>0</v>
      </c>
      <c r="GP11" s="18">
        <v>0</v>
      </c>
      <c r="GQ11" s="18">
        <v>0</v>
      </c>
      <c r="GR11" s="18">
        <v>0</v>
      </c>
      <c r="GS11" s="18">
        <v>0</v>
      </c>
      <c r="GT11" s="18">
        <v>0</v>
      </c>
      <c r="GU11" s="18">
        <v>0</v>
      </c>
      <c r="GV11" s="18">
        <v>0</v>
      </c>
      <c r="GW11" s="18">
        <v>0</v>
      </c>
      <c r="GX11" s="18">
        <v>0</v>
      </c>
      <c r="GY11" s="18">
        <v>0</v>
      </c>
      <c r="GZ11" s="80">
        <v>0</v>
      </c>
      <c r="HA11" s="80">
        <v>0</v>
      </c>
      <c r="HB11" s="18">
        <v>0</v>
      </c>
      <c r="HC11" s="18">
        <v>0</v>
      </c>
      <c r="HD11" s="18">
        <v>0</v>
      </c>
      <c r="HE11" s="18">
        <v>0</v>
      </c>
      <c r="HF11" s="80">
        <v>0</v>
      </c>
      <c r="HG11" s="80">
        <v>0</v>
      </c>
      <c r="HH11" s="18">
        <v>0</v>
      </c>
      <c r="HI11" s="18">
        <v>0</v>
      </c>
      <c r="HJ11" s="18">
        <v>0</v>
      </c>
      <c r="HK11" s="18">
        <v>0</v>
      </c>
      <c r="HL11" s="80">
        <v>0</v>
      </c>
      <c r="HM11" s="80">
        <v>0</v>
      </c>
      <c r="HN11" s="18">
        <v>0</v>
      </c>
      <c r="HO11" s="18">
        <v>0</v>
      </c>
      <c r="HP11" s="18">
        <v>0</v>
      </c>
      <c r="HQ11" s="18">
        <v>0</v>
      </c>
      <c r="HR11" s="18">
        <v>0</v>
      </c>
      <c r="HS11" s="18">
        <v>0</v>
      </c>
      <c r="HT11" s="18">
        <v>975615957.19759965</v>
      </c>
      <c r="HU11" s="18">
        <v>0</v>
      </c>
      <c r="HV11" s="19">
        <v>975615957.19759965</v>
      </c>
    </row>
    <row r="12" spans="1:230" ht="12.75" customHeight="1">
      <c r="A12" s="57" t="s">
        <v>156</v>
      </c>
      <c r="B12" s="17">
        <v>1007</v>
      </c>
      <c r="C12" s="58" t="s">
        <v>146</v>
      </c>
      <c r="D12" s="19">
        <v>0</v>
      </c>
      <c r="E12" s="19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0</v>
      </c>
      <c r="BH12" s="18">
        <v>0</v>
      </c>
      <c r="BI12" s="18">
        <v>0</v>
      </c>
      <c r="BJ12" s="18">
        <v>0</v>
      </c>
      <c r="BK12" s="18">
        <v>0</v>
      </c>
      <c r="BL12" s="18">
        <v>0</v>
      </c>
      <c r="BM12" s="18">
        <v>0</v>
      </c>
      <c r="BN12" s="18">
        <v>0</v>
      </c>
      <c r="BO12" s="18">
        <v>0</v>
      </c>
      <c r="BP12" s="18">
        <v>0</v>
      </c>
      <c r="BQ12" s="18">
        <v>0</v>
      </c>
      <c r="BR12" s="18">
        <v>0</v>
      </c>
      <c r="BS12" s="18">
        <v>0</v>
      </c>
      <c r="BT12" s="18">
        <v>0</v>
      </c>
      <c r="BU12" s="18">
        <v>0</v>
      </c>
      <c r="BV12" s="18">
        <v>0</v>
      </c>
      <c r="BW12" s="18">
        <v>0</v>
      </c>
      <c r="BX12" s="18">
        <v>0</v>
      </c>
      <c r="BY12" s="18">
        <v>0</v>
      </c>
      <c r="BZ12" s="18">
        <v>0</v>
      </c>
      <c r="CA12" s="18">
        <v>0</v>
      </c>
      <c r="CB12" s="18">
        <v>0</v>
      </c>
      <c r="CC12" s="18">
        <v>0</v>
      </c>
      <c r="CD12" s="18">
        <v>0</v>
      </c>
      <c r="CE12" s="18">
        <v>0</v>
      </c>
      <c r="CF12" s="18">
        <v>0</v>
      </c>
      <c r="CG12" s="18">
        <v>0</v>
      </c>
      <c r="CH12" s="18">
        <v>0</v>
      </c>
      <c r="CI12" s="18">
        <v>0</v>
      </c>
      <c r="CJ12" s="18">
        <v>0</v>
      </c>
      <c r="CK12" s="18">
        <v>0</v>
      </c>
      <c r="CL12" s="18">
        <v>0</v>
      </c>
      <c r="CM12" s="18">
        <v>0</v>
      </c>
      <c r="CN12" s="18">
        <v>0</v>
      </c>
      <c r="CO12" s="18">
        <v>0</v>
      </c>
      <c r="CP12" s="18">
        <v>0</v>
      </c>
      <c r="CQ12" s="18">
        <v>0</v>
      </c>
      <c r="CR12" s="18">
        <v>0</v>
      </c>
      <c r="CS12" s="18">
        <v>0</v>
      </c>
      <c r="CT12" s="18">
        <v>0</v>
      </c>
      <c r="CU12" s="18">
        <v>0</v>
      </c>
      <c r="CV12" s="18">
        <v>0</v>
      </c>
      <c r="CW12" s="18">
        <v>0</v>
      </c>
      <c r="CX12" s="18">
        <v>0</v>
      </c>
      <c r="CY12" s="18">
        <v>0</v>
      </c>
      <c r="CZ12" s="18">
        <v>0</v>
      </c>
      <c r="DA12" s="18">
        <v>0</v>
      </c>
      <c r="DB12" s="18">
        <v>0</v>
      </c>
      <c r="DC12" s="18">
        <v>0</v>
      </c>
      <c r="DD12" s="18">
        <v>0</v>
      </c>
      <c r="DE12" s="18">
        <v>0</v>
      </c>
      <c r="DF12" s="18">
        <v>0</v>
      </c>
      <c r="DG12" s="18">
        <v>0</v>
      </c>
      <c r="DH12" s="18">
        <v>0</v>
      </c>
      <c r="DI12" s="18">
        <v>0</v>
      </c>
      <c r="DJ12" s="18">
        <v>0</v>
      </c>
      <c r="DK12" s="18">
        <v>0</v>
      </c>
      <c r="DL12" s="18">
        <v>0</v>
      </c>
      <c r="DM12" s="18">
        <v>0</v>
      </c>
      <c r="DN12" s="18">
        <v>108852095.15225755</v>
      </c>
      <c r="DO12" s="18">
        <v>0</v>
      </c>
      <c r="DP12" s="18">
        <v>0</v>
      </c>
      <c r="DQ12" s="18">
        <v>0</v>
      </c>
      <c r="DR12" s="18">
        <v>0</v>
      </c>
      <c r="DS12" s="18">
        <v>0</v>
      </c>
      <c r="DT12" s="18">
        <v>0</v>
      </c>
      <c r="DU12" s="18">
        <v>0</v>
      </c>
      <c r="DV12" s="18">
        <v>0</v>
      </c>
      <c r="DW12" s="18">
        <v>0</v>
      </c>
      <c r="DX12" s="18">
        <v>0</v>
      </c>
      <c r="DY12" s="18">
        <v>0</v>
      </c>
      <c r="DZ12" s="18">
        <v>0</v>
      </c>
      <c r="EA12" s="18">
        <v>0</v>
      </c>
      <c r="EB12" s="18">
        <v>0</v>
      </c>
      <c r="EC12" s="18">
        <v>0</v>
      </c>
      <c r="ED12" s="18">
        <v>0</v>
      </c>
      <c r="EE12" s="18">
        <v>0</v>
      </c>
      <c r="EF12" s="18">
        <v>0</v>
      </c>
      <c r="EG12" s="18">
        <v>0</v>
      </c>
      <c r="EH12" s="18">
        <v>0</v>
      </c>
      <c r="EI12" s="18">
        <v>0</v>
      </c>
      <c r="EJ12" s="18">
        <v>0</v>
      </c>
      <c r="EK12" s="18">
        <v>0</v>
      </c>
      <c r="EL12" s="18">
        <v>0</v>
      </c>
      <c r="EM12" s="18">
        <v>0</v>
      </c>
      <c r="EN12" s="18">
        <v>0</v>
      </c>
      <c r="EO12" s="18">
        <v>0</v>
      </c>
      <c r="EP12" s="18">
        <v>0</v>
      </c>
      <c r="EQ12" s="18">
        <v>0</v>
      </c>
      <c r="ER12" s="18">
        <v>0</v>
      </c>
      <c r="ES12" s="18">
        <v>0</v>
      </c>
      <c r="ET12" s="18">
        <v>0</v>
      </c>
      <c r="EU12" s="18">
        <v>0</v>
      </c>
      <c r="EV12" s="18">
        <v>0</v>
      </c>
      <c r="EW12" s="18">
        <v>0</v>
      </c>
      <c r="EX12" s="18">
        <v>0</v>
      </c>
      <c r="EY12" s="18">
        <v>0</v>
      </c>
      <c r="EZ12" s="18">
        <v>0</v>
      </c>
      <c r="FA12" s="18">
        <v>0</v>
      </c>
      <c r="FB12" s="18">
        <v>0</v>
      </c>
      <c r="FC12" s="18">
        <v>0</v>
      </c>
      <c r="FD12" s="18">
        <v>0</v>
      </c>
      <c r="FE12" s="18">
        <v>0</v>
      </c>
      <c r="FF12" s="18">
        <v>0</v>
      </c>
      <c r="FG12" s="18">
        <v>0</v>
      </c>
      <c r="FH12" s="18">
        <v>0</v>
      </c>
      <c r="FI12" s="18">
        <v>0</v>
      </c>
      <c r="FJ12" s="18">
        <v>0</v>
      </c>
      <c r="FK12" s="18">
        <v>0</v>
      </c>
      <c r="FL12" s="18">
        <v>0</v>
      </c>
      <c r="FM12" s="18">
        <v>0</v>
      </c>
      <c r="FN12" s="19">
        <v>0</v>
      </c>
      <c r="FO12" s="19">
        <v>0</v>
      </c>
      <c r="FP12" s="18">
        <v>0</v>
      </c>
      <c r="FQ12" s="18">
        <v>0</v>
      </c>
      <c r="FR12" s="18">
        <v>0</v>
      </c>
      <c r="FS12" s="18">
        <v>0</v>
      </c>
      <c r="FT12" s="80">
        <v>0</v>
      </c>
      <c r="FU12" s="80">
        <v>0</v>
      </c>
      <c r="FV12" s="18">
        <v>0</v>
      </c>
      <c r="FW12" s="18">
        <v>0</v>
      </c>
      <c r="FX12" s="18">
        <v>0</v>
      </c>
      <c r="FY12" s="18">
        <v>0</v>
      </c>
      <c r="FZ12" s="80">
        <v>0</v>
      </c>
      <c r="GA12" s="80">
        <v>0</v>
      </c>
      <c r="GB12" s="18">
        <v>0</v>
      </c>
      <c r="GC12" s="18">
        <v>0</v>
      </c>
      <c r="GD12" s="18">
        <v>0</v>
      </c>
      <c r="GE12" s="18">
        <v>0</v>
      </c>
      <c r="GF12" s="18">
        <v>0</v>
      </c>
      <c r="GG12" s="18">
        <v>0</v>
      </c>
      <c r="GH12" s="18">
        <v>0</v>
      </c>
      <c r="GI12" s="18">
        <v>0</v>
      </c>
      <c r="GJ12" s="18">
        <v>0</v>
      </c>
      <c r="GK12" s="18">
        <v>0</v>
      </c>
      <c r="GL12" s="18">
        <v>0</v>
      </c>
      <c r="GM12" s="18">
        <v>0</v>
      </c>
      <c r="GN12" s="18">
        <v>0</v>
      </c>
      <c r="GO12" s="18">
        <v>0</v>
      </c>
      <c r="GP12" s="18">
        <v>0</v>
      </c>
      <c r="GQ12" s="18">
        <v>0</v>
      </c>
      <c r="GR12" s="18">
        <v>0</v>
      </c>
      <c r="GS12" s="18">
        <v>0</v>
      </c>
      <c r="GT12" s="18">
        <v>0</v>
      </c>
      <c r="GU12" s="18">
        <v>0</v>
      </c>
      <c r="GV12" s="18">
        <v>0</v>
      </c>
      <c r="GW12" s="18">
        <v>0</v>
      </c>
      <c r="GX12" s="18">
        <v>0</v>
      </c>
      <c r="GY12" s="18">
        <v>0</v>
      </c>
      <c r="GZ12" s="80">
        <v>0</v>
      </c>
      <c r="HA12" s="80">
        <v>0</v>
      </c>
      <c r="HB12" s="18">
        <v>0</v>
      </c>
      <c r="HC12" s="18">
        <v>0</v>
      </c>
      <c r="HD12" s="18">
        <v>0</v>
      </c>
      <c r="HE12" s="18">
        <v>0</v>
      </c>
      <c r="HF12" s="80">
        <v>0</v>
      </c>
      <c r="HG12" s="80">
        <v>0</v>
      </c>
      <c r="HH12" s="18">
        <v>0</v>
      </c>
      <c r="HI12" s="18">
        <v>0</v>
      </c>
      <c r="HJ12" s="18">
        <v>0</v>
      </c>
      <c r="HK12" s="18">
        <v>0</v>
      </c>
      <c r="HL12" s="80">
        <v>0</v>
      </c>
      <c r="HM12" s="80">
        <v>0</v>
      </c>
      <c r="HN12" s="18">
        <v>0</v>
      </c>
      <c r="HO12" s="18">
        <v>0</v>
      </c>
      <c r="HP12" s="18">
        <v>0</v>
      </c>
      <c r="HQ12" s="18">
        <v>0</v>
      </c>
      <c r="HR12" s="18">
        <v>0</v>
      </c>
      <c r="HS12" s="18">
        <v>0</v>
      </c>
      <c r="HT12" s="18">
        <v>108852095.15225755</v>
      </c>
      <c r="HU12" s="18">
        <v>0</v>
      </c>
      <c r="HV12" s="19">
        <v>108852095.15225755</v>
      </c>
    </row>
    <row r="13" spans="1:230" ht="12.75" customHeight="1">
      <c r="A13" s="57" t="s">
        <v>158</v>
      </c>
      <c r="B13" s="17">
        <v>1008</v>
      </c>
      <c r="C13" s="58" t="s">
        <v>146</v>
      </c>
      <c r="D13" s="19">
        <v>98017201.340000004</v>
      </c>
      <c r="E13" s="19">
        <v>0</v>
      </c>
      <c r="F13" s="18">
        <v>8299033.9900000002</v>
      </c>
      <c r="G13" s="18">
        <v>0</v>
      </c>
      <c r="H13" s="18">
        <v>53132888.940000005</v>
      </c>
      <c r="I13" s="18">
        <v>0</v>
      </c>
      <c r="J13" s="18">
        <v>36585278.409999996</v>
      </c>
      <c r="K13" s="18">
        <v>0</v>
      </c>
      <c r="L13" s="18">
        <v>5775346.3300000001</v>
      </c>
      <c r="M13" s="18">
        <v>0</v>
      </c>
      <c r="N13" s="18">
        <v>19420294.510000002</v>
      </c>
      <c r="O13" s="18">
        <v>0</v>
      </c>
      <c r="P13" s="18">
        <v>0</v>
      </c>
      <c r="Q13" s="18">
        <v>0</v>
      </c>
      <c r="R13" s="18">
        <v>474584.85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29505932.920000002</v>
      </c>
      <c r="AA13" s="18">
        <v>0</v>
      </c>
      <c r="AB13" s="18">
        <v>0</v>
      </c>
      <c r="AC13" s="18">
        <v>0</v>
      </c>
      <c r="AD13" s="18">
        <v>4631702.37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333383992.15329659</v>
      </c>
      <c r="AK13" s="18">
        <v>0</v>
      </c>
      <c r="AL13" s="18">
        <v>7641221.7816295624</v>
      </c>
      <c r="AM13" s="18">
        <v>0</v>
      </c>
      <c r="AN13" s="18">
        <v>8302449.3499999996</v>
      </c>
      <c r="AO13" s="18">
        <v>0</v>
      </c>
      <c r="AP13" s="18">
        <v>213972215.91999999</v>
      </c>
      <c r="AQ13" s="18">
        <v>0</v>
      </c>
      <c r="AR13" s="18">
        <v>1092298.3799999999</v>
      </c>
      <c r="AS13" s="18">
        <v>0</v>
      </c>
      <c r="AT13" s="18">
        <v>14753892.6</v>
      </c>
      <c r="AU13" s="18">
        <v>0</v>
      </c>
      <c r="AV13" s="18">
        <v>25916892.560000002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488628.04</v>
      </c>
      <c r="BC13" s="18">
        <v>0</v>
      </c>
      <c r="BD13" s="18">
        <v>4059974.79</v>
      </c>
      <c r="BE13" s="18">
        <v>0</v>
      </c>
      <c r="BF13" s="18">
        <v>0</v>
      </c>
      <c r="BG13" s="18">
        <v>0</v>
      </c>
      <c r="BH13" s="18">
        <v>573427.21</v>
      </c>
      <c r="BI13" s="18">
        <v>0</v>
      </c>
      <c r="BJ13" s="18">
        <v>9910663.2200000007</v>
      </c>
      <c r="BK13" s="18">
        <v>0</v>
      </c>
      <c r="BL13" s="18">
        <v>3868782.04</v>
      </c>
      <c r="BM13" s="18">
        <v>0</v>
      </c>
      <c r="BN13" s="18">
        <v>523681.66</v>
      </c>
      <c r="BO13" s="18">
        <v>0</v>
      </c>
      <c r="BP13" s="18">
        <v>828810.61208566185</v>
      </c>
      <c r="BQ13" s="18">
        <v>0</v>
      </c>
      <c r="BR13" s="18">
        <v>12384.05</v>
      </c>
      <c r="BS13" s="18">
        <v>0</v>
      </c>
      <c r="BT13" s="18">
        <v>0</v>
      </c>
      <c r="BU13" s="18">
        <v>0</v>
      </c>
      <c r="BV13" s="18">
        <v>9570860.0199999996</v>
      </c>
      <c r="BW13" s="18">
        <v>0</v>
      </c>
      <c r="BX13" s="18">
        <v>164169.34</v>
      </c>
      <c r="BY13" s="18">
        <v>0</v>
      </c>
      <c r="BZ13" s="18">
        <v>0</v>
      </c>
      <c r="CA13" s="18">
        <v>0</v>
      </c>
      <c r="CB13" s="18">
        <v>539700.21</v>
      </c>
      <c r="CC13" s="18">
        <v>0</v>
      </c>
      <c r="CD13" s="18">
        <v>0</v>
      </c>
      <c r="CE13" s="18">
        <v>0</v>
      </c>
      <c r="CF13" s="18">
        <v>0</v>
      </c>
      <c r="CG13" s="18">
        <v>0</v>
      </c>
      <c r="CH13" s="18">
        <v>0</v>
      </c>
      <c r="CI13" s="18">
        <v>0</v>
      </c>
      <c r="CJ13" s="18">
        <v>0</v>
      </c>
      <c r="CK13" s="18">
        <v>0</v>
      </c>
      <c r="CL13" s="18">
        <v>1380080.6</v>
      </c>
      <c r="CM13" s="18">
        <v>0</v>
      </c>
      <c r="CN13" s="18">
        <v>1152161.1700000002</v>
      </c>
      <c r="CO13" s="18">
        <v>0</v>
      </c>
      <c r="CP13" s="18">
        <v>0</v>
      </c>
      <c r="CQ13" s="18">
        <v>0</v>
      </c>
      <c r="CR13" s="18">
        <v>1234230</v>
      </c>
      <c r="CS13" s="18">
        <v>0</v>
      </c>
      <c r="CT13" s="18">
        <v>0</v>
      </c>
      <c r="CU13" s="18">
        <v>0</v>
      </c>
      <c r="CV13" s="18">
        <v>0</v>
      </c>
      <c r="CW13" s="18">
        <v>0</v>
      </c>
      <c r="CX13" s="18">
        <v>0</v>
      </c>
      <c r="CY13" s="18">
        <v>0</v>
      </c>
      <c r="CZ13" s="18">
        <v>0</v>
      </c>
      <c r="DA13" s="18">
        <v>0</v>
      </c>
      <c r="DB13" s="18">
        <v>0</v>
      </c>
      <c r="DC13" s="18">
        <v>0</v>
      </c>
      <c r="DD13" s="18">
        <v>10316266.82</v>
      </c>
      <c r="DE13" s="18">
        <v>0</v>
      </c>
      <c r="DF13" s="18">
        <v>0</v>
      </c>
      <c r="DG13" s="18">
        <v>0</v>
      </c>
      <c r="DH13" s="18">
        <v>0</v>
      </c>
      <c r="DI13" s="18">
        <v>0</v>
      </c>
      <c r="DJ13" s="18">
        <v>0</v>
      </c>
      <c r="DK13" s="18">
        <v>0</v>
      </c>
      <c r="DL13" s="18">
        <v>0</v>
      </c>
      <c r="DM13" s="18">
        <v>0</v>
      </c>
      <c r="DN13" s="18">
        <v>-1224505.45</v>
      </c>
      <c r="DO13" s="18">
        <v>0</v>
      </c>
      <c r="DP13" s="18">
        <v>0</v>
      </c>
      <c r="DQ13" s="18">
        <v>0</v>
      </c>
      <c r="DR13" s="18">
        <v>0</v>
      </c>
      <c r="DS13" s="18">
        <v>0</v>
      </c>
      <c r="DT13" s="18">
        <v>0</v>
      </c>
      <c r="DU13" s="18">
        <v>0</v>
      </c>
      <c r="DV13" s="18">
        <v>0</v>
      </c>
      <c r="DW13" s="18">
        <v>0</v>
      </c>
      <c r="DX13" s="18">
        <v>29948444.719999999</v>
      </c>
      <c r="DY13" s="18">
        <v>0</v>
      </c>
      <c r="DZ13" s="18">
        <v>0</v>
      </c>
      <c r="EA13" s="18">
        <v>0</v>
      </c>
      <c r="EB13" s="18">
        <v>20201423.949999999</v>
      </c>
      <c r="EC13" s="18">
        <v>0</v>
      </c>
      <c r="ED13" s="18">
        <v>1291507.6000000001</v>
      </c>
      <c r="EE13" s="18">
        <v>0</v>
      </c>
      <c r="EF13" s="18">
        <v>16528664.639999999</v>
      </c>
      <c r="EG13" s="18">
        <v>0</v>
      </c>
      <c r="EH13" s="18">
        <v>4359148.6900000004</v>
      </c>
      <c r="EI13" s="18">
        <v>0</v>
      </c>
      <c r="EJ13" s="18">
        <v>0</v>
      </c>
      <c r="EK13" s="18">
        <v>0</v>
      </c>
      <c r="EL13" s="18">
        <v>0</v>
      </c>
      <c r="EM13" s="18">
        <v>0</v>
      </c>
      <c r="EN13" s="18">
        <v>0</v>
      </c>
      <c r="EO13" s="18">
        <v>0</v>
      </c>
      <c r="EP13" s="18">
        <v>0</v>
      </c>
      <c r="EQ13" s="18">
        <v>0</v>
      </c>
      <c r="ER13" s="18">
        <v>0</v>
      </c>
      <c r="ES13" s="18">
        <v>0</v>
      </c>
      <c r="ET13" s="18">
        <v>0</v>
      </c>
      <c r="EU13" s="18">
        <v>0</v>
      </c>
      <c r="EV13" s="18">
        <v>0</v>
      </c>
      <c r="EW13" s="18">
        <v>0</v>
      </c>
      <c r="EX13" s="18">
        <v>0</v>
      </c>
      <c r="EY13" s="18">
        <v>0</v>
      </c>
      <c r="EZ13" s="18">
        <v>0</v>
      </c>
      <c r="FA13" s="18">
        <v>0</v>
      </c>
      <c r="FB13" s="18">
        <v>0</v>
      </c>
      <c r="FC13" s="18">
        <v>0</v>
      </c>
      <c r="FD13" s="18">
        <v>0</v>
      </c>
      <c r="FE13" s="18">
        <v>0</v>
      </c>
      <c r="FF13" s="18">
        <v>0</v>
      </c>
      <c r="FG13" s="18">
        <v>0</v>
      </c>
      <c r="FH13" s="18">
        <v>0</v>
      </c>
      <c r="FI13" s="18">
        <v>0</v>
      </c>
      <c r="FJ13" s="18">
        <v>0</v>
      </c>
      <c r="FK13" s="18">
        <v>0</v>
      </c>
      <c r="FL13" s="18">
        <v>0</v>
      </c>
      <c r="FM13" s="18">
        <v>0</v>
      </c>
      <c r="FN13" s="19">
        <v>76810329.959999993</v>
      </c>
      <c r="FO13" s="19">
        <v>0</v>
      </c>
      <c r="FP13" s="18">
        <v>249114.94</v>
      </c>
      <c r="FQ13" s="18">
        <v>0</v>
      </c>
      <c r="FR13" s="18">
        <v>23811483.23</v>
      </c>
      <c r="FS13" s="18">
        <v>0</v>
      </c>
      <c r="FT13" s="80">
        <v>51764510.829999998</v>
      </c>
      <c r="FU13" s="80">
        <v>0</v>
      </c>
      <c r="FV13" s="18">
        <v>3842158.2</v>
      </c>
      <c r="FW13" s="18">
        <v>0</v>
      </c>
      <c r="FX13" s="18">
        <v>47922352.629999995</v>
      </c>
      <c r="FY13" s="18">
        <v>0</v>
      </c>
      <c r="FZ13" s="80">
        <v>985220.9600000002</v>
      </c>
      <c r="GA13" s="80">
        <v>0</v>
      </c>
      <c r="GB13" s="18">
        <v>0</v>
      </c>
      <c r="GC13" s="18">
        <v>0</v>
      </c>
      <c r="GD13" s="18">
        <v>985220.9600000002</v>
      </c>
      <c r="GE13" s="18">
        <v>0</v>
      </c>
      <c r="GF13" s="18">
        <v>307843960.62</v>
      </c>
      <c r="GG13" s="18">
        <v>0</v>
      </c>
      <c r="GH13" s="18">
        <v>0</v>
      </c>
      <c r="GI13" s="18">
        <v>0</v>
      </c>
      <c r="GJ13" s="18">
        <v>0</v>
      </c>
      <c r="GK13" s="18">
        <v>0</v>
      </c>
      <c r="GL13" s="18">
        <v>0</v>
      </c>
      <c r="GM13" s="18">
        <v>0</v>
      </c>
      <c r="GN13" s="18">
        <v>0</v>
      </c>
      <c r="GO13" s="18">
        <v>0</v>
      </c>
      <c r="GP13" s="18">
        <v>0</v>
      </c>
      <c r="GQ13" s="18">
        <v>0</v>
      </c>
      <c r="GR13" s="18">
        <v>0</v>
      </c>
      <c r="GS13" s="18">
        <v>0</v>
      </c>
      <c r="GT13" s="18">
        <v>0</v>
      </c>
      <c r="GU13" s="18">
        <v>0</v>
      </c>
      <c r="GV13" s="18">
        <v>0</v>
      </c>
      <c r="GW13" s="18">
        <v>0</v>
      </c>
      <c r="GX13" s="18">
        <v>0</v>
      </c>
      <c r="GY13" s="18">
        <v>0</v>
      </c>
      <c r="GZ13" s="80">
        <v>0</v>
      </c>
      <c r="HA13" s="80">
        <v>0</v>
      </c>
      <c r="HB13" s="18">
        <v>0</v>
      </c>
      <c r="HC13" s="18">
        <v>0</v>
      </c>
      <c r="HD13" s="18">
        <v>0</v>
      </c>
      <c r="HE13" s="18">
        <v>0</v>
      </c>
      <c r="HF13" s="80">
        <v>0</v>
      </c>
      <c r="HG13" s="80">
        <v>0</v>
      </c>
      <c r="HH13" s="18">
        <v>0</v>
      </c>
      <c r="HI13" s="18">
        <v>0</v>
      </c>
      <c r="HJ13" s="18">
        <v>0</v>
      </c>
      <c r="HK13" s="18">
        <v>0</v>
      </c>
      <c r="HL13" s="80">
        <v>0</v>
      </c>
      <c r="HM13" s="80">
        <v>0</v>
      </c>
      <c r="HN13" s="18">
        <v>0</v>
      </c>
      <c r="HO13" s="18">
        <v>0</v>
      </c>
      <c r="HP13" s="18">
        <v>0</v>
      </c>
      <c r="HQ13" s="18">
        <v>0</v>
      </c>
      <c r="HR13" s="18">
        <v>0</v>
      </c>
      <c r="HS13" s="18">
        <v>0</v>
      </c>
      <c r="HT13" s="18">
        <v>1263270819.5770121</v>
      </c>
      <c r="HU13" s="18">
        <v>0</v>
      </c>
      <c r="HV13" s="19">
        <v>1263270819.5770121</v>
      </c>
    </row>
    <row r="14" spans="1:230" ht="12.75" customHeight="1">
      <c r="A14" s="57" t="s">
        <v>161</v>
      </c>
      <c r="B14" s="17">
        <v>1009</v>
      </c>
      <c r="C14" s="58" t="s">
        <v>146</v>
      </c>
      <c r="D14" s="19">
        <v>1106516451.6500006</v>
      </c>
      <c r="E14" s="19">
        <v>43007081.070000008</v>
      </c>
      <c r="F14" s="18">
        <v>137949571.57263872</v>
      </c>
      <c r="G14" s="18">
        <v>954638.84735805017</v>
      </c>
      <c r="H14" s="18">
        <v>303879172.61003906</v>
      </c>
      <c r="I14" s="18">
        <v>13629733.617422916</v>
      </c>
      <c r="J14" s="18">
        <v>664687707.46732295</v>
      </c>
      <c r="K14" s="18">
        <v>28422708.605219036</v>
      </c>
      <c r="L14" s="18">
        <v>252094162.53999999</v>
      </c>
      <c r="M14" s="18">
        <v>190368.27</v>
      </c>
      <c r="N14" s="18">
        <v>101137622.19</v>
      </c>
      <c r="O14" s="18">
        <v>0</v>
      </c>
      <c r="P14" s="18">
        <v>711010.02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3191041.43</v>
      </c>
      <c r="W14" s="18">
        <v>0</v>
      </c>
      <c r="X14" s="18">
        <v>0</v>
      </c>
      <c r="Y14" s="18">
        <v>0</v>
      </c>
      <c r="Z14" s="18">
        <v>141999261.84999999</v>
      </c>
      <c r="AA14" s="18">
        <v>327558.49</v>
      </c>
      <c r="AB14" s="18">
        <v>0</v>
      </c>
      <c r="AC14" s="18">
        <v>0</v>
      </c>
      <c r="AD14" s="18">
        <v>12332166.960000001</v>
      </c>
      <c r="AE14" s="18">
        <v>24820.35</v>
      </c>
      <c r="AF14" s="18">
        <v>0</v>
      </c>
      <c r="AG14" s="18">
        <v>0</v>
      </c>
      <c r="AH14" s="18">
        <v>0</v>
      </c>
      <c r="AI14" s="18">
        <v>0</v>
      </c>
      <c r="AJ14" s="18">
        <v>1129678663.5999999</v>
      </c>
      <c r="AK14" s="18">
        <v>0</v>
      </c>
      <c r="AL14" s="18">
        <v>20861863.030000001</v>
      </c>
      <c r="AM14" s="18">
        <v>0</v>
      </c>
      <c r="AN14" s="18">
        <v>125600443.64</v>
      </c>
      <c r="AO14" s="18">
        <v>352273.15</v>
      </c>
      <c r="AP14" s="18">
        <v>1343361772.9599998</v>
      </c>
      <c r="AQ14" s="18">
        <v>1906262.8900000001</v>
      </c>
      <c r="AR14" s="18">
        <v>40814.35</v>
      </c>
      <c r="AS14" s="18">
        <v>0</v>
      </c>
      <c r="AT14" s="18">
        <v>73628785.320000008</v>
      </c>
      <c r="AU14" s="18">
        <v>198934.69</v>
      </c>
      <c r="AV14" s="18">
        <v>90817128.590000004</v>
      </c>
      <c r="AW14" s="18">
        <v>715564.23</v>
      </c>
      <c r="AX14" s="18">
        <v>4428.46</v>
      </c>
      <c r="AY14" s="18">
        <v>0</v>
      </c>
      <c r="AZ14" s="18">
        <v>0</v>
      </c>
      <c r="BA14" s="18">
        <v>0</v>
      </c>
      <c r="BB14" s="18">
        <v>7240396.9200000009</v>
      </c>
      <c r="BC14" s="18">
        <v>244394.30999999997</v>
      </c>
      <c r="BD14" s="18">
        <v>46039753.160000004</v>
      </c>
      <c r="BE14" s="18">
        <v>323505.49</v>
      </c>
      <c r="BF14" s="18">
        <v>8600</v>
      </c>
      <c r="BG14" s="18">
        <v>0</v>
      </c>
      <c r="BH14" s="18">
        <v>2589782.34</v>
      </c>
      <c r="BI14" s="18">
        <v>0</v>
      </c>
      <c r="BJ14" s="18">
        <v>1436217.77</v>
      </c>
      <c r="BK14" s="18">
        <v>0</v>
      </c>
      <c r="BL14" s="18">
        <v>0</v>
      </c>
      <c r="BM14" s="18">
        <v>0</v>
      </c>
      <c r="BN14" s="18">
        <v>0</v>
      </c>
      <c r="BO14" s="18">
        <v>0</v>
      </c>
      <c r="BP14" s="18">
        <v>7499385.75</v>
      </c>
      <c r="BQ14" s="18">
        <v>0</v>
      </c>
      <c r="BR14" s="18">
        <v>0</v>
      </c>
      <c r="BS14" s="18">
        <v>0</v>
      </c>
      <c r="BT14" s="18">
        <v>0</v>
      </c>
      <c r="BU14" s="18">
        <v>0</v>
      </c>
      <c r="BV14" s="18">
        <v>10915455.130000001</v>
      </c>
      <c r="BW14" s="18">
        <v>0</v>
      </c>
      <c r="BX14" s="18">
        <v>51664.38</v>
      </c>
      <c r="BY14" s="18">
        <v>0</v>
      </c>
      <c r="BZ14" s="18">
        <v>0</v>
      </c>
      <c r="CA14" s="18">
        <v>0</v>
      </c>
      <c r="CB14" s="18">
        <v>3844009.54</v>
      </c>
      <c r="CC14" s="18">
        <v>68241.859999999986</v>
      </c>
      <c r="CD14" s="18">
        <v>0</v>
      </c>
      <c r="CE14" s="18">
        <v>0</v>
      </c>
      <c r="CF14" s="18">
        <v>0</v>
      </c>
      <c r="CG14" s="18">
        <v>0</v>
      </c>
      <c r="CH14" s="18">
        <v>0</v>
      </c>
      <c r="CI14" s="18">
        <v>0</v>
      </c>
      <c r="CJ14" s="18">
        <v>0</v>
      </c>
      <c r="CK14" s="18">
        <v>0</v>
      </c>
      <c r="CL14" s="18">
        <v>0</v>
      </c>
      <c r="CM14" s="18">
        <v>0</v>
      </c>
      <c r="CN14" s="18">
        <v>0</v>
      </c>
      <c r="CO14" s="18">
        <v>0</v>
      </c>
      <c r="CP14" s="18">
        <v>0</v>
      </c>
      <c r="CQ14" s="18">
        <v>0</v>
      </c>
      <c r="CR14" s="18">
        <v>0</v>
      </c>
      <c r="CS14" s="18">
        <v>0</v>
      </c>
      <c r="CT14" s="18">
        <v>0</v>
      </c>
      <c r="CU14" s="18">
        <v>0</v>
      </c>
      <c r="CV14" s="18">
        <v>0</v>
      </c>
      <c r="CW14" s="18">
        <v>0</v>
      </c>
      <c r="CX14" s="18">
        <v>0</v>
      </c>
      <c r="CY14" s="18">
        <v>0</v>
      </c>
      <c r="CZ14" s="18">
        <v>0</v>
      </c>
      <c r="DA14" s="18">
        <v>0</v>
      </c>
      <c r="DB14" s="18">
        <v>0</v>
      </c>
      <c r="DC14" s="18">
        <v>0</v>
      </c>
      <c r="DD14" s="18">
        <v>97192939.100000009</v>
      </c>
      <c r="DE14" s="18">
        <v>152115.15999999997</v>
      </c>
      <c r="DF14" s="18">
        <v>0</v>
      </c>
      <c r="DG14" s="18">
        <v>0</v>
      </c>
      <c r="DH14" s="18">
        <v>0</v>
      </c>
      <c r="DI14" s="18">
        <v>0</v>
      </c>
      <c r="DJ14" s="18">
        <v>0</v>
      </c>
      <c r="DK14" s="18">
        <v>0</v>
      </c>
      <c r="DL14" s="18">
        <v>0</v>
      </c>
      <c r="DM14" s="18">
        <v>0</v>
      </c>
      <c r="DN14" s="18">
        <v>0</v>
      </c>
      <c r="DO14" s="18">
        <v>0</v>
      </c>
      <c r="DP14" s="18">
        <v>0</v>
      </c>
      <c r="DQ14" s="18">
        <v>0</v>
      </c>
      <c r="DR14" s="18">
        <v>0</v>
      </c>
      <c r="DS14" s="18">
        <v>0</v>
      </c>
      <c r="DT14" s="18">
        <v>0</v>
      </c>
      <c r="DU14" s="18">
        <v>0</v>
      </c>
      <c r="DV14" s="18">
        <v>0</v>
      </c>
      <c r="DW14" s="18">
        <v>0</v>
      </c>
      <c r="DX14" s="18">
        <v>12946504.99</v>
      </c>
      <c r="DY14" s="18">
        <v>1263.5</v>
      </c>
      <c r="DZ14" s="18">
        <v>0</v>
      </c>
      <c r="EA14" s="18">
        <v>0</v>
      </c>
      <c r="EB14" s="18">
        <v>152084938.97999999</v>
      </c>
      <c r="EC14" s="18">
        <v>832175.37</v>
      </c>
      <c r="ED14" s="18">
        <v>14906218.630000001</v>
      </c>
      <c r="EE14" s="18">
        <v>0</v>
      </c>
      <c r="EF14" s="18">
        <v>46375830.379999995</v>
      </c>
      <c r="EG14" s="18">
        <v>308912.27</v>
      </c>
      <c r="EH14" s="18">
        <v>76147933.030000001</v>
      </c>
      <c r="EI14" s="18">
        <v>1148056.8100000003</v>
      </c>
      <c r="EJ14" s="18">
        <v>0</v>
      </c>
      <c r="EK14" s="18">
        <v>0</v>
      </c>
      <c r="EL14" s="18">
        <v>0</v>
      </c>
      <c r="EM14" s="18">
        <v>0</v>
      </c>
      <c r="EN14" s="18">
        <v>120975675.03</v>
      </c>
      <c r="EO14" s="18">
        <v>25</v>
      </c>
      <c r="EP14" s="18">
        <v>76247.62</v>
      </c>
      <c r="EQ14" s="18">
        <v>0</v>
      </c>
      <c r="ER14" s="18">
        <v>0</v>
      </c>
      <c r="ES14" s="18">
        <v>0</v>
      </c>
      <c r="ET14" s="18">
        <v>0</v>
      </c>
      <c r="EU14" s="18">
        <v>0</v>
      </c>
      <c r="EV14" s="18">
        <v>3247893.16</v>
      </c>
      <c r="EW14" s="18">
        <v>0</v>
      </c>
      <c r="EX14" s="18">
        <v>88133273.689999998</v>
      </c>
      <c r="EY14" s="18">
        <v>0</v>
      </c>
      <c r="EZ14" s="18">
        <v>0</v>
      </c>
      <c r="FA14" s="18">
        <v>0</v>
      </c>
      <c r="FB14" s="18">
        <v>11161449.09</v>
      </c>
      <c r="FC14" s="18">
        <v>0</v>
      </c>
      <c r="FD14" s="18">
        <v>0</v>
      </c>
      <c r="FE14" s="18">
        <v>0</v>
      </c>
      <c r="FF14" s="18">
        <v>0</v>
      </c>
      <c r="FG14" s="18">
        <v>0</v>
      </c>
      <c r="FH14" s="18">
        <v>0</v>
      </c>
      <c r="FI14" s="18">
        <v>0</v>
      </c>
      <c r="FJ14" s="18">
        <v>1759606.65</v>
      </c>
      <c r="FK14" s="18">
        <v>0</v>
      </c>
      <c r="FL14" s="18">
        <v>265144.04999999492</v>
      </c>
      <c r="FM14" s="18">
        <v>0</v>
      </c>
      <c r="FN14" s="19">
        <v>753528256.39999986</v>
      </c>
      <c r="FO14" s="19">
        <v>102341.54999999999</v>
      </c>
      <c r="FP14" s="18">
        <v>11945431.440007117</v>
      </c>
      <c r="FQ14" s="18">
        <v>0</v>
      </c>
      <c r="FR14" s="18">
        <v>0</v>
      </c>
      <c r="FS14" s="18">
        <v>0</v>
      </c>
      <c r="FT14" s="80">
        <v>478632482.97000033</v>
      </c>
      <c r="FU14" s="80">
        <v>0</v>
      </c>
      <c r="FV14" s="18">
        <v>22668520.880000018</v>
      </c>
      <c r="FW14" s="18">
        <v>0</v>
      </c>
      <c r="FX14" s="18">
        <v>455963962.09000033</v>
      </c>
      <c r="FY14" s="18">
        <v>0</v>
      </c>
      <c r="FZ14" s="80">
        <v>262950341.98999241</v>
      </c>
      <c r="GA14" s="80">
        <v>102341.54999999999</v>
      </c>
      <c r="GB14" s="18">
        <v>116611413.34000054</v>
      </c>
      <c r="GC14" s="18">
        <v>102341.54999999999</v>
      </c>
      <c r="GD14" s="18">
        <v>146338928.64999187</v>
      </c>
      <c r="GE14" s="18">
        <v>0</v>
      </c>
      <c r="GF14" s="18">
        <v>13281927.74</v>
      </c>
      <c r="GG14" s="18">
        <v>0</v>
      </c>
      <c r="GH14" s="18">
        <v>0</v>
      </c>
      <c r="GI14" s="18">
        <v>0</v>
      </c>
      <c r="GJ14" s="18">
        <v>0</v>
      </c>
      <c r="GK14" s="18">
        <v>0</v>
      </c>
      <c r="GL14" s="18">
        <v>0</v>
      </c>
      <c r="GM14" s="18">
        <v>0</v>
      </c>
      <c r="GN14" s="18">
        <v>0</v>
      </c>
      <c r="GO14" s="18">
        <v>0</v>
      </c>
      <c r="GP14" s="18">
        <v>0</v>
      </c>
      <c r="GQ14" s="18">
        <v>0</v>
      </c>
      <c r="GR14" s="18">
        <v>0</v>
      </c>
      <c r="GS14" s="18">
        <v>0</v>
      </c>
      <c r="GT14" s="18">
        <v>0</v>
      </c>
      <c r="GU14" s="18">
        <v>0</v>
      </c>
      <c r="GV14" s="18">
        <v>0</v>
      </c>
      <c r="GW14" s="18">
        <v>0</v>
      </c>
      <c r="GX14" s="18">
        <v>0</v>
      </c>
      <c r="GY14" s="18">
        <v>0</v>
      </c>
      <c r="GZ14" s="80">
        <v>0</v>
      </c>
      <c r="HA14" s="80">
        <v>0</v>
      </c>
      <c r="HB14" s="18">
        <v>0</v>
      </c>
      <c r="HC14" s="18">
        <v>0</v>
      </c>
      <c r="HD14" s="18">
        <v>0</v>
      </c>
      <c r="HE14" s="18">
        <v>0</v>
      </c>
      <c r="HF14" s="80">
        <v>0</v>
      </c>
      <c r="HG14" s="80">
        <v>0</v>
      </c>
      <c r="HH14" s="18">
        <v>0</v>
      </c>
      <c r="HI14" s="18">
        <v>0</v>
      </c>
      <c r="HJ14" s="18">
        <v>0</v>
      </c>
      <c r="HK14" s="18">
        <v>0</v>
      </c>
      <c r="HL14" s="80">
        <v>0</v>
      </c>
      <c r="HM14" s="80">
        <v>0</v>
      </c>
      <c r="HN14" s="18">
        <v>0</v>
      </c>
      <c r="HO14" s="18">
        <v>0</v>
      </c>
      <c r="HP14" s="18">
        <v>0</v>
      </c>
      <c r="HQ14" s="18">
        <v>0</v>
      </c>
      <c r="HR14" s="18">
        <v>0</v>
      </c>
      <c r="HS14" s="18">
        <v>0</v>
      </c>
      <c r="HT14" s="18">
        <v>5873684720.1199989</v>
      </c>
      <c r="HU14" s="18">
        <v>49903894.460000001</v>
      </c>
      <c r="HV14" s="19">
        <v>5923588614.579999</v>
      </c>
    </row>
    <row r="15" spans="1:230" ht="12.75" customHeight="1">
      <c r="A15" s="57" t="s">
        <v>163</v>
      </c>
      <c r="B15" s="17">
        <v>1010</v>
      </c>
      <c r="C15" s="58" t="s">
        <v>146</v>
      </c>
      <c r="D15" s="19">
        <v>0</v>
      </c>
      <c r="E15" s="19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205303.30000000002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2179368.23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0</v>
      </c>
      <c r="BW15" s="18">
        <v>0</v>
      </c>
      <c r="BX15" s="18">
        <v>0</v>
      </c>
      <c r="BY15" s="18">
        <v>0</v>
      </c>
      <c r="BZ15" s="18">
        <v>0</v>
      </c>
      <c r="CA15" s="18">
        <v>0</v>
      </c>
      <c r="CB15" s="18">
        <v>0</v>
      </c>
      <c r="CC15" s="18">
        <v>0</v>
      </c>
      <c r="CD15" s="18">
        <v>0</v>
      </c>
      <c r="CE15" s="18">
        <v>0</v>
      </c>
      <c r="CF15" s="18">
        <v>0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18">
        <v>0</v>
      </c>
      <c r="CY15" s="18">
        <v>0</v>
      </c>
      <c r="CZ15" s="18">
        <v>0</v>
      </c>
      <c r="DA15" s="18">
        <v>0</v>
      </c>
      <c r="DB15" s="18">
        <v>0</v>
      </c>
      <c r="DC15" s="18">
        <v>0</v>
      </c>
      <c r="DD15" s="18">
        <v>1776882.47</v>
      </c>
      <c r="DE15" s="18">
        <v>0</v>
      </c>
      <c r="DF15" s="18">
        <v>48732672.800000027</v>
      </c>
      <c r="DG15" s="18">
        <v>0</v>
      </c>
      <c r="DH15" s="18">
        <v>0</v>
      </c>
      <c r="DI15" s="18">
        <v>0</v>
      </c>
      <c r="DJ15" s="18">
        <v>0</v>
      </c>
      <c r="DK15" s="18">
        <v>0</v>
      </c>
      <c r="DL15" s="18">
        <v>0</v>
      </c>
      <c r="DM15" s="18">
        <v>0</v>
      </c>
      <c r="DN15" s="18">
        <v>0</v>
      </c>
      <c r="DO15" s="18">
        <v>0</v>
      </c>
      <c r="DP15" s="18">
        <v>0</v>
      </c>
      <c r="DQ15" s="18">
        <v>0</v>
      </c>
      <c r="DR15" s="18">
        <v>0</v>
      </c>
      <c r="DS15" s="18">
        <v>0</v>
      </c>
      <c r="DT15" s="18">
        <v>5225911.8245094698</v>
      </c>
      <c r="DU15" s="18">
        <v>0</v>
      </c>
      <c r="DV15" s="18">
        <v>18338842.926666688</v>
      </c>
      <c r="DW15" s="18">
        <v>0</v>
      </c>
      <c r="DX15" s="18">
        <v>23061.739999999998</v>
      </c>
      <c r="DY15" s="18">
        <v>0</v>
      </c>
      <c r="DZ15" s="18">
        <v>0</v>
      </c>
      <c r="EA15" s="18">
        <v>0</v>
      </c>
      <c r="EB15" s="18">
        <v>16644678.67999986</v>
      </c>
      <c r="EC15" s="18">
        <v>0</v>
      </c>
      <c r="ED15" s="18">
        <v>0</v>
      </c>
      <c r="EE15" s="18">
        <v>0</v>
      </c>
      <c r="EF15" s="18">
        <v>0</v>
      </c>
      <c r="EG15" s="18">
        <v>0</v>
      </c>
      <c r="EH15" s="18">
        <v>390235955.11285728</v>
      </c>
      <c r="EI15" s="18">
        <v>0</v>
      </c>
      <c r="EJ15" s="18">
        <v>0</v>
      </c>
      <c r="EK15" s="18">
        <v>0</v>
      </c>
      <c r="EL15" s="18">
        <v>0</v>
      </c>
      <c r="EM15" s="18">
        <v>0</v>
      </c>
      <c r="EN15" s="18">
        <v>0</v>
      </c>
      <c r="EO15" s="18">
        <v>0</v>
      </c>
      <c r="EP15" s="18">
        <v>0</v>
      </c>
      <c r="EQ15" s="18">
        <v>0</v>
      </c>
      <c r="ER15" s="18">
        <v>0</v>
      </c>
      <c r="ES15" s="18">
        <v>0</v>
      </c>
      <c r="ET15" s="18">
        <v>0</v>
      </c>
      <c r="EU15" s="18">
        <v>0</v>
      </c>
      <c r="EV15" s="18">
        <v>0</v>
      </c>
      <c r="EW15" s="18">
        <v>0</v>
      </c>
      <c r="EX15" s="18">
        <v>0</v>
      </c>
      <c r="EY15" s="18">
        <v>0</v>
      </c>
      <c r="EZ15" s="18">
        <v>0</v>
      </c>
      <c r="FA15" s="18">
        <v>0</v>
      </c>
      <c r="FB15" s="18">
        <v>0</v>
      </c>
      <c r="FC15" s="18">
        <v>0</v>
      </c>
      <c r="FD15" s="18">
        <v>0</v>
      </c>
      <c r="FE15" s="18">
        <v>0</v>
      </c>
      <c r="FF15" s="18">
        <v>0</v>
      </c>
      <c r="FG15" s="18">
        <v>0</v>
      </c>
      <c r="FH15" s="18">
        <v>0</v>
      </c>
      <c r="FI15" s="18">
        <v>0</v>
      </c>
      <c r="FJ15" s="18">
        <v>0</v>
      </c>
      <c r="FK15" s="18">
        <v>0</v>
      </c>
      <c r="FL15" s="18">
        <v>0</v>
      </c>
      <c r="FM15" s="18">
        <v>0</v>
      </c>
      <c r="FN15" s="19">
        <v>0</v>
      </c>
      <c r="FO15" s="19">
        <v>0</v>
      </c>
      <c r="FP15" s="18">
        <v>0</v>
      </c>
      <c r="FQ15" s="18">
        <v>0</v>
      </c>
      <c r="FR15" s="18">
        <v>0</v>
      </c>
      <c r="FS15" s="18">
        <v>0</v>
      </c>
      <c r="FT15" s="80">
        <v>0</v>
      </c>
      <c r="FU15" s="80">
        <v>0</v>
      </c>
      <c r="FV15" s="18">
        <v>0</v>
      </c>
      <c r="FW15" s="18">
        <v>0</v>
      </c>
      <c r="FX15" s="18">
        <v>0</v>
      </c>
      <c r="FY15" s="18">
        <v>0</v>
      </c>
      <c r="FZ15" s="80">
        <v>0</v>
      </c>
      <c r="GA15" s="80">
        <v>0</v>
      </c>
      <c r="GB15" s="18">
        <v>0</v>
      </c>
      <c r="GC15" s="18">
        <v>0</v>
      </c>
      <c r="GD15" s="18">
        <v>0</v>
      </c>
      <c r="GE15" s="18">
        <v>0</v>
      </c>
      <c r="GF15" s="18">
        <v>0</v>
      </c>
      <c r="GG15" s="18">
        <v>0</v>
      </c>
      <c r="GH15" s="18">
        <v>0</v>
      </c>
      <c r="GI15" s="18">
        <v>0</v>
      </c>
      <c r="GJ15" s="18">
        <v>0</v>
      </c>
      <c r="GK15" s="18">
        <v>0</v>
      </c>
      <c r="GL15" s="18">
        <v>0</v>
      </c>
      <c r="GM15" s="18">
        <v>0</v>
      </c>
      <c r="GN15" s="18">
        <v>0</v>
      </c>
      <c r="GO15" s="18">
        <v>0</v>
      </c>
      <c r="GP15" s="18">
        <v>0</v>
      </c>
      <c r="GQ15" s="18">
        <v>0</v>
      </c>
      <c r="GR15" s="18">
        <v>0</v>
      </c>
      <c r="GS15" s="18">
        <v>0</v>
      </c>
      <c r="GT15" s="18">
        <v>0</v>
      </c>
      <c r="GU15" s="18">
        <v>0</v>
      </c>
      <c r="GV15" s="18">
        <v>0</v>
      </c>
      <c r="GW15" s="18">
        <v>0</v>
      </c>
      <c r="GX15" s="18">
        <v>0</v>
      </c>
      <c r="GY15" s="18">
        <v>0</v>
      </c>
      <c r="GZ15" s="80">
        <v>0</v>
      </c>
      <c r="HA15" s="80">
        <v>0</v>
      </c>
      <c r="HB15" s="18">
        <v>0</v>
      </c>
      <c r="HC15" s="18">
        <v>0</v>
      </c>
      <c r="HD15" s="18">
        <v>0</v>
      </c>
      <c r="HE15" s="18">
        <v>0</v>
      </c>
      <c r="HF15" s="80">
        <v>0</v>
      </c>
      <c r="HG15" s="80">
        <v>0</v>
      </c>
      <c r="HH15" s="18">
        <v>0</v>
      </c>
      <c r="HI15" s="18">
        <v>0</v>
      </c>
      <c r="HJ15" s="18">
        <v>0</v>
      </c>
      <c r="HK15" s="18">
        <v>0</v>
      </c>
      <c r="HL15" s="80">
        <v>0</v>
      </c>
      <c r="HM15" s="80">
        <v>0</v>
      </c>
      <c r="HN15" s="18">
        <v>0</v>
      </c>
      <c r="HO15" s="18">
        <v>0</v>
      </c>
      <c r="HP15" s="18">
        <v>0</v>
      </c>
      <c r="HQ15" s="18">
        <v>0</v>
      </c>
      <c r="HR15" s="18">
        <v>0</v>
      </c>
      <c r="HS15" s="18">
        <v>0</v>
      </c>
      <c r="HT15" s="18">
        <v>483362677.08403331</v>
      </c>
      <c r="HU15" s="18">
        <v>0</v>
      </c>
      <c r="HV15" s="19">
        <v>483362677.08403331</v>
      </c>
    </row>
    <row r="16" spans="1:230" ht="12.75" customHeight="1">
      <c r="A16" s="57" t="s">
        <v>165</v>
      </c>
      <c r="B16" s="17">
        <v>1011</v>
      </c>
      <c r="C16" s="58" t="s">
        <v>146</v>
      </c>
      <c r="D16" s="19">
        <v>0</v>
      </c>
      <c r="E16" s="19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0</v>
      </c>
      <c r="AU16" s="18">
        <v>0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0</v>
      </c>
      <c r="BH16" s="18">
        <v>0</v>
      </c>
      <c r="BI16" s="18">
        <v>0</v>
      </c>
      <c r="BJ16" s="18">
        <v>0</v>
      </c>
      <c r="BK16" s="18">
        <v>0</v>
      </c>
      <c r="BL16" s="18">
        <v>0</v>
      </c>
      <c r="BM16" s="18">
        <v>0</v>
      </c>
      <c r="BN16" s="18">
        <v>0</v>
      </c>
      <c r="BO16" s="18">
        <v>0</v>
      </c>
      <c r="BP16" s="18">
        <v>0</v>
      </c>
      <c r="BQ16" s="18">
        <v>0</v>
      </c>
      <c r="BR16" s="18">
        <v>0</v>
      </c>
      <c r="BS16" s="18">
        <v>0</v>
      </c>
      <c r="BT16" s="18">
        <v>0</v>
      </c>
      <c r="BU16" s="18">
        <v>0</v>
      </c>
      <c r="BV16" s="18">
        <v>0</v>
      </c>
      <c r="BW16" s="18">
        <v>0</v>
      </c>
      <c r="BX16" s="18">
        <v>0</v>
      </c>
      <c r="BY16" s="18">
        <v>0</v>
      </c>
      <c r="BZ16" s="18">
        <v>0</v>
      </c>
      <c r="CA16" s="18">
        <v>0</v>
      </c>
      <c r="CB16" s="18">
        <v>0</v>
      </c>
      <c r="CC16" s="18">
        <v>0</v>
      </c>
      <c r="CD16" s="18">
        <v>0</v>
      </c>
      <c r="CE16" s="18">
        <v>0</v>
      </c>
      <c r="CF16" s="18">
        <v>0</v>
      </c>
      <c r="CG16" s="18">
        <v>0</v>
      </c>
      <c r="CH16" s="18">
        <v>0</v>
      </c>
      <c r="CI16" s="18">
        <v>0</v>
      </c>
      <c r="CJ16" s="18">
        <v>0</v>
      </c>
      <c r="CK16" s="18">
        <v>0</v>
      </c>
      <c r="CL16" s="18">
        <v>0</v>
      </c>
      <c r="CM16" s="18">
        <v>0</v>
      </c>
      <c r="CN16" s="18">
        <v>0</v>
      </c>
      <c r="CO16" s="18">
        <v>0</v>
      </c>
      <c r="CP16" s="18">
        <v>0</v>
      </c>
      <c r="CQ16" s="18">
        <v>0</v>
      </c>
      <c r="CR16" s="18">
        <v>0</v>
      </c>
      <c r="CS16" s="18">
        <v>0</v>
      </c>
      <c r="CT16" s="18">
        <v>0</v>
      </c>
      <c r="CU16" s="18">
        <v>0</v>
      </c>
      <c r="CV16" s="18">
        <v>0</v>
      </c>
      <c r="CW16" s="18">
        <v>0</v>
      </c>
      <c r="CX16" s="18">
        <v>0</v>
      </c>
      <c r="CY16" s="18">
        <v>0</v>
      </c>
      <c r="CZ16" s="18">
        <v>0</v>
      </c>
      <c r="DA16" s="18">
        <v>0</v>
      </c>
      <c r="DB16" s="18">
        <v>0</v>
      </c>
      <c r="DC16" s="18">
        <v>0</v>
      </c>
      <c r="DD16" s="18">
        <v>0</v>
      </c>
      <c r="DE16" s="18">
        <v>0</v>
      </c>
      <c r="DF16" s="18">
        <v>0</v>
      </c>
      <c r="DG16" s="18">
        <v>0</v>
      </c>
      <c r="DH16" s="18">
        <v>0</v>
      </c>
      <c r="DI16" s="18">
        <v>0</v>
      </c>
      <c r="DJ16" s="18">
        <v>0</v>
      </c>
      <c r="DK16" s="18">
        <v>0</v>
      </c>
      <c r="DL16" s="18">
        <v>0</v>
      </c>
      <c r="DM16" s="18">
        <v>0</v>
      </c>
      <c r="DN16" s="18">
        <v>126596371.33293715</v>
      </c>
      <c r="DO16" s="18">
        <v>0</v>
      </c>
      <c r="DP16" s="18">
        <v>0</v>
      </c>
      <c r="DQ16" s="18">
        <v>80728578.547923416</v>
      </c>
      <c r="DR16" s="18">
        <v>0</v>
      </c>
      <c r="DS16" s="18">
        <v>0</v>
      </c>
      <c r="DT16" s="18">
        <v>0</v>
      </c>
      <c r="DU16" s="18">
        <v>0</v>
      </c>
      <c r="DV16" s="18">
        <v>0</v>
      </c>
      <c r="DW16" s="18">
        <v>0</v>
      </c>
      <c r="DX16" s="18">
        <v>0</v>
      </c>
      <c r="DY16" s="18">
        <v>0</v>
      </c>
      <c r="DZ16" s="18">
        <v>0</v>
      </c>
      <c r="EA16" s="18">
        <v>0</v>
      </c>
      <c r="EB16" s="18">
        <v>0</v>
      </c>
      <c r="EC16" s="18">
        <v>0</v>
      </c>
      <c r="ED16" s="18">
        <v>0</v>
      </c>
      <c r="EE16" s="18">
        <v>0</v>
      </c>
      <c r="EF16" s="18">
        <v>0</v>
      </c>
      <c r="EG16" s="18">
        <v>0</v>
      </c>
      <c r="EH16" s="18">
        <v>0</v>
      </c>
      <c r="EI16" s="18">
        <v>0</v>
      </c>
      <c r="EJ16" s="18">
        <v>0</v>
      </c>
      <c r="EK16" s="18">
        <v>0</v>
      </c>
      <c r="EL16" s="18">
        <v>0</v>
      </c>
      <c r="EM16" s="18">
        <v>0</v>
      </c>
      <c r="EN16" s="18">
        <v>0</v>
      </c>
      <c r="EO16" s="18">
        <v>0</v>
      </c>
      <c r="EP16" s="18">
        <v>0</v>
      </c>
      <c r="EQ16" s="18">
        <v>0</v>
      </c>
      <c r="ER16" s="18">
        <v>0</v>
      </c>
      <c r="ES16" s="18">
        <v>0</v>
      </c>
      <c r="ET16" s="18">
        <v>0</v>
      </c>
      <c r="EU16" s="18">
        <v>0</v>
      </c>
      <c r="EV16" s="18">
        <v>0</v>
      </c>
      <c r="EW16" s="18">
        <v>0</v>
      </c>
      <c r="EX16" s="18">
        <v>0</v>
      </c>
      <c r="EY16" s="18">
        <v>0</v>
      </c>
      <c r="EZ16" s="18">
        <v>0</v>
      </c>
      <c r="FA16" s="18">
        <v>0</v>
      </c>
      <c r="FB16" s="18">
        <v>0</v>
      </c>
      <c r="FC16" s="18">
        <v>0</v>
      </c>
      <c r="FD16" s="18">
        <v>0</v>
      </c>
      <c r="FE16" s="18">
        <v>0</v>
      </c>
      <c r="FF16" s="18">
        <v>0</v>
      </c>
      <c r="FG16" s="18">
        <v>0</v>
      </c>
      <c r="FH16" s="18">
        <v>0</v>
      </c>
      <c r="FI16" s="18">
        <v>0</v>
      </c>
      <c r="FJ16" s="18">
        <v>0</v>
      </c>
      <c r="FK16" s="18">
        <v>0</v>
      </c>
      <c r="FL16" s="18">
        <v>0</v>
      </c>
      <c r="FM16" s="18">
        <v>0</v>
      </c>
      <c r="FN16" s="19">
        <v>0</v>
      </c>
      <c r="FO16" s="19">
        <v>0</v>
      </c>
      <c r="FP16" s="18">
        <v>0</v>
      </c>
      <c r="FQ16" s="18">
        <v>0</v>
      </c>
      <c r="FR16" s="18">
        <v>0</v>
      </c>
      <c r="FS16" s="18">
        <v>0</v>
      </c>
      <c r="FT16" s="80">
        <v>0</v>
      </c>
      <c r="FU16" s="80">
        <v>0</v>
      </c>
      <c r="FV16" s="18">
        <v>0</v>
      </c>
      <c r="FW16" s="18">
        <v>0</v>
      </c>
      <c r="FX16" s="18">
        <v>0</v>
      </c>
      <c r="FY16" s="18">
        <v>0</v>
      </c>
      <c r="FZ16" s="80">
        <v>0</v>
      </c>
      <c r="GA16" s="80">
        <v>0</v>
      </c>
      <c r="GB16" s="18">
        <v>0</v>
      </c>
      <c r="GC16" s="18">
        <v>0</v>
      </c>
      <c r="GD16" s="18">
        <v>0</v>
      </c>
      <c r="GE16" s="18">
        <v>0</v>
      </c>
      <c r="GF16" s="18">
        <v>0</v>
      </c>
      <c r="GG16" s="18">
        <v>0</v>
      </c>
      <c r="GH16" s="18">
        <v>0</v>
      </c>
      <c r="GI16" s="18">
        <v>0</v>
      </c>
      <c r="GJ16" s="18">
        <v>0</v>
      </c>
      <c r="GK16" s="18">
        <v>0</v>
      </c>
      <c r="GL16" s="18">
        <v>0</v>
      </c>
      <c r="GM16" s="18">
        <v>0</v>
      </c>
      <c r="GN16" s="18">
        <v>0</v>
      </c>
      <c r="GO16" s="18">
        <v>0</v>
      </c>
      <c r="GP16" s="18">
        <v>0</v>
      </c>
      <c r="GQ16" s="18">
        <v>0</v>
      </c>
      <c r="GR16" s="18">
        <v>0</v>
      </c>
      <c r="GS16" s="18">
        <v>0</v>
      </c>
      <c r="GT16" s="18">
        <v>0</v>
      </c>
      <c r="GU16" s="18">
        <v>0</v>
      </c>
      <c r="GV16" s="18">
        <v>0</v>
      </c>
      <c r="GW16" s="18">
        <v>0</v>
      </c>
      <c r="GX16" s="18">
        <v>0</v>
      </c>
      <c r="GY16" s="18">
        <v>0</v>
      </c>
      <c r="GZ16" s="80">
        <v>0</v>
      </c>
      <c r="HA16" s="80">
        <v>0</v>
      </c>
      <c r="HB16" s="18">
        <v>0</v>
      </c>
      <c r="HC16" s="18">
        <v>0</v>
      </c>
      <c r="HD16" s="18">
        <v>0</v>
      </c>
      <c r="HE16" s="18">
        <v>0</v>
      </c>
      <c r="HF16" s="80">
        <v>0</v>
      </c>
      <c r="HG16" s="80">
        <v>0</v>
      </c>
      <c r="HH16" s="18">
        <v>0</v>
      </c>
      <c r="HI16" s="18">
        <v>0</v>
      </c>
      <c r="HJ16" s="18">
        <v>0</v>
      </c>
      <c r="HK16" s="18">
        <v>0</v>
      </c>
      <c r="HL16" s="80">
        <v>0</v>
      </c>
      <c r="HM16" s="80">
        <v>0</v>
      </c>
      <c r="HN16" s="18">
        <v>0</v>
      </c>
      <c r="HO16" s="18">
        <v>0</v>
      </c>
      <c r="HP16" s="18">
        <v>0</v>
      </c>
      <c r="HQ16" s="18">
        <v>0</v>
      </c>
      <c r="HR16" s="18">
        <v>0</v>
      </c>
      <c r="HS16" s="18">
        <v>0</v>
      </c>
      <c r="HT16" s="18">
        <v>126596371.33293715</v>
      </c>
      <c r="HU16" s="18">
        <v>80728578.547923416</v>
      </c>
      <c r="HV16" s="19">
        <v>207324949.88086057</v>
      </c>
    </row>
    <row r="17" spans="1:230" ht="12.75" customHeight="1">
      <c r="A17" s="57" t="s">
        <v>167</v>
      </c>
      <c r="B17" s="17">
        <v>1012</v>
      </c>
      <c r="C17" s="58" t="s">
        <v>146</v>
      </c>
      <c r="D17" s="19">
        <v>11782417.529999999</v>
      </c>
      <c r="E17" s="19">
        <v>0</v>
      </c>
      <c r="F17" s="18">
        <v>364242.41</v>
      </c>
      <c r="G17" s="18">
        <v>0</v>
      </c>
      <c r="H17" s="18">
        <v>3545697.2399999998</v>
      </c>
      <c r="I17" s="18">
        <v>0</v>
      </c>
      <c r="J17" s="18">
        <v>7872477.879999999</v>
      </c>
      <c r="K17" s="18">
        <v>0</v>
      </c>
      <c r="L17" s="18">
        <v>5368631.72</v>
      </c>
      <c r="M17" s="18">
        <v>0</v>
      </c>
      <c r="N17" s="18">
        <v>1544437.49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15092769.470000001</v>
      </c>
      <c r="AA17" s="18">
        <v>0</v>
      </c>
      <c r="AB17" s="18">
        <v>0</v>
      </c>
      <c r="AC17" s="18">
        <v>0</v>
      </c>
      <c r="AD17" s="18">
        <v>35349581.189999998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225626204.52000001</v>
      </c>
      <c r="AK17" s="18">
        <v>0</v>
      </c>
      <c r="AL17" s="18">
        <v>0</v>
      </c>
      <c r="AM17" s="18">
        <v>0</v>
      </c>
      <c r="AN17" s="18">
        <v>47523.27</v>
      </c>
      <c r="AO17" s="18">
        <v>0</v>
      </c>
      <c r="AP17" s="18">
        <v>6450091.3300000001</v>
      </c>
      <c r="AQ17" s="18">
        <v>0</v>
      </c>
      <c r="AR17" s="18">
        <v>143675.03</v>
      </c>
      <c r="AS17" s="18">
        <v>0</v>
      </c>
      <c r="AT17" s="18">
        <v>24094730.129999995</v>
      </c>
      <c r="AU17" s="18">
        <v>0</v>
      </c>
      <c r="AV17" s="18">
        <v>7160933.5300000003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1078.4100000000001</v>
      </c>
      <c r="BC17" s="18">
        <v>0</v>
      </c>
      <c r="BD17" s="18">
        <v>71966.539999999994</v>
      </c>
      <c r="BE17" s="18">
        <v>0</v>
      </c>
      <c r="BF17" s="18">
        <v>0</v>
      </c>
      <c r="BG17" s="18">
        <v>0</v>
      </c>
      <c r="BH17" s="18">
        <v>249018.79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0</v>
      </c>
      <c r="BP17" s="18">
        <v>836389.13</v>
      </c>
      <c r="BQ17" s="18">
        <v>0</v>
      </c>
      <c r="BR17" s="18">
        <v>3103.39</v>
      </c>
      <c r="BS17" s="18">
        <v>0</v>
      </c>
      <c r="BT17" s="18">
        <v>0</v>
      </c>
      <c r="BU17" s="18">
        <v>0</v>
      </c>
      <c r="BV17" s="18">
        <v>5694817.2200000007</v>
      </c>
      <c r="BW17" s="18">
        <v>0</v>
      </c>
      <c r="BX17" s="18">
        <v>23088.81</v>
      </c>
      <c r="BY17" s="18">
        <v>0</v>
      </c>
      <c r="BZ17" s="18">
        <v>0</v>
      </c>
      <c r="CA17" s="18">
        <v>0</v>
      </c>
      <c r="CB17" s="18">
        <v>166996.57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65538173.030000001</v>
      </c>
      <c r="CK17" s="18">
        <v>0</v>
      </c>
      <c r="CL17" s="18">
        <v>1775140.73</v>
      </c>
      <c r="CM17" s="18">
        <v>0</v>
      </c>
      <c r="CN17" s="18">
        <v>1237864.99</v>
      </c>
      <c r="CO17" s="18">
        <v>0</v>
      </c>
      <c r="CP17" s="18">
        <v>0</v>
      </c>
      <c r="CQ17" s="18">
        <v>0</v>
      </c>
      <c r="CR17" s="18">
        <v>1131842.47</v>
      </c>
      <c r="CS17" s="18">
        <v>0</v>
      </c>
      <c r="CT17" s="18">
        <v>0</v>
      </c>
      <c r="CU17" s="18">
        <v>0</v>
      </c>
      <c r="CV17" s="18">
        <v>0</v>
      </c>
      <c r="CW17" s="18">
        <v>0</v>
      </c>
      <c r="CX17" s="18">
        <v>0</v>
      </c>
      <c r="CY17" s="18">
        <v>0</v>
      </c>
      <c r="CZ17" s="18">
        <v>0</v>
      </c>
      <c r="DA17" s="18">
        <v>0</v>
      </c>
      <c r="DB17" s="18">
        <v>0</v>
      </c>
      <c r="DC17" s="18">
        <v>0</v>
      </c>
      <c r="DD17" s="18">
        <v>4324459.4399999995</v>
      </c>
      <c r="DE17" s="18">
        <v>0</v>
      </c>
      <c r="DF17" s="18">
        <v>0</v>
      </c>
      <c r="DG17" s="18">
        <v>0</v>
      </c>
      <c r="DH17" s="18">
        <v>0</v>
      </c>
      <c r="DI17" s="18">
        <v>0</v>
      </c>
      <c r="DJ17" s="18">
        <v>0</v>
      </c>
      <c r="DK17" s="18">
        <v>0</v>
      </c>
      <c r="DL17" s="18">
        <v>0</v>
      </c>
      <c r="DM17" s="18">
        <v>0</v>
      </c>
      <c r="DN17" s="18">
        <v>0</v>
      </c>
      <c r="DO17" s="18">
        <v>0</v>
      </c>
      <c r="DP17" s="18">
        <v>0</v>
      </c>
      <c r="DQ17" s="18">
        <v>0</v>
      </c>
      <c r="DR17" s="18">
        <v>0</v>
      </c>
      <c r="DS17" s="18">
        <v>0</v>
      </c>
      <c r="DT17" s="18">
        <v>0</v>
      </c>
      <c r="DU17" s="18">
        <v>0</v>
      </c>
      <c r="DV17" s="18">
        <v>0</v>
      </c>
      <c r="DW17" s="18">
        <v>0</v>
      </c>
      <c r="DX17" s="18">
        <v>0</v>
      </c>
      <c r="DY17" s="18">
        <v>0</v>
      </c>
      <c r="DZ17" s="18">
        <v>0</v>
      </c>
      <c r="EA17" s="18">
        <v>0</v>
      </c>
      <c r="EB17" s="18">
        <v>22412486.09</v>
      </c>
      <c r="EC17" s="18">
        <v>0</v>
      </c>
      <c r="ED17" s="18">
        <v>6482165.4199999999</v>
      </c>
      <c r="EE17" s="18">
        <v>0</v>
      </c>
      <c r="EF17" s="18">
        <v>41853224.039999999</v>
      </c>
      <c r="EG17" s="18">
        <v>0</v>
      </c>
      <c r="EH17" s="18">
        <v>2352657.71</v>
      </c>
      <c r="EI17" s="18">
        <v>0</v>
      </c>
      <c r="EJ17" s="18">
        <v>0</v>
      </c>
      <c r="EK17" s="18">
        <v>0</v>
      </c>
      <c r="EL17" s="18">
        <v>0</v>
      </c>
      <c r="EM17" s="18">
        <v>0</v>
      </c>
      <c r="EN17" s="18">
        <v>5436454.7000000002</v>
      </c>
      <c r="EO17" s="18">
        <v>0</v>
      </c>
      <c r="EP17" s="18">
        <v>0</v>
      </c>
      <c r="EQ17" s="18">
        <v>0</v>
      </c>
      <c r="ER17" s="18">
        <v>0</v>
      </c>
      <c r="ES17" s="18">
        <v>0</v>
      </c>
      <c r="ET17" s="18">
        <v>0</v>
      </c>
      <c r="EU17" s="18">
        <v>0</v>
      </c>
      <c r="EV17" s="18">
        <v>0</v>
      </c>
      <c r="EW17" s="18">
        <v>0</v>
      </c>
      <c r="EX17" s="18">
        <v>0</v>
      </c>
      <c r="EY17" s="18">
        <v>0</v>
      </c>
      <c r="EZ17" s="18">
        <v>0</v>
      </c>
      <c r="FA17" s="18">
        <v>0</v>
      </c>
      <c r="FB17" s="18">
        <v>0</v>
      </c>
      <c r="FC17" s="18">
        <v>0</v>
      </c>
      <c r="FD17" s="18">
        <v>0</v>
      </c>
      <c r="FE17" s="18">
        <v>0</v>
      </c>
      <c r="FF17" s="18">
        <v>0</v>
      </c>
      <c r="FG17" s="18">
        <v>0</v>
      </c>
      <c r="FH17" s="18">
        <v>0</v>
      </c>
      <c r="FI17" s="18">
        <v>0</v>
      </c>
      <c r="FJ17" s="18">
        <v>0</v>
      </c>
      <c r="FK17" s="18">
        <v>0</v>
      </c>
      <c r="FL17" s="18">
        <v>0</v>
      </c>
      <c r="FM17" s="18">
        <v>0</v>
      </c>
      <c r="FN17" s="19">
        <v>0</v>
      </c>
      <c r="FO17" s="19">
        <v>0</v>
      </c>
      <c r="FP17" s="18">
        <v>0</v>
      </c>
      <c r="FQ17" s="18">
        <v>0</v>
      </c>
      <c r="FR17" s="18">
        <v>0</v>
      </c>
      <c r="FS17" s="18">
        <v>0</v>
      </c>
      <c r="FT17" s="80">
        <v>0</v>
      </c>
      <c r="FU17" s="80">
        <v>0</v>
      </c>
      <c r="FV17" s="18">
        <v>0</v>
      </c>
      <c r="FW17" s="18">
        <v>0</v>
      </c>
      <c r="FX17" s="18">
        <v>0</v>
      </c>
      <c r="FY17" s="18">
        <v>0</v>
      </c>
      <c r="FZ17" s="80">
        <v>0</v>
      </c>
      <c r="GA17" s="80">
        <v>0</v>
      </c>
      <c r="GB17" s="18">
        <v>0</v>
      </c>
      <c r="GC17" s="18">
        <v>0</v>
      </c>
      <c r="GD17" s="18">
        <v>0</v>
      </c>
      <c r="GE17" s="18">
        <v>0</v>
      </c>
      <c r="GF17" s="18">
        <v>85357.28</v>
      </c>
      <c r="GG17" s="18">
        <v>0</v>
      </c>
      <c r="GH17" s="18">
        <v>0</v>
      </c>
      <c r="GI17" s="18">
        <v>0</v>
      </c>
      <c r="GJ17" s="18">
        <v>0</v>
      </c>
      <c r="GK17" s="18">
        <v>0</v>
      </c>
      <c r="GL17" s="18">
        <v>0</v>
      </c>
      <c r="GM17" s="18">
        <v>0</v>
      </c>
      <c r="GN17" s="18">
        <v>0</v>
      </c>
      <c r="GO17" s="18">
        <v>0</v>
      </c>
      <c r="GP17" s="18">
        <v>0</v>
      </c>
      <c r="GQ17" s="18">
        <v>0</v>
      </c>
      <c r="GR17" s="18">
        <v>0</v>
      </c>
      <c r="GS17" s="18">
        <v>0</v>
      </c>
      <c r="GT17" s="18">
        <v>0</v>
      </c>
      <c r="GU17" s="18">
        <v>0</v>
      </c>
      <c r="GV17" s="18">
        <v>0</v>
      </c>
      <c r="GW17" s="18">
        <v>0</v>
      </c>
      <c r="GX17" s="18">
        <v>0</v>
      </c>
      <c r="GY17" s="18">
        <v>0</v>
      </c>
      <c r="GZ17" s="80">
        <v>0</v>
      </c>
      <c r="HA17" s="80">
        <v>0</v>
      </c>
      <c r="HB17" s="18">
        <v>0</v>
      </c>
      <c r="HC17" s="18">
        <v>0</v>
      </c>
      <c r="HD17" s="18">
        <v>0</v>
      </c>
      <c r="HE17" s="18">
        <v>0</v>
      </c>
      <c r="HF17" s="80">
        <v>0</v>
      </c>
      <c r="HG17" s="80">
        <v>0</v>
      </c>
      <c r="HH17" s="18">
        <v>0</v>
      </c>
      <c r="HI17" s="18">
        <v>0</v>
      </c>
      <c r="HJ17" s="18">
        <v>0</v>
      </c>
      <c r="HK17" s="18">
        <v>0</v>
      </c>
      <c r="HL17" s="80">
        <v>0</v>
      </c>
      <c r="HM17" s="80">
        <v>0</v>
      </c>
      <c r="HN17" s="18">
        <v>0</v>
      </c>
      <c r="HO17" s="18">
        <v>0</v>
      </c>
      <c r="HP17" s="18">
        <v>0</v>
      </c>
      <c r="HQ17" s="18">
        <v>0</v>
      </c>
      <c r="HR17" s="18">
        <v>0</v>
      </c>
      <c r="HS17" s="18">
        <v>0</v>
      </c>
      <c r="HT17" s="18">
        <v>492337279.96999991</v>
      </c>
      <c r="HU17" s="18">
        <v>0</v>
      </c>
      <c r="HV17" s="19">
        <v>492337279.96999991</v>
      </c>
    </row>
    <row r="18" spans="1:230" ht="12.75" customHeight="1">
      <c r="A18" s="57" t="s">
        <v>169</v>
      </c>
      <c r="B18" s="17">
        <v>1013</v>
      </c>
      <c r="C18" s="58" t="s">
        <v>146</v>
      </c>
      <c r="D18" s="19">
        <v>43967907.100000001</v>
      </c>
      <c r="E18" s="19">
        <v>150796.991899997</v>
      </c>
      <c r="F18" s="18">
        <v>0</v>
      </c>
      <c r="G18" s="18">
        <v>0</v>
      </c>
      <c r="H18" s="18">
        <v>0</v>
      </c>
      <c r="I18" s="18">
        <v>0</v>
      </c>
      <c r="J18" s="18">
        <v>43967907.100000001</v>
      </c>
      <c r="K18" s="18">
        <v>150796.991899997</v>
      </c>
      <c r="L18" s="18">
        <v>20337694.899999999</v>
      </c>
      <c r="M18" s="18">
        <v>160792.53</v>
      </c>
      <c r="N18" s="18">
        <v>1108.3599999999999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12588153.060000001</v>
      </c>
      <c r="AA18" s="18">
        <v>0</v>
      </c>
      <c r="AB18" s="18">
        <v>0</v>
      </c>
      <c r="AC18" s="18">
        <v>0</v>
      </c>
      <c r="AD18" s="18">
        <v>1080617.8600000001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13603102.91</v>
      </c>
      <c r="AU18" s="18">
        <v>0</v>
      </c>
      <c r="AV18" s="18">
        <v>9898203.4699999988</v>
      </c>
      <c r="AW18" s="18">
        <v>0</v>
      </c>
      <c r="AX18" s="18">
        <v>1367</v>
      </c>
      <c r="AY18" s="18">
        <v>0</v>
      </c>
      <c r="AZ18" s="18">
        <v>0</v>
      </c>
      <c r="BA18" s="18">
        <v>0</v>
      </c>
      <c r="BB18" s="18">
        <v>237548.49</v>
      </c>
      <c r="BC18" s="18">
        <v>0</v>
      </c>
      <c r="BD18" s="18">
        <v>5677368.5700000003</v>
      </c>
      <c r="BE18" s="18">
        <v>3741.09</v>
      </c>
      <c r="BF18" s="18">
        <v>0</v>
      </c>
      <c r="BG18" s="18">
        <v>0</v>
      </c>
      <c r="BH18" s="18">
        <v>2262186.35</v>
      </c>
      <c r="BI18" s="18">
        <v>0</v>
      </c>
      <c r="BJ18" s="18">
        <v>706297.87</v>
      </c>
      <c r="BK18" s="18">
        <v>0</v>
      </c>
      <c r="BL18" s="18">
        <v>4568535.3599999994</v>
      </c>
      <c r="BM18" s="18">
        <v>0</v>
      </c>
      <c r="BN18" s="18">
        <v>227279.65</v>
      </c>
      <c r="BO18" s="18">
        <v>0</v>
      </c>
      <c r="BP18" s="18">
        <v>827202.27</v>
      </c>
      <c r="BQ18" s="18">
        <v>0</v>
      </c>
      <c r="BR18" s="18">
        <v>24534.560000000001</v>
      </c>
      <c r="BS18" s="18">
        <v>0</v>
      </c>
      <c r="BT18" s="18">
        <v>0</v>
      </c>
      <c r="BU18" s="18">
        <v>0</v>
      </c>
      <c r="BV18" s="18">
        <v>9099551.1699999999</v>
      </c>
      <c r="BW18" s="18">
        <v>0</v>
      </c>
      <c r="BX18" s="18">
        <v>23532.41</v>
      </c>
      <c r="BY18" s="18">
        <v>0</v>
      </c>
      <c r="BZ18" s="18">
        <v>0</v>
      </c>
      <c r="CA18" s="18">
        <v>0</v>
      </c>
      <c r="CB18" s="18">
        <v>131912.57999999999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101442112.03999999</v>
      </c>
      <c r="CK18" s="18">
        <v>787698.16</v>
      </c>
      <c r="CL18" s="18">
        <v>8330658.1600000001</v>
      </c>
      <c r="CM18" s="18">
        <v>9070.18</v>
      </c>
      <c r="CN18" s="18">
        <v>5074.33</v>
      </c>
      <c r="CO18" s="18">
        <v>0</v>
      </c>
      <c r="CP18" s="18">
        <v>0</v>
      </c>
      <c r="CQ18" s="18">
        <v>0</v>
      </c>
      <c r="CR18" s="18">
        <v>12425639.09</v>
      </c>
      <c r="CS18" s="18">
        <v>9070.18</v>
      </c>
      <c r="CT18" s="18">
        <v>0</v>
      </c>
      <c r="CU18" s="18">
        <v>0</v>
      </c>
      <c r="CV18" s="18">
        <v>0</v>
      </c>
      <c r="CW18" s="18">
        <v>0</v>
      </c>
      <c r="CX18" s="18">
        <v>0</v>
      </c>
      <c r="CY18" s="18">
        <v>0</v>
      </c>
      <c r="CZ18" s="18">
        <v>0</v>
      </c>
      <c r="DA18" s="18">
        <v>0</v>
      </c>
      <c r="DB18" s="18">
        <v>0</v>
      </c>
      <c r="DC18" s="18">
        <v>0</v>
      </c>
      <c r="DD18" s="18">
        <v>5972670.1600000001</v>
      </c>
      <c r="DE18" s="18">
        <v>0</v>
      </c>
      <c r="DF18" s="18">
        <v>0</v>
      </c>
      <c r="DG18" s="18">
        <v>0</v>
      </c>
      <c r="DH18" s="18">
        <v>0</v>
      </c>
      <c r="DI18" s="18">
        <v>0</v>
      </c>
      <c r="DJ18" s="18">
        <v>0</v>
      </c>
      <c r="DK18" s="18">
        <v>0</v>
      </c>
      <c r="DL18" s="18">
        <v>0</v>
      </c>
      <c r="DM18" s="18">
        <v>0</v>
      </c>
      <c r="DN18" s="18">
        <v>0</v>
      </c>
      <c r="DO18" s="18">
        <v>0</v>
      </c>
      <c r="DP18" s="18">
        <v>10866696.48</v>
      </c>
      <c r="DQ18" s="18">
        <v>0</v>
      </c>
      <c r="DR18" s="18">
        <v>0</v>
      </c>
      <c r="DS18" s="18">
        <v>0</v>
      </c>
      <c r="DT18" s="18">
        <v>0</v>
      </c>
      <c r="DU18" s="18">
        <v>0</v>
      </c>
      <c r="DV18" s="18">
        <v>0</v>
      </c>
      <c r="DW18" s="18">
        <v>0</v>
      </c>
      <c r="DX18" s="18">
        <v>42794.54</v>
      </c>
      <c r="DY18" s="18">
        <v>0</v>
      </c>
      <c r="DZ18" s="18">
        <v>0</v>
      </c>
      <c r="EA18" s="18">
        <v>0</v>
      </c>
      <c r="EB18" s="18">
        <v>42280517.299999997</v>
      </c>
      <c r="EC18" s="18">
        <v>116710.66</v>
      </c>
      <c r="ED18" s="18">
        <v>8090460.4399999995</v>
      </c>
      <c r="EE18" s="18">
        <v>0</v>
      </c>
      <c r="EF18" s="18">
        <v>52611154.169999994</v>
      </c>
      <c r="EG18" s="18">
        <v>0</v>
      </c>
      <c r="EH18" s="18">
        <v>6584185.4500000002</v>
      </c>
      <c r="EI18" s="18">
        <v>0</v>
      </c>
      <c r="EJ18" s="18">
        <v>0</v>
      </c>
      <c r="EK18" s="18">
        <v>0</v>
      </c>
      <c r="EL18" s="18">
        <v>0</v>
      </c>
      <c r="EM18" s="18">
        <v>0</v>
      </c>
      <c r="EN18" s="18">
        <v>21822124.010000002</v>
      </c>
      <c r="EO18" s="18">
        <v>0</v>
      </c>
      <c r="EP18" s="18">
        <v>0</v>
      </c>
      <c r="EQ18" s="18">
        <v>0</v>
      </c>
      <c r="ER18" s="18">
        <v>0</v>
      </c>
      <c r="ES18" s="18">
        <v>0</v>
      </c>
      <c r="ET18" s="18">
        <v>0</v>
      </c>
      <c r="EU18" s="18">
        <v>0</v>
      </c>
      <c r="EV18" s="18">
        <v>0</v>
      </c>
      <c r="EW18" s="18">
        <v>0</v>
      </c>
      <c r="EX18" s="18">
        <v>0</v>
      </c>
      <c r="EY18" s="18">
        <v>0</v>
      </c>
      <c r="EZ18" s="18">
        <v>0</v>
      </c>
      <c r="FA18" s="18">
        <v>0</v>
      </c>
      <c r="FB18" s="18">
        <v>0</v>
      </c>
      <c r="FC18" s="18">
        <v>0</v>
      </c>
      <c r="FD18" s="18">
        <v>0</v>
      </c>
      <c r="FE18" s="18">
        <v>0</v>
      </c>
      <c r="FF18" s="18">
        <v>0</v>
      </c>
      <c r="FG18" s="18">
        <v>0</v>
      </c>
      <c r="FH18" s="18">
        <v>0</v>
      </c>
      <c r="FI18" s="18">
        <v>0</v>
      </c>
      <c r="FJ18" s="18">
        <v>0</v>
      </c>
      <c r="FK18" s="18">
        <v>0</v>
      </c>
      <c r="FL18" s="18">
        <v>0</v>
      </c>
      <c r="FM18" s="18">
        <v>0</v>
      </c>
      <c r="FN18" s="19">
        <v>0</v>
      </c>
      <c r="FO18" s="19">
        <v>0</v>
      </c>
      <c r="FP18" s="18">
        <v>0</v>
      </c>
      <c r="FQ18" s="18">
        <v>0</v>
      </c>
      <c r="FR18" s="18">
        <v>0</v>
      </c>
      <c r="FS18" s="18">
        <v>0</v>
      </c>
      <c r="FT18" s="80">
        <v>0</v>
      </c>
      <c r="FU18" s="80">
        <v>0</v>
      </c>
      <c r="FV18" s="18">
        <v>0</v>
      </c>
      <c r="FW18" s="18">
        <v>0</v>
      </c>
      <c r="FX18" s="18">
        <v>0</v>
      </c>
      <c r="FY18" s="18">
        <v>0</v>
      </c>
      <c r="FZ18" s="80">
        <v>0</v>
      </c>
      <c r="GA18" s="80">
        <v>0</v>
      </c>
      <c r="GB18" s="18">
        <v>0</v>
      </c>
      <c r="GC18" s="18">
        <v>0</v>
      </c>
      <c r="GD18" s="18">
        <v>0</v>
      </c>
      <c r="GE18" s="18">
        <v>0</v>
      </c>
      <c r="GF18" s="18">
        <v>748087.89</v>
      </c>
      <c r="GG18" s="18">
        <v>0</v>
      </c>
      <c r="GH18" s="18">
        <v>0</v>
      </c>
      <c r="GI18" s="18">
        <v>0</v>
      </c>
      <c r="GJ18" s="18">
        <v>0</v>
      </c>
      <c r="GK18" s="18">
        <v>0</v>
      </c>
      <c r="GL18" s="18">
        <v>0</v>
      </c>
      <c r="GM18" s="18">
        <v>0</v>
      </c>
      <c r="GN18" s="18">
        <v>0</v>
      </c>
      <c r="GO18" s="18">
        <v>0</v>
      </c>
      <c r="GP18" s="18">
        <v>0</v>
      </c>
      <c r="GQ18" s="18">
        <v>0</v>
      </c>
      <c r="GR18" s="18">
        <v>0</v>
      </c>
      <c r="GS18" s="18">
        <v>0</v>
      </c>
      <c r="GT18" s="18">
        <v>0</v>
      </c>
      <c r="GU18" s="18">
        <v>0</v>
      </c>
      <c r="GV18" s="18">
        <v>0</v>
      </c>
      <c r="GW18" s="18">
        <v>0</v>
      </c>
      <c r="GX18" s="18">
        <v>0</v>
      </c>
      <c r="GY18" s="18">
        <v>0</v>
      </c>
      <c r="GZ18" s="80">
        <v>0</v>
      </c>
      <c r="HA18" s="80">
        <v>0</v>
      </c>
      <c r="HB18" s="18">
        <v>0</v>
      </c>
      <c r="HC18" s="18">
        <v>0</v>
      </c>
      <c r="HD18" s="18">
        <v>0</v>
      </c>
      <c r="HE18" s="18">
        <v>0</v>
      </c>
      <c r="HF18" s="80">
        <v>0</v>
      </c>
      <c r="HG18" s="80">
        <v>0</v>
      </c>
      <c r="HH18" s="18">
        <v>0</v>
      </c>
      <c r="HI18" s="18">
        <v>0</v>
      </c>
      <c r="HJ18" s="18">
        <v>0</v>
      </c>
      <c r="HK18" s="18">
        <v>0</v>
      </c>
      <c r="HL18" s="80">
        <v>0</v>
      </c>
      <c r="HM18" s="80">
        <v>0</v>
      </c>
      <c r="HN18" s="18">
        <v>0</v>
      </c>
      <c r="HO18" s="18">
        <v>0</v>
      </c>
      <c r="HP18" s="18">
        <v>0</v>
      </c>
      <c r="HQ18" s="18">
        <v>0</v>
      </c>
      <c r="HR18" s="18">
        <v>0</v>
      </c>
      <c r="HS18" s="18">
        <v>0</v>
      </c>
      <c r="HT18" s="18">
        <v>396486277.99999994</v>
      </c>
      <c r="HU18" s="18">
        <v>1237879.7918999968</v>
      </c>
      <c r="HV18" s="19">
        <v>397724157.79189992</v>
      </c>
    </row>
    <row r="19" spans="1:230" ht="12.75" customHeight="1">
      <c r="A19" s="57" t="s">
        <v>171</v>
      </c>
      <c r="B19" s="17">
        <v>1016</v>
      </c>
      <c r="C19" s="58" t="s">
        <v>146</v>
      </c>
      <c r="D19" s="19">
        <v>0</v>
      </c>
      <c r="E19" s="19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173.03999999999996</v>
      </c>
      <c r="S19" s="18">
        <v>0</v>
      </c>
      <c r="T19" s="18">
        <v>15718309.404796325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0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0</v>
      </c>
      <c r="CQ19" s="18">
        <v>0</v>
      </c>
      <c r="CR19" s="18">
        <v>0</v>
      </c>
      <c r="CS19" s="18">
        <v>0</v>
      </c>
      <c r="CT19" s="18">
        <v>0</v>
      </c>
      <c r="CU19" s="18">
        <v>0</v>
      </c>
      <c r="CV19" s="18">
        <v>0</v>
      </c>
      <c r="CW19" s="18">
        <v>0</v>
      </c>
      <c r="CX19" s="18">
        <v>0</v>
      </c>
      <c r="CY19" s="18">
        <v>0</v>
      </c>
      <c r="CZ19" s="18">
        <v>0</v>
      </c>
      <c r="DA19" s="18">
        <v>0</v>
      </c>
      <c r="DB19" s="18">
        <v>0</v>
      </c>
      <c r="DC19" s="18">
        <v>0</v>
      </c>
      <c r="DD19" s="18">
        <v>0</v>
      </c>
      <c r="DE19" s="18">
        <v>0</v>
      </c>
      <c r="DF19" s="18">
        <v>0</v>
      </c>
      <c r="DG19" s="18">
        <v>0</v>
      </c>
      <c r="DH19" s="18">
        <v>0</v>
      </c>
      <c r="DI19" s="18">
        <v>0</v>
      </c>
      <c r="DJ19" s="18">
        <v>0</v>
      </c>
      <c r="DK19" s="18">
        <v>0</v>
      </c>
      <c r="DL19" s="18">
        <v>0</v>
      </c>
      <c r="DM19" s="18">
        <v>0</v>
      </c>
      <c r="DN19" s="18">
        <v>111616832.04084715</v>
      </c>
      <c r="DO19" s="18">
        <v>0</v>
      </c>
      <c r="DP19" s="18">
        <v>31764397.571114615</v>
      </c>
      <c r="DQ19" s="18">
        <v>0</v>
      </c>
      <c r="DR19" s="18">
        <v>0</v>
      </c>
      <c r="DS19" s="18">
        <v>0</v>
      </c>
      <c r="DT19" s="18">
        <v>0</v>
      </c>
      <c r="DU19" s="18">
        <v>0</v>
      </c>
      <c r="DV19" s="18">
        <v>0</v>
      </c>
      <c r="DW19" s="18">
        <v>0</v>
      </c>
      <c r="DX19" s="18">
        <v>0</v>
      </c>
      <c r="DY19" s="18">
        <v>0</v>
      </c>
      <c r="DZ19" s="18">
        <v>0</v>
      </c>
      <c r="EA19" s="18">
        <v>0</v>
      </c>
      <c r="EB19" s="18">
        <v>0</v>
      </c>
      <c r="EC19" s="18">
        <v>0</v>
      </c>
      <c r="ED19" s="18">
        <v>0</v>
      </c>
      <c r="EE19" s="18">
        <v>0</v>
      </c>
      <c r="EF19" s="18">
        <v>0</v>
      </c>
      <c r="EG19" s="18">
        <v>0</v>
      </c>
      <c r="EH19" s="18">
        <v>0</v>
      </c>
      <c r="EI19" s="18">
        <v>0</v>
      </c>
      <c r="EJ19" s="18">
        <v>0</v>
      </c>
      <c r="EK19" s="18">
        <v>0</v>
      </c>
      <c r="EL19" s="18">
        <v>0</v>
      </c>
      <c r="EM19" s="18">
        <v>0</v>
      </c>
      <c r="EN19" s="18">
        <v>0</v>
      </c>
      <c r="EO19" s="18">
        <v>0</v>
      </c>
      <c r="EP19" s="18">
        <v>0</v>
      </c>
      <c r="EQ19" s="18">
        <v>0</v>
      </c>
      <c r="ER19" s="18">
        <v>0</v>
      </c>
      <c r="ES19" s="18">
        <v>0</v>
      </c>
      <c r="ET19" s="18">
        <v>0</v>
      </c>
      <c r="EU19" s="18">
        <v>0</v>
      </c>
      <c r="EV19" s="18">
        <v>0</v>
      </c>
      <c r="EW19" s="18">
        <v>0</v>
      </c>
      <c r="EX19" s="18">
        <v>0</v>
      </c>
      <c r="EY19" s="18">
        <v>0</v>
      </c>
      <c r="EZ19" s="18">
        <v>0</v>
      </c>
      <c r="FA19" s="18">
        <v>0</v>
      </c>
      <c r="FB19" s="18">
        <v>0</v>
      </c>
      <c r="FC19" s="18">
        <v>0</v>
      </c>
      <c r="FD19" s="18">
        <v>0</v>
      </c>
      <c r="FE19" s="18">
        <v>0</v>
      </c>
      <c r="FF19" s="18">
        <v>0</v>
      </c>
      <c r="FG19" s="18">
        <v>0</v>
      </c>
      <c r="FH19" s="18">
        <v>0</v>
      </c>
      <c r="FI19" s="18">
        <v>0</v>
      </c>
      <c r="FJ19" s="18">
        <v>0</v>
      </c>
      <c r="FK19" s="18">
        <v>0</v>
      </c>
      <c r="FL19" s="18">
        <v>0</v>
      </c>
      <c r="FM19" s="18">
        <v>0</v>
      </c>
      <c r="FN19" s="19">
        <v>0</v>
      </c>
      <c r="FO19" s="19">
        <v>0</v>
      </c>
      <c r="FP19" s="18">
        <v>0</v>
      </c>
      <c r="FQ19" s="18">
        <v>0</v>
      </c>
      <c r="FR19" s="18">
        <v>0</v>
      </c>
      <c r="FS19" s="18">
        <v>0</v>
      </c>
      <c r="FT19" s="80">
        <v>0</v>
      </c>
      <c r="FU19" s="80">
        <v>0</v>
      </c>
      <c r="FV19" s="18">
        <v>0</v>
      </c>
      <c r="FW19" s="18">
        <v>0</v>
      </c>
      <c r="FX19" s="18">
        <v>0</v>
      </c>
      <c r="FY19" s="18">
        <v>0</v>
      </c>
      <c r="FZ19" s="80">
        <v>0</v>
      </c>
      <c r="GA19" s="80">
        <v>0</v>
      </c>
      <c r="GB19" s="18">
        <v>0</v>
      </c>
      <c r="GC19" s="18">
        <v>0</v>
      </c>
      <c r="GD19" s="18">
        <v>0</v>
      </c>
      <c r="GE19" s="18">
        <v>0</v>
      </c>
      <c r="GF19" s="18">
        <v>0</v>
      </c>
      <c r="GG19" s="18">
        <v>0</v>
      </c>
      <c r="GH19" s="18">
        <v>0</v>
      </c>
      <c r="GI19" s="18">
        <v>0</v>
      </c>
      <c r="GJ19" s="18">
        <v>0</v>
      </c>
      <c r="GK19" s="18">
        <v>0</v>
      </c>
      <c r="GL19" s="18">
        <v>0</v>
      </c>
      <c r="GM19" s="18">
        <v>0</v>
      </c>
      <c r="GN19" s="18">
        <v>0</v>
      </c>
      <c r="GO19" s="18">
        <v>0</v>
      </c>
      <c r="GP19" s="18">
        <v>0</v>
      </c>
      <c r="GQ19" s="18">
        <v>0</v>
      </c>
      <c r="GR19" s="18">
        <v>0</v>
      </c>
      <c r="GS19" s="18">
        <v>0</v>
      </c>
      <c r="GT19" s="18">
        <v>0</v>
      </c>
      <c r="GU19" s="18">
        <v>0</v>
      </c>
      <c r="GV19" s="18">
        <v>0</v>
      </c>
      <c r="GW19" s="18">
        <v>0</v>
      </c>
      <c r="GX19" s="18">
        <v>0</v>
      </c>
      <c r="GY19" s="18">
        <v>0</v>
      </c>
      <c r="GZ19" s="80">
        <v>0</v>
      </c>
      <c r="HA19" s="80">
        <v>0</v>
      </c>
      <c r="HB19" s="18">
        <v>0</v>
      </c>
      <c r="HC19" s="18">
        <v>0</v>
      </c>
      <c r="HD19" s="18">
        <v>0</v>
      </c>
      <c r="HE19" s="18">
        <v>0</v>
      </c>
      <c r="HF19" s="80">
        <v>0</v>
      </c>
      <c r="HG19" s="80">
        <v>0</v>
      </c>
      <c r="HH19" s="18">
        <v>0</v>
      </c>
      <c r="HI19" s="18">
        <v>0</v>
      </c>
      <c r="HJ19" s="18">
        <v>0</v>
      </c>
      <c r="HK19" s="18">
        <v>0</v>
      </c>
      <c r="HL19" s="80">
        <v>0</v>
      </c>
      <c r="HM19" s="80">
        <v>0</v>
      </c>
      <c r="HN19" s="18">
        <v>0</v>
      </c>
      <c r="HO19" s="18">
        <v>0</v>
      </c>
      <c r="HP19" s="18">
        <v>0</v>
      </c>
      <c r="HQ19" s="18">
        <v>0</v>
      </c>
      <c r="HR19" s="18">
        <v>0</v>
      </c>
      <c r="HS19" s="18">
        <v>0</v>
      </c>
      <c r="HT19" s="18">
        <v>159099712.05675811</v>
      </c>
      <c r="HU19" s="18">
        <v>0</v>
      </c>
      <c r="HV19" s="19">
        <v>159099712.05675811</v>
      </c>
    </row>
    <row r="20" spans="1:230" ht="12.75" customHeight="1">
      <c r="A20" s="57" t="s">
        <v>173</v>
      </c>
      <c r="B20" s="17">
        <v>1017</v>
      </c>
      <c r="C20" s="58" t="s">
        <v>146</v>
      </c>
      <c r="D20" s="19">
        <v>866156633.44999993</v>
      </c>
      <c r="E20" s="19">
        <v>0</v>
      </c>
      <c r="F20" s="18">
        <v>147501057.80999976</v>
      </c>
      <c r="G20" s="18">
        <v>0</v>
      </c>
      <c r="H20" s="18">
        <v>172132505.75000003</v>
      </c>
      <c r="I20" s="18">
        <v>0</v>
      </c>
      <c r="J20" s="18">
        <v>546523069.8900001</v>
      </c>
      <c r="K20" s="18">
        <v>0</v>
      </c>
      <c r="L20" s="18">
        <v>242255655.90000004</v>
      </c>
      <c r="M20" s="18">
        <v>0</v>
      </c>
      <c r="N20" s="18">
        <v>62784482.610000007</v>
      </c>
      <c r="O20" s="18">
        <v>0</v>
      </c>
      <c r="P20" s="18">
        <v>2784.65</v>
      </c>
      <c r="Q20" s="18">
        <v>0</v>
      </c>
      <c r="R20" s="18">
        <v>0</v>
      </c>
      <c r="S20" s="18">
        <v>0</v>
      </c>
      <c r="T20" s="18">
        <v>1238.1099999999999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47958572.550000004</v>
      </c>
      <c r="AA20" s="18">
        <v>0</v>
      </c>
      <c r="AB20" s="18">
        <v>91820.31</v>
      </c>
      <c r="AC20" s="18">
        <v>0</v>
      </c>
      <c r="AD20" s="18">
        <v>21898153.700000003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147767235.46000001</v>
      </c>
      <c r="AK20" s="18">
        <v>0</v>
      </c>
      <c r="AL20" s="18">
        <v>1902695.29</v>
      </c>
      <c r="AM20" s="18">
        <v>0</v>
      </c>
      <c r="AN20" s="18">
        <v>18787680.020000003</v>
      </c>
      <c r="AO20" s="18">
        <v>0</v>
      </c>
      <c r="AP20" s="18">
        <v>375246554.40999997</v>
      </c>
      <c r="AQ20" s="18">
        <v>0</v>
      </c>
      <c r="AR20" s="18">
        <v>43719.8</v>
      </c>
      <c r="AS20" s="18">
        <v>0</v>
      </c>
      <c r="AT20" s="18">
        <v>19238770.049999997</v>
      </c>
      <c r="AU20" s="18">
        <v>0</v>
      </c>
      <c r="AV20" s="18">
        <v>42099247.289999999</v>
      </c>
      <c r="AW20" s="18">
        <v>0</v>
      </c>
      <c r="AX20" s="18">
        <v>0</v>
      </c>
      <c r="AY20" s="18">
        <v>0</v>
      </c>
      <c r="AZ20" s="18">
        <v>23809.73</v>
      </c>
      <c r="BA20" s="18">
        <v>0</v>
      </c>
      <c r="BB20" s="18">
        <v>8496671.459999999</v>
      </c>
      <c r="BC20" s="18">
        <v>0</v>
      </c>
      <c r="BD20" s="18">
        <v>77301858.480000004</v>
      </c>
      <c r="BE20" s="18">
        <v>0</v>
      </c>
      <c r="BF20" s="18">
        <v>0</v>
      </c>
      <c r="BG20" s="18">
        <v>0</v>
      </c>
      <c r="BH20" s="18">
        <v>619698.33000000007</v>
      </c>
      <c r="BI20" s="18">
        <v>0</v>
      </c>
      <c r="BJ20" s="18">
        <v>4678150.3</v>
      </c>
      <c r="BK20" s="18">
        <v>0</v>
      </c>
      <c r="BL20" s="18">
        <v>8937718.6600000001</v>
      </c>
      <c r="BM20" s="18">
        <v>0</v>
      </c>
      <c r="BN20" s="18">
        <v>1593094.8599999999</v>
      </c>
      <c r="BO20" s="18">
        <v>0</v>
      </c>
      <c r="BP20" s="18">
        <v>1154732.74</v>
      </c>
      <c r="BQ20" s="18">
        <v>0</v>
      </c>
      <c r="BR20" s="18">
        <v>0</v>
      </c>
      <c r="BS20" s="18">
        <v>0</v>
      </c>
      <c r="BT20" s="18">
        <v>0</v>
      </c>
      <c r="BU20" s="18">
        <v>0</v>
      </c>
      <c r="BV20" s="18">
        <v>881774.11</v>
      </c>
      <c r="BW20" s="18">
        <v>0</v>
      </c>
      <c r="BX20" s="18">
        <v>144005.78</v>
      </c>
      <c r="BY20" s="18">
        <v>0</v>
      </c>
      <c r="BZ20" s="18">
        <v>0</v>
      </c>
      <c r="CA20" s="18">
        <v>0</v>
      </c>
      <c r="CB20" s="18">
        <v>0</v>
      </c>
      <c r="CC20" s="18">
        <v>0</v>
      </c>
      <c r="CD20" s="18">
        <v>0</v>
      </c>
      <c r="CE20" s="18">
        <v>0</v>
      </c>
      <c r="CF20" s="18">
        <v>0</v>
      </c>
      <c r="CG20" s="18">
        <v>0</v>
      </c>
      <c r="CH20" s="18">
        <v>0</v>
      </c>
      <c r="CI20" s="18">
        <v>0</v>
      </c>
      <c r="CJ20" s="18">
        <v>0</v>
      </c>
      <c r="CK20" s="18">
        <v>0</v>
      </c>
      <c r="CL20" s="18">
        <v>0</v>
      </c>
      <c r="CM20" s="18">
        <v>0</v>
      </c>
      <c r="CN20" s="18">
        <v>0</v>
      </c>
      <c r="CO20" s="18">
        <v>0</v>
      </c>
      <c r="CP20" s="18">
        <v>0</v>
      </c>
      <c r="CQ20" s="18">
        <v>0</v>
      </c>
      <c r="CR20" s="18">
        <v>0</v>
      </c>
      <c r="CS20" s="18">
        <v>0</v>
      </c>
      <c r="CT20" s="18">
        <v>0</v>
      </c>
      <c r="CU20" s="18">
        <v>0</v>
      </c>
      <c r="CV20" s="18">
        <v>0</v>
      </c>
      <c r="CW20" s="18">
        <v>0</v>
      </c>
      <c r="CX20" s="18">
        <v>0</v>
      </c>
      <c r="CY20" s="18">
        <v>0</v>
      </c>
      <c r="CZ20" s="18">
        <v>0</v>
      </c>
      <c r="DA20" s="18">
        <v>0</v>
      </c>
      <c r="DB20" s="18">
        <v>0</v>
      </c>
      <c r="DC20" s="18">
        <v>0</v>
      </c>
      <c r="DD20" s="18">
        <v>60694819.889999993</v>
      </c>
      <c r="DE20" s="18">
        <v>0</v>
      </c>
      <c r="DF20" s="18">
        <v>364.04</v>
      </c>
      <c r="DG20" s="18">
        <v>0</v>
      </c>
      <c r="DH20" s="18">
        <v>0</v>
      </c>
      <c r="DI20" s="18">
        <v>0</v>
      </c>
      <c r="DJ20" s="18">
        <v>0</v>
      </c>
      <c r="DK20" s="18">
        <v>0</v>
      </c>
      <c r="DL20" s="18">
        <v>0</v>
      </c>
      <c r="DM20" s="18">
        <v>0</v>
      </c>
      <c r="DN20" s="18">
        <v>2052569.1600000001</v>
      </c>
      <c r="DO20" s="18">
        <v>0</v>
      </c>
      <c r="DP20" s="18">
        <v>0</v>
      </c>
      <c r="DQ20" s="18">
        <v>0</v>
      </c>
      <c r="DR20" s="18">
        <v>0</v>
      </c>
      <c r="DS20" s="18">
        <v>0</v>
      </c>
      <c r="DT20" s="18">
        <v>0</v>
      </c>
      <c r="DU20" s="18">
        <v>0</v>
      </c>
      <c r="DV20" s="18">
        <v>26738.38</v>
      </c>
      <c r="DW20" s="18">
        <v>0</v>
      </c>
      <c r="DX20" s="18">
        <v>3663678.56</v>
      </c>
      <c r="DY20" s="18">
        <v>0</v>
      </c>
      <c r="DZ20" s="18">
        <v>0</v>
      </c>
      <c r="EA20" s="18">
        <v>0</v>
      </c>
      <c r="EB20" s="18">
        <v>177896243.52000001</v>
      </c>
      <c r="EC20" s="18">
        <v>0</v>
      </c>
      <c r="ED20" s="18">
        <v>14754328.010000002</v>
      </c>
      <c r="EE20" s="18">
        <v>0</v>
      </c>
      <c r="EF20" s="18">
        <v>46444163.679999992</v>
      </c>
      <c r="EG20" s="18">
        <v>0</v>
      </c>
      <c r="EH20" s="18">
        <v>19899660.070000004</v>
      </c>
      <c r="EI20" s="18">
        <v>0</v>
      </c>
      <c r="EJ20" s="18">
        <v>0</v>
      </c>
      <c r="EK20" s="18">
        <v>0</v>
      </c>
      <c r="EL20" s="18">
        <v>0</v>
      </c>
      <c r="EM20" s="18">
        <v>0</v>
      </c>
      <c r="EN20" s="18">
        <v>0</v>
      </c>
      <c r="EO20" s="18">
        <v>0</v>
      </c>
      <c r="EP20" s="18">
        <v>0</v>
      </c>
      <c r="EQ20" s="18">
        <v>0</v>
      </c>
      <c r="ER20" s="18">
        <v>0</v>
      </c>
      <c r="ES20" s="18">
        <v>0</v>
      </c>
      <c r="ET20" s="18">
        <v>87491850.420000002</v>
      </c>
      <c r="EU20" s="18">
        <v>0</v>
      </c>
      <c r="EV20" s="18">
        <v>2655692.0099999998</v>
      </c>
      <c r="EW20" s="18">
        <v>0</v>
      </c>
      <c r="EX20" s="18">
        <v>28216249.670000006</v>
      </c>
      <c r="EY20" s="18">
        <v>0</v>
      </c>
      <c r="EZ20" s="18">
        <v>0</v>
      </c>
      <c r="FA20" s="18">
        <v>0</v>
      </c>
      <c r="FB20" s="18">
        <v>24470108.75</v>
      </c>
      <c r="FC20" s="18">
        <v>0</v>
      </c>
      <c r="FD20" s="18">
        <v>0</v>
      </c>
      <c r="FE20" s="18">
        <v>0</v>
      </c>
      <c r="FF20" s="18">
        <v>0</v>
      </c>
      <c r="FG20" s="18">
        <v>0</v>
      </c>
      <c r="FH20" s="18">
        <v>196878</v>
      </c>
      <c r="FI20" s="18">
        <v>0</v>
      </c>
      <c r="FJ20" s="18">
        <v>208542.40000000002</v>
      </c>
      <c r="FK20" s="18">
        <v>0</v>
      </c>
      <c r="FL20" s="18">
        <v>942828.42</v>
      </c>
      <c r="FM20" s="18">
        <v>0</v>
      </c>
      <c r="FN20" s="19">
        <v>143702435.65000004</v>
      </c>
      <c r="FO20" s="19">
        <v>0</v>
      </c>
      <c r="FP20" s="18">
        <v>2432527.7799999998</v>
      </c>
      <c r="FQ20" s="18">
        <v>0</v>
      </c>
      <c r="FR20" s="18">
        <v>0</v>
      </c>
      <c r="FS20" s="18">
        <v>0</v>
      </c>
      <c r="FT20" s="80">
        <v>12812014.43</v>
      </c>
      <c r="FU20" s="80">
        <v>0</v>
      </c>
      <c r="FV20" s="18">
        <v>4399391.879999999</v>
      </c>
      <c r="FW20" s="18">
        <v>0</v>
      </c>
      <c r="FX20" s="18">
        <v>8412622.5500000007</v>
      </c>
      <c r="FY20" s="18">
        <v>0</v>
      </c>
      <c r="FZ20" s="80">
        <v>128457893.44000004</v>
      </c>
      <c r="GA20" s="80">
        <v>0</v>
      </c>
      <c r="GB20" s="18">
        <v>5553968</v>
      </c>
      <c r="GC20" s="18">
        <v>0</v>
      </c>
      <c r="GD20" s="18">
        <v>122903925.44000004</v>
      </c>
      <c r="GE20" s="18">
        <v>0</v>
      </c>
      <c r="GF20" s="18">
        <v>2053389.45</v>
      </c>
      <c r="GG20" s="18">
        <v>0</v>
      </c>
      <c r="GH20" s="18">
        <v>0</v>
      </c>
      <c r="GI20" s="18">
        <v>0</v>
      </c>
      <c r="GJ20" s="18">
        <v>0</v>
      </c>
      <c r="GK20" s="18">
        <v>0</v>
      </c>
      <c r="GL20" s="18">
        <v>0</v>
      </c>
      <c r="GM20" s="18">
        <v>0</v>
      </c>
      <c r="GN20" s="18">
        <v>0</v>
      </c>
      <c r="GO20" s="18">
        <v>0</v>
      </c>
      <c r="GP20" s="18">
        <v>0</v>
      </c>
      <c r="GQ20" s="18">
        <v>0</v>
      </c>
      <c r="GR20" s="18">
        <v>0</v>
      </c>
      <c r="GS20" s="18">
        <v>0</v>
      </c>
      <c r="GT20" s="18">
        <v>0</v>
      </c>
      <c r="GU20" s="18">
        <v>0</v>
      </c>
      <c r="GV20" s="18">
        <v>0</v>
      </c>
      <c r="GW20" s="18">
        <v>0</v>
      </c>
      <c r="GX20" s="18">
        <v>0</v>
      </c>
      <c r="GY20" s="18">
        <v>0</v>
      </c>
      <c r="GZ20" s="80">
        <v>0</v>
      </c>
      <c r="HA20" s="80">
        <v>0</v>
      </c>
      <c r="HB20" s="18">
        <v>0</v>
      </c>
      <c r="HC20" s="18">
        <v>0</v>
      </c>
      <c r="HD20" s="18">
        <v>0</v>
      </c>
      <c r="HE20" s="18">
        <v>0</v>
      </c>
      <c r="HF20" s="80">
        <v>0</v>
      </c>
      <c r="HG20" s="80">
        <v>0</v>
      </c>
      <c r="HH20" s="18">
        <v>0</v>
      </c>
      <c r="HI20" s="18">
        <v>0</v>
      </c>
      <c r="HJ20" s="18">
        <v>0</v>
      </c>
      <c r="HK20" s="18">
        <v>0</v>
      </c>
      <c r="HL20" s="80">
        <v>0</v>
      </c>
      <c r="HM20" s="80">
        <v>0</v>
      </c>
      <c r="HN20" s="18">
        <v>0</v>
      </c>
      <c r="HO20" s="18">
        <v>0</v>
      </c>
      <c r="HP20" s="18">
        <v>0</v>
      </c>
      <c r="HQ20" s="18">
        <v>0</v>
      </c>
      <c r="HR20" s="18">
        <v>0</v>
      </c>
      <c r="HS20" s="18">
        <v>0</v>
      </c>
      <c r="HT20" s="18">
        <v>2565437298.1300001</v>
      </c>
      <c r="HU20" s="18">
        <v>0</v>
      </c>
      <c r="HV20" s="19">
        <v>2565437298.1300001</v>
      </c>
    </row>
    <row r="21" spans="1:230" ht="12.75" customHeight="1">
      <c r="A21" s="57" t="s">
        <v>175</v>
      </c>
      <c r="B21" s="17">
        <v>1018</v>
      </c>
      <c r="C21" s="58" t="s">
        <v>146</v>
      </c>
      <c r="D21" s="19">
        <v>64968034.769999996</v>
      </c>
      <c r="E21" s="19">
        <v>0</v>
      </c>
      <c r="F21" s="18">
        <v>14327727.26</v>
      </c>
      <c r="G21" s="18">
        <v>0</v>
      </c>
      <c r="H21" s="18">
        <v>32480278.649999999</v>
      </c>
      <c r="I21" s="18">
        <v>0</v>
      </c>
      <c r="J21" s="18">
        <v>18160028.859999999</v>
      </c>
      <c r="K21" s="18">
        <v>0</v>
      </c>
      <c r="L21" s="18">
        <v>0</v>
      </c>
      <c r="M21" s="18">
        <v>0</v>
      </c>
      <c r="N21" s="18">
        <v>13251133.970000001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4073346.76</v>
      </c>
      <c r="AA21" s="18">
        <v>0</v>
      </c>
      <c r="AB21" s="18">
        <v>0</v>
      </c>
      <c r="AC21" s="18">
        <v>0</v>
      </c>
      <c r="AD21" s="18">
        <v>116868.31</v>
      </c>
      <c r="AE21" s="18">
        <v>0</v>
      </c>
      <c r="AF21" s="18">
        <v>30961.91</v>
      </c>
      <c r="AG21" s="18">
        <v>0</v>
      </c>
      <c r="AH21" s="18">
        <v>0</v>
      </c>
      <c r="AI21" s="18">
        <v>0</v>
      </c>
      <c r="AJ21" s="18">
        <v>88724289.480000004</v>
      </c>
      <c r="AK21" s="18">
        <v>0</v>
      </c>
      <c r="AL21" s="18">
        <v>1887963.07</v>
      </c>
      <c r="AM21" s="18">
        <v>0</v>
      </c>
      <c r="AN21" s="18">
        <v>4012068.52</v>
      </c>
      <c r="AO21" s="18">
        <v>0</v>
      </c>
      <c r="AP21" s="18">
        <v>73278898.069999993</v>
      </c>
      <c r="AQ21" s="18">
        <v>0</v>
      </c>
      <c r="AR21" s="18">
        <v>0</v>
      </c>
      <c r="AS21" s="18">
        <v>0</v>
      </c>
      <c r="AT21" s="18">
        <v>2275944.81</v>
      </c>
      <c r="AU21" s="18">
        <v>0</v>
      </c>
      <c r="AV21" s="18">
        <v>2836178.85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10929.35</v>
      </c>
      <c r="BC21" s="18">
        <v>0</v>
      </c>
      <c r="BD21" s="18">
        <v>171935.15</v>
      </c>
      <c r="BE21" s="18">
        <v>0</v>
      </c>
      <c r="BF21" s="18">
        <v>0</v>
      </c>
      <c r="BG21" s="18">
        <v>0</v>
      </c>
      <c r="BH21" s="18">
        <v>34365.620000000003</v>
      </c>
      <c r="BI21" s="18">
        <v>0</v>
      </c>
      <c r="BJ21" s="18">
        <v>575457.43999999994</v>
      </c>
      <c r="BK21" s="18">
        <v>0</v>
      </c>
      <c r="BL21" s="18">
        <v>1389371</v>
      </c>
      <c r="BM21" s="18">
        <v>0</v>
      </c>
      <c r="BN21" s="18">
        <v>0</v>
      </c>
      <c r="BO21" s="18">
        <v>0</v>
      </c>
      <c r="BP21" s="18">
        <v>863514.26</v>
      </c>
      <c r="BQ21" s="18">
        <v>0</v>
      </c>
      <c r="BR21" s="18">
        <v>11236.25</v>
      </c>
      <c r="BS21" s="18">
        <v>0</v>
      </c>
      <c r="BT21" s="18">
        <v>0</v>
      </c>
      <c r="BU21" s="18">
        <v>0</v>
      </c>
      <c r="BV21" s="18">
        <v>5395.77</v>
      </c>
      <c r="BW21" s="18">
        <v>0</v>
      </c>
      <c r="BX21" s="18">
        <v>0</v>
      </c>
      <c r="BY21" s="18">
        <v>0</v>
      </c>
      <c r="BZ21" s="18">
        <v>0</v>
      </c>
      <c r="CA21" s="18">
        <v>0</v>
      </c>
      <c r="CB21" s="18">
        <v>161488.92000000001</v>
      </c>
      <c r="CC21" s="18">
        <v>0</v>
      </c>
      <c r="CD21" s="18">
        <v>0</v>
      </c>
      <c r="CE21" s="18">
        <v>0</v>
      </c>
      <c r="CF21" s="18">
        <v>0</v>
      </c>
      <c r="CG21" s="18">
        <v>0</v>
      </c>
      <c r="CH21" s="18">
        <v>0</v>
      </c>
      <c r="CI21" s="18">
        <v>0</v>
      </c>
      <c r="CJ21" s="18">
        <v>0</v>
      </c>
      <c r="CK21" s="18">
        <v>0</v>
      </c>
      <c r="CL21" s="18">
        <v>0</v>
      </c>
      <c r="CM21" s="18">
        <v>0</v>
      </c>
      <c r="CN21" s="18">
        <v>0</v>
      </c>
      <c r="CO21" s="18">
        <v>0</v>
      </c>
      <c r="CP21" s="18">
        <v>0</v>
      </c>
      <c r="CQ21" s="18">
        <v>0</v>
      </c>
      <c r="CR21" s="18">
        <v>0</v>
      </c>
      <c r="CS21" s="18">
        <v>0</v>
      </c>
      <c r="CT21" s="18">
        <v>0</v>
      </c>
      <c r="CU21" s="18">
        <v>0</v>
      </c>
      <c r="CV21" s="18">
        <v>0</v>
      </c>
      <c r="CW21" s="18">
        <v>0</v>
      </c>
      <c r="CX21" s="18">
        <v>0</v>
      </c>
      <c r="CY21" s="18">
        <v>0</v>
      </c>
      <c r="CZ21" s="18">
        <v>0</v>
      </c>
      <c r="DA21" s="18">
        <v>0</v>
      </c>
      <c r="DB21" s="18">
        <v>0</v>
      </c>
      <c r="DC21" s="18">
        <v>0</v>
      </c>
      <c r="DD21" s="18">
        <v>5038488.17</v>
      </c>
      <c r="DE21" s="18">
        <v>0</v>
      </c>
      <c r="DF21" s="18">
        <v>0</v>
      </c>
      <c r="DG21" s="18">
        <v>0</v>
      </c>
      <c r="DH21" s="18">
        <v>0</v>
      </c>
      <c r="DI21" s="18">
        <v>0</v>
      </c>
      <c r="DJ21" s="18">
        <v>0</v>
      </c>
      <c r="DK21" s="18">
        <v>0</v>
      </c>
      <c r="DL21" s="18">
        <v>0</v>
      </c>
      <c r="DM21" s="18">
        <v>0</v>
      </c>
      <c r="DN21" s="18">
        <v>0</v>
      </c>
      <c r="DO21" s="18">
        <v>0</v>
      </c>
      <c r="DP21" s="18">
        <v>0</v>
      </c>
      <c r="DQ21" s="18">
        <v>0</v>
      </c>
      <c r="DR21" s="18">
        <v>0</v>
      </c>
      <c r="DS21" s="18">
        <v>0</v>
      </c>
      <c r="DT21" s="18">
        <v>0</v>
      </c>
      <c r="DU21" s="18">
        <v>0</v>
      </c>
      <c r="DV21" s="18">
        <v>188.55</v>
      </c>
      <c r="DW21" s="18">
        <v>0</v>
      </c>
      <c r="DX21" s="18">
        <v>372198.85</v>
      </c>
      <c r="DY21" s="18">
        <v>0</v>
      </c>
      <c r="DZ21" s="18">
        <v>0</v>
      </c>
      <c r="EA21" s="18">
        <v>0</v>
      </c>
      <c r="EB21" s="18">
        <v>3402347.03</v>
      </c>
      <c r="EC21" s="18">
        <v>0</v>
      </c>
      <c r="ED21" s="18">
        <v>784576.18</v>
      </c>
      <c r="EE21" s="18">
        <v>0</v>
      </c>
      <c r="EF21" s="18">
        <v>12920240.34</v>
      </c>
      <c r="EG21" s="18">
        <v>0</v>
      </c>
      <c r="EH21" s="18">
        <v>2700744.83</v>
      </c>
      <c r="EI21" s="18">
        <v>0</v>
      </c>
      <c r="EJ21" s="18">
        <v>0</v>
      </c>
      <c r="EK21" s="18">
        <v>0</v>
      </c>
      <c r="EL21" s="18">
        <v>0</v>
      </c>
      <c r="EM21" s="18">
        <v>0</v>
      </c>
      <c r="EN21" s="18">
        <v>2797504.46</v>
      </c>
      <c r="EO21" s="18">
        <v>0</v>
      </c>
      <c r="EP21" s="18">
        <v>0</v>
      </c>
      <c r="EQ21" s="18">
        <v>0</v>
      </c>
      <c r="ER21" s="18">
        <v>0</v>
      </c>
      <c r="ES21" s="18">
        <v>0</v>
      </c>
      <c r="ET21" s="18">
        <v>0</v>
      </c>
      <c r="EU21" s="18">
        <v>0</v>
      </c>
      <c r="EV21" s="18">
        <v>973671.52</v>
      </c>
      <c r="EW21" s="18">
        <v>0</v>
      </c>
      <c r="EX21" s="18">
        <v>2375715.85</v>
      </c>
      <c r="EY21" s="18">
        <v>0</v>
      </c>
      <c r="EZ21" s="18">
        <v>0</v>
      </c>
      <c r="FA21" s="18">
        <v>0</v>
      </c>
      <c r="FB21" s="18">
        <v>2301.37</v>
      </c>
      <c r="FC21" s="18">
        <v>0</v>
      </c>
      <c r="FD21" s="18">
        <v>0</v>
      </c>
      <c r="FE21" s="18">
        <v>0</v>
      </c>
      <c r="FF21" s="18">
        <v>0</v>
      </c>
      <c r="FG21" s="18">
        <v>0</v>
      </c>
      <c r="FH21" s="18">
        <v>2422014.2000000002</v>
      </c>
      <c r="FI21" s="18">
        <v>0</v>
      </c>
      <c r="FJ21" s="18">
        <v>0</v>
      </c>
      <c r="FK21" s="18">
        <v>0</v>
      </c>
      <c r="FL21" s="18">
        <v>612</v>
      </c>
      <c r="FM21" s="18">
        <v>0</v>
      </c>
      <c r="FN21" s="19">
        <v>888243.5</v>
      </c>
      <c r="FO21" s="19">
        <v>0</v>
      </c>
      <c r="FP21" s="18">
        <v>0</v>
      </c>
      <c r="FQ21" s="18">
        <v>0</v>
      </c>
      <c r="FR21" s="18">
        <v>0</v>
      </c>
      <c r="FS21" s="18">
        <v>0</v>
      </c>
      <c r="FT21" s="80">
        <v>730296.57000000007</v>
      </c>
      <c r="FU21" s="80">
        <v>0</v>
      </c>
      <c r="FV21" s="18">
        <v>730296.57000000007</v>
      </c>
      <c r="FW21" s="18">
        <v>0</v>
      </c>
      <c r="FX21" s="18">
        <v>0</v>
      </c>
      <c r="FY21" s="18">
        <v>0</v>
      </c>
      <c r="FZ21" s="80">
        <v>157946.93</v>
      </c>
      <c r="GA21" s="80">
        <v>0</v>
      </c>
      <c r="GB21" s="18">
        <v>157946.93</v>
      </c>
      <c r="GC21" s="18">
        <v>0</v>
      </c>
      <c r="GD21" s="18">
        <v>0</v>
      </c>
      <c r="GE21" s="18">
        <v>0</v>
      </c>
      <c r="GF21" s="18">
        <v>3303064.67</v>
      </c>
      <c r="GG21" s="18">
        <v>0</v>
      </c>
      <c r="GH21" s="18">
        <v>0</v>
      </c>
      <c r="GI21" s="18">
        <v>0</v>
      </c>
      <c r="GJ21" s="18">
        <v>0</v>
      </c>
      <c r="GK21" s="18">
        <v>0</v>
      </c>
      <c r="GL21" s="18">
        <v>0</v>
      </c>
      <c r="GM21" s="18">
        <v>0</v>
      </c>
      <c r="GN21" s="18">
        <v>0</v>
      </c>
      <c r="GO21" s="18">
        <v>0</v>
      </c>
      <c r="GP21" s="18">
        <v>0</v>
      </c>
      <c r="GQ21" s="18">
        <v>0</v>
      </c>
      <c r="GR21" s="18">
        <v>0</v>
      </c>
      <c r="GS21" s="18">
        <v>0</v>
      </c>
      <c r="GT21" s="18">
        <v>0</v>
      </c>
      <c r="GU21" s="18">
        <v>0</v>
      </c>
      <c r="GV21" s="18">
        <v>0</v>
      </c>
      <c r="GW21" s="18">
        <v>0</v>
      </c>
      <c r="GX21" s="18">
        <v>0</v>
      </c>
      <c r="GY21" s="18">
        <v>0</v>
      </c>
      <c r="GZ21" s="80">
        <v>0</v>
      </c>
      <c r="HA21" s="80">
        <v>0</v>
      </c>
      <c r="HB21" s="18">
        <v>0</v>
      </c>
      <c r="HC21" s="18">
        <v>0</v>
      </c>
      <c r="HD21" s="18">
        <v>0</v>
      </c>
      <c r="HE21" s="18">
        <v>0</v>
      </c>
      <c r="HF21" s="80">
        <v>0</v>
      </c>
      <c r="HG21" s="80">
        <v>0</v>
      </c>
      <c r="HH21" s="18">
        <v>0</v>
      </c>
      <c r="HI21" s="18">
        <v>0</v>
      </c>
      <c r="HJ21" s="18">
        <v>0</v>
      </c>
      <c r="HK21" s="18">
        <v>0</v>
      </c>
      <c r="HL21" s="80">
        <v>0</v>
      </c>
      <c r="HM21" s="80">
        <v>0</v>
      </c>
      <c r="HN21" s="18">
        <v>0</v>
      </c>
      <c r="HO21" s="18">
        <v>0</v>
      </c>
      <c r="HP21" s="18">
        <v>0</v>
      </c>
      <c r="HQ21" s="18">
        <v>0</v>
      </c>
      <c r="HR21" s="18">
        <v>0</v>
      </c>
      <c r="HS21" s="18">
        <v>0</v>
      </c>
      <c r="HT21" s="18">
        <v>296661293.80000001</v>
      </c>
      <c r="HU21" s="18">
        <v>0</v>
      </c>
      <c r="HV21" s="19">
        <v>296661293.80000001</v>
      </c>
    </row>
    <row r="22" spans="1:230" ht="12.75" customHeight="1">
      <c r="A22" s="57" t="s">
        <v>177</v>
      </c>
      <c r="B22" s="17">
        <v>1019</v>
      </c>
      <c r="C22" s="58" t="s">
        <v>146</v>
      </c>
      <c r="D22" s="19">
        <v>235243307.5</v>
      </c>
      <c r="E22" s="19">
        <v>5526257.8699999992</v>
      </c>
      <c r="F22" s="18">
        <v>42118818.5</v>
      </c>
      <c r="G22" s="18">
        <v>2607040.25</v>
      </c>
      <c r="H22" s="18">
        <v>102375277.62</v>
      </c>
      <c r="I22" s="18">
        <v>2668409.77</v>
      </c>
      <c r="J22" s="18">
        <v>90749211.379999995</v>
      </c>
      <c r="K22" s="18">
        <v>250807.85</v>
      </c>
      <c r="L22" s="18">
        <v>6296497.6900000004</v>
      </c>
      <c r="M22" s="18">
        <v>1950</v>
      </c>
      <c r="N22" s="18">
        <v>39149976.609999999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35725386.100000001</v>
      </c>
      <c r="AA22" s="18">
        <v>520568.72</v>
      </c>
      <c r="AB22" s="18">
        <v>2257.5</v>
      </c>
      <c r="AC22" s="18">
        <v>0</v>
      </c>
      <c r="AD22" s="18">
        <v>20829297.930000003</v>
      </c>
      <c r="AE22" s="18">
        <v>166415.99</v>
      </c>
      <c r="AF22" s="18">
        <v>0</v>
      </c>
      <c r="AG22" s="18">
        <v>0</v>
      </c>
      <c r="AH22" s="18">
        <v>0</v>
      </c>
      <c r="AI22" s="18">
        <v>0</v>
      </c>
      <c r="AJ22" s="18">
        <v>205054374.74000001</v>
      </c>
      <c r="AK22" s="18">
        <v>0</v>
      </c>
      <c r="AL22" s="18">
        <v>29628954.390000001</v>
      </c>
      <c r="AM22" s="18">
        <v>0</v>
      </c>
      <c r="AN22" s="18">
        <v>35931761.719999999</v>
      </c>
      <c r="AO22" s="18">
        <v>7838961.9299999997</v>
      </c>
      <c r="AP22" s="18">
        <v>593012638.89999998</v>
      </c>
      <c r="AQ22" s="18">
        <v>27023099.449999999</v>
      </c>
      <c r="AR22" s="18">
        <v>0</v>
      </c>
      <c r="AS22" s="18">
        <v>0</v>
      </c>
      <c r="AT22" s="18">
        <v>5056565.83</v>
      </c>
      <c r="AU22" s="18">
        <v>7222.77</v>
      </c>
      <c r="AV22" s="18">
        <v>5514410.5300000003</v>
      </c>
      <c r="AW22" s="18">
        <v>37219.839999999997</v>
      </c>
      <c r="AX22" s="18">
        <v>36732.1</v>
      </c>
      <c r="AY22" s="18">
        <v>669.28</v>
      </c>
      <c r="AZ22" s="18">
        <v>0</v>
      </c>
      <c r="BA22" s="18">
        <v>0</v>
      </c>
      <c r="BB22" s="18">
        <v>0</v>
      </c>
      <c r="BC22" s="18">
        <v>0</v>
      </c>
      <c r="BD22" s="18">
        <v>1406880.74</v>
      </c>
      <c r="BE22" s="18">
        <v>28390.99</v>
      </c>
      <c r="BF22" s="18">
        <v>65230</v>
      </c>
      <c r="BG22" s="18">
        <v>0</v>
      </c>
      <c r="BH22" s="18">
        <v>825906.91</v>
      </c>
      <c r="BI22" s="18">
        <v>0</v>
      </c>
      <c r="BJ22" s="18">
        <v>0</v>
      </c>
      <c r="BK22" s="18">
        <v>0</v>
      </c>
      <c r="BL22" s="18">
        <v>0</v>
      </c>
      <c r="BM22" s="18">
        <v>0</v>
      </c>
      <c r="BN22" s="18">
        <v>0</v>
      </c>
      <c r="BO22" s="18">
        <v>0</v>
      </c>
      <c r="BP22" s="18">
        <v>1559184.7000000002</v>
      </c>
      <c r="BQ22" s="18">
        <v>0</v>
      </c>
      <c r="BR22" s="18">
        <v>85108.12</v>
      </c>
      <c r="BS22" s="18">
        <v>0</v>
      </c>
      <c r="BT22" s="18">
        <v>0</v>
      </c>
      <c r="BU22" s="18">
        <v>0</v>
      </c>
      <c r="BV22" s="18">
        <v>245965.35</v>
      </c>
      <c r="BW22" s="18">
        <v>0</v>
      </c>
      <c r="BX22" s="18">
        <v>53000</v>
      </c>
      <c r="BY22" s="18">
        <v>0</v>
      </c>
      <c r="BZ22" s="18">
        <v>0</v>
      </c>
      <c r="CA22" s="18">
        <v>0</v>
      </c>
      <c r="CB22" s="18">
        <v>292849.59000000003</v>
      </c>
      <c r="CC22" s="18">
        <v>3959.07</v>
      </c>
      <c r="CD22" s="18">
        <v>0</v>
      </c>
      <c r="CE22" s="18">
        <v>0</v>
      </c>
      <c r="CF22" s="18">
        <v>0</v>
      </c>
      <c r="CG22" s="18">
        <v>0</v>
      </c>
      <c r="CH22" s="18">
        <v>0</v>
      </c>
      <c r="CI22" s="18">
        <v>0</v>
      </c>
      <c r="CJ22" s="18">
        <v>0</v>
      </c>
      <c r="CK22" s="18">
        <v>0</v>
      </c>
      <c r="CL22" s="18">
        <v>0</v>
      </c>
      <c r="CM22" s="18">
        <v>0</v>
      </c>
      <c r="CN22" s="18">
        <v>0</v>
      </c>
      <c r="CO22" s="18">
        <v>0</v>
      </c>
      <c r="CP22" s="18">
        <v>0</v>
      </c>
      <c r="CQ22" s="18">
        <v>0</v>
      </c>
      <c r="CR22" s="18">
        <v>0</v>
      </c>
      <c r="CS22" s="18">
        <v>0</v>
      </c>
      <c r="CT22" s="18">
        <v>0</v>
      </c>
      <c r="CU22" s="18">
        <v>0</v>
      </c>
      <c r="CV22" s="18">
        <v>0</v>
      </c>
      <c r="CW22" s="18">
        <v>0</v>
      </c>
      <c r="CX22" s="18">
        <v>0</v>
      </c>
      <c r="CY22" s="18">
        <v>0</v>
      </c>
      <c r="CZ22" s="18">
        <v>0</v>
      </c>
      <c r="DA22" s="18">
        <v>0</v>
      </c>
      <c r="DB22" s="18">
        <v>0</v>
      </c>
      <c r="DC22" s="18">
        <v>0</v>
      </c>
      <c r="DD22" s="18">
        <v>20477411.030000001</v>
      </c>
      <c r="DE22" s="18">
        <v>381840.94</v>
      </c>
      <c r="DF22" s="18">
        <v>0</v>
      </c>
      <c r="DG22" s="18">
        <v>-3087.87</v>
      </c>
      <c r="DH22" s="18">
        <v>0</v>
      </c>
      <c r="DI22" s="18">
        <v>0</v>
      </c>
      <c r="DJ22" s="18">
        <v>0</v>
      </c>
      <c r="DK22" s="18">
        <v>0</v>
      </c>
      <c r="DL22" s="18">
        <v>0</v>
      </c>
      <c r="DM22" s="18">
        <v>0</v>
      </c>
      <c r="DN22" s="18">
        <v>0</v>
      </c>
      <c r="DO22" s="18">
        <v>0</v>
      </c>
      <c r="DP22" s="18">
        <v>0</v>
      </c>
      <c r="DQ22" s="18">
        <v>0</v>
      </c>
      <c r="DR22" s="18">
        <v>0</v>
      </c>
      <c r="DS22" s="18">
        <v>0</v>
      </c>
      <c r="DT22" s="18">
        <v>10275217</v>
      </c>
      <c r="DU22" s="18">
        <v>446.69</v>
      </c>
      <c r="DV22" s="18">
        <v>0</v>
      </c>
      <c r="DW22" s="18">
        <v>0</v>
      </c>
      <c r="DX22" s="18">
        <v>3829307.57</v>
      </c>
      <c r="DY22" s="18">
        <v>10701.18</v>
      </c>
      <c r="DZ22" s="18">
        <v>0</v>
      </c>
      <c r="EA22" s="18">
        <v>0</v>
      </c>
      <c r="EB22" s="18">
        <v>19381233.460000001</v>
      </c>
      <c r="EC22" s="18">
        <v>341350.23</v>
      </c>
      <c r="ED22" s="18">
        <v>1292817.82</v>
      </c>
      <c r="EE22" s="18">
        <v>0</v>
      </c>
      <c r="EF22" s="18">
        <v>2617167.25</v>
      </c>
      <c r="EG22" s="18">
        <v>30357.18</v>
      </c>
      <c r="EH22" s="18">
        <v>10485249.539999999</v>
      </c>
      <c r="EI22" s="18">
        <v>387805.55</v>
      </c>
      <c r="EJ22" s="18">
        <v>0</v>
      </c>
      <c r="EK22" s="18">
        <v>0</v>
      </c>
      <c r="EL22" s="18">
        <v>0</v>
      </c>
      <c r="EM22" s="18">
        <v>0</v>
      </c>
      <c r="EN22" s="18">
        <v>0</v>
      </c>
      <c r="EO22" s="18">
        <v>0</v>
      </c>
      <c r="EP22" s="18">
        <v>158734.64000000001</v>
      </c>
      <c r="EQ22" s="18">
        <v>0</v>
      </c>
      <c r="ER22" s="18">
        <v>0</v>
      </c>
      <c r="ES22" s="18">
        <v>0</v>
      </c>
      <c r="ET22" s="18">
        <v>0</v>
      </c>
      <c r="EU22" s="18">
        <v>0</v>
      </c>
      <c r="EV22" s="18">
        <v>7590189.0099999998</v>
      </c>
      <c r="EW22" s="18">
        <v>0</v>
      </c>
      <c r="EX22" s="18">
        <v>105691925.97</v>
      </c>
      <c r="EY22" s="18">
        <v>0</v>
      </c>
      <c r="EZ22" s="18">
        <v>2609735.6399999997</v>
      </c>
      <c r="FA22" s="18">
        <v>0</v>
      </c>
      <c r="FB22" s="18">
        <v>22619563.109999999</v>
      </c>
      <c r="FC22" s="18">
        <v>0</v>
      </c>
      <c r="FD22" s="18">
        <v>0</v>
      </c>
      <c r="FE22" s="18">
        <v>0</v>
      </c>
      <c r="FF22" s="18">
        <v>0</v>
      </c>
      <c r="FG22" s="18">
        <v>0</v>
      </c>
      <c r="FH22" s="18">
        <v>878359.7</v>
      </c>
      <c r="FI22" s="18">
        <v>0</v>
      </c>
      <c r="FJ22" s="18">
        <v>6356361.79</v>
      </c>
      <c r="FK22" s="18">
        <v>0</v>
      </c>
      <c r="FL22" s="18">
        <v>0</v>
      </c>
      <c r="FM22" s="18">
        <v>0</v>
      </c>
      <c r="FN22" s="19">
        <v>291954983.38</v>
      </c>
      <c r="FO22" s="19">
        <v>844099.61</v>
      </c>
      <c r="FP22" s="18">
        <v>281073.46000000002</v>
      </c>
      <c r="FQ22" s="18">
        <v>2825</v>
      </c>
      <c r="FR22" s="18">
        <v>5074195.96</v>
      </c>
      <c r="FS22" s="18">
        <v>0</v>
      </c>
      <c r="FT22" s="80">
        <v>53937108.990000002</v>
      </c>
      <c r="FU22" s="80">
        <v>0</v>
      </c>
      <c r="FV22" s="18">
        <v>1711441.47</v>
      </c>
      <c r="FW22" s="18">
        <v>0</v>
      </c>
      <c r="FX22" s="18">
        <v>52225667.520000003</v>
      </c>
      <c r="FY22" s="18">
        <v>0</v>
      </c>
      <c r="FZ22" s="80">
        <v>232662604.97</v>
      </c>
      <c r="GA22" s="80">
        <v>841274.61</v>
      </c>
      <c r="GB22" s="18">
        <v>72582074.129999995</v>
      </c>
      <c r="GC22" s="18">
        <v>416977.57</v>
      </c>
      <c r="GD22" s="18">
        <v>160080530.84</v>
      </c>
      <c r="GE22" s="18">
        <v>424297.04</v>
      </c>
      <c r="GF22" s="18">
        <v>2983787.67</v>
      </c>
      <c r="GG22" s="18">
        <v>56650.95</v>
      </c>
      <c r="GH22" s="18">
        <v>0</v>
      </c>
      <c r="GI22" s="18">
        <v>0</v>
      </c>
      <c r="GJ22" s="18">
        <v>0</v>
      </c>
      <c r="GK22" s="18">
        <v>0</v>
      </c>
      <c r="GL22" s="18">
        <v>0</v>
      </c>
      <c r="GM22" s="18">
        <v>0</v>
      </c>
      <c r="GN22" s="18">
        <v>0</v>
      </c>
      <c r="GO22" s="18">
        <v>0</v>
      </c>
      <c r="GP22" s="18">
        <v>0</v>
      </c>
      <c r="GQ22" s="18">
        <v>0</v>
      </c>
      <c r="GR22" s="18">
        <v>0</v>
      </c>
      <c r="GS22" s="18">
        <v>0</v>
      </c>
      <c r="GT22" s="18">
        <v>0</v>
      </c>
      <c r="GU22" s="18">
        <v>0</v>
      </c>
      <c r="GV22" s="18">
        <v>0</v>
      </c>
      <c r="GW22" s="18">
        <v>0</v>
      </c>
      <c r="GX22" s="18">
        <v>0</v>
      </c>
      <c r="GY22" s="18">
        <v>0</v>
      </c>
      <c r="GZ22" s="80">
        <v>0</v>
      </c>
      <c r="HA22" s="80">
        <v>0</v>
      </c>
      <c r="HB22" s="18">
        <v>0</v>
      </c>
      <c r="HC22" s="18">
        <v>0</v>
      </c>
      <c r="HD22" s="18">
        <v>0</v>
      </c>
      <c r="HE22" s="18">
        <v>0</v>
      </c>
      <c r="HF22" s="80">
        <v>0</v>
      </c>
      <c r="HG22" s="80">
        <v>0</v>
      </c>
      <c r="HH22" s="18">
        <v>0</v>
      </c>
      <c r="HI22" s="18">
        <v>0</v>
      </c>
      <c r="HJ22" s="18">
        <v>0</v>
      </c>
      <c r="HK22" s="18">
        <v>0</v>
      </c>
      <c r="HL22" s="80">
        <v>0</v>
      </c>
      <c r="HM22" s="80">
        <v>0</v>
      </c>
      <c r="HN22" s="18">
        <v>0</v>
      </c>
      <c r="HO22" s="18">
        <v>0</v>
      </c>
      <c r="HP22" s="18">
        <v>0</v>
      </c>
      <c r="HQ22" s="18">
        <v>0</v>
      </c>
      <c r="HR22" s="18">
        <v>0</v>
      </c>
      <c r="HS22" s="18">
        <v>0</v>
      </c>
      <c r="HT22" s="18">
        <v>1725218331.5299995</v>
      </c>
      <c r="HU22" s="18">
        <v>43204880.369999997</v>
      </c>
      <c r="HV22" s="19">
        <v>1768423211.8999994</v>
      </c>
    </row>
    <row r="23" spans="1:230" ht="12.75" customHeight="1">
      <c r="A23" s="57" t="s">
        <v>179</v>
      </c>
      <c r="B23" s="17">
        <v>1020</v>
      </c>
      <c r="C23" s="58" t="s">
        <v>146</v>
      </c>
      <c r="D23" s="19">
        <v>843718830.53999984</v>
      </c>
      <c r="E23" s="19">
        <v>1369796.95</v>
      </c>
      <c r="F23" s="18">
        <v>401998768.05309981</v>
      </c>
      <c r="G23" s="18">
        <v>677068.91</v>
      </c>
      <c r="H23" s="18">
        <v>313351930.73000008</v>
      </c>
      <c r="I23" s="18">
        <v>531359.75</v>
      </c>
      <c r="J23" s="18">
        <v>128368131.75690007</v>
      </c>
      <c r="K23" s="18">
        <v>161368.28999999998</v>
      </c>
      <c r="L23" s="18">
        <v>31343935.709999997</v>
      </c>
      <c r="M23" s="18">
        <v>6239.17</v>
      </c>
      <c r="N23" s="18">
        <v>404173876.14999998</v>
      </c>
      <c r="O23" s="18">
        <v>0</v>
      </c>
      <c r="P23" s="18">
        <v>182761.78</v>
      </c>
      <c r="Q23" s="18">
        <v>0</v>
      </c>
      <c r="R23" s="18">
        <v>6053232.4400000004</v>
      </c>
      <c r="S23" s="18">
        <v>0</v>
      </c>
      <c r="T23" s="18">
        <v>0</v>
      </c>
      <c r="U23" s="18">
        <v>0</v>
      </c>
      <c r="V23" s="18">
        <v>28182280.91</v>
      </c>
      <c r="W23" s="18">
        <v>0</v>
      </c>
      <c r="X23" s="18">
        <v>0</v>
      </c>
      <c r="Y23" s="18">
        <v>0</v>
      </c>
      <c r="Z23" s="18">
        <v>73910235.020000011</v>
      </c>
      <c r="AA23" s="18">
        <v>1947288.99</v>
      </c>
      <c r="AB23" s="18">
        <v>-395076.62</v>
      </c>
      <c r="AC23" s="18">
        <v>0</v>
      </c>
      <c r="AD23" s="18">
        <v>162494186.38</v>
      </c>
      <c r="AE23" s="18">
        <v>11315.77</v>
      </c>
      <c r="AF23" s="18">
        <v>0</v>
      </c>
      <c r="AG23" s="18">
        <v>0</v>
      </c>
      <c r="AH23" s="18">
        <v>0</v>
      </c>
      <c r="AI23" s="18">
        <v>0</v>
      </c>
      <c r="AJ23" s="18">
        <v>2005253580.53</v>
      </c>
      <c r="AK23" s="18">
        <v>772.75</v>
      </c>
      <c r="AL23" s="18">
        <v>40389445.020000011</v>
      </c>
      <c r="AM23" s="18">
        <v>0</v>
      </c>
      <c r="AN23" s="18">
        <v>70155748.88000001</v>
      </c>
      <c r="AO23" s="18">
        <v>2232549.29</v>
      </c>
      <c r="AP23" s="18">
        <v>1119861996.29</v>
      </c>
      <c r="AQ23" s="18">
        <v>6556656.5899999999</v>
      </c>
      <c r="AR23" s="18">
        <v>118889.23999999999</v>
      </c>
      <c r="AS23" s="18">
        <v>0</v>
      </c>
      <c r="AT23" s="18">
        <v>76059179.090000004</v>
      </c>
      <c r="AU23" s="18">
        <v>650179.17000000004</v>
      </c>
      <c r="AV23" s="18">
        <v>108197953.55</v>
      </c>
      <c r="AW23" s="18">
        <v>425371.72</v>
      </c>
      <c r="AX23" s="18">
        <v>21908.45</v>
      </c>
      <c r="AY23" s="18">
        <v>787.71</v>
      </c>
      <c r="AZ23" s="18">
        <v>1159.02</v>
      </c>
      <c r="BA23" s="18">
        <v>0</v>
      </c>
      <c r="BB23" s="18">
        <v>17882575.850000001</v>
      </c>
      <c r="BC23" s="18">
        <v>13015.18</v>
      </c>
      <c r="BD23" s="18">
        <v>59592536.380000003</v>
      </c>
      <c r="BE23" s="18">
        <v>30506.14</v>
      </c>
      <c r="BF23" s="18">
        <v>1676399.99</v>
      </c>
      <c r="BG23" s="18">
        <v>0</v>
      </c>
      <c r="BH23" s="18">
        <v>8355177.1200000001</v>
      </c>
      <c r="BI23" s="18">
        <v>0</v>
      </c>
      <c r="BJ23" s="18">
        <v>219529401.28999999</v>
      </c>
      <c r="BK23" s="18">
        <v>0</v>
      </c>
      <c r="BL23" s="18">
        <v>245374366.5</v>
      </c>
      <c r="BM23" s="18">
        <v>0</v>
      </c>
      <c r="BN23" s="18">
        <v>12589638.98</v>
      </c>
      <c r="BO23" s="18">
        <v>0</v>
      </c>
      <c r="BP23" s="18">
        <v>18003276.719999999</v>
      </c>
      <c r="BQ23" s="18">
        <v>0</v>
      </c>
      <c r="BR23" s="18">
        <v>372768.14999999997</v>
      </c>
      <c r="BS23" s="18">
        <v>0</v>
      </c>
      <c r="BT23" s="18">
        <v>0</v>
      </c>
      <c r="BU23" s="18">
        <v>0</v>
      </c>
      <c r="BV23" s="18">
        <v>122698545.44</v>
      </c>
      <c r="BW23" s="18">
        <v>470.02</v>
      </c>
      <c r="BX23" s="18">
        <v>348769.17</v>
      </c>
      <c r="BY23" s="18">
        <v>15011.69</v>
      </c>
      <c r="BZ23" s="18">
        <v>0</v>
      </c>
      <c r="CA23" s="18">
        <v>0</v>
      </c>
      <c r="CB23" s="18">
        <v>12980165.170000002</v>
      </c>
      <c r="CC23" s="18">
        <v>14647.34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873633636.65999997</v>
      </c>
      <c r="CK23" s="18">
        <v>4436083</v>
      </c>
      <c r="CL23" s="18">
        <v>77059813.270000011</v>
      </c>
      <c r="CM23" s="18">
        <v>88658.41</v>
      </c>
      <c r="CN23" s="18">
        <v>4325376.6000000006</v>
      </c>
      <c r="CO23" s="18">
        <v>47.37</v>
      </c>
      <c r="CP23" s="18">
        <v>0</v>
      </c>
      <c r="CQ23" s="18">
        <v>0</v>
      </c>
      <c r="CR23" s="18">
        <v>11802324.950000001</v>
      </c>
      <c r="CS23" s="18">
        <v>4691.07</v>
      </c>
      <c r="CT23" s="18">
        <v>0</v>
      </c>
      <c r="CU23" s="18">
        <v>0</v>
      </c>
      <c r="CV23" s="18">
        <v>0</v>
      </c>
      <c r="CW23" s="18">
        <v>0</v>
      </c>
      <c r="CX23" s="18">
        <v>0</v>
      </c>
      <c r="CY23" s="18">
        <v>0</v>
      </c>
      <c r="CZ23" s="18">
        <v>0</v>
      </c>
      <c r="DA23" s="18">
        <v>0</v>
      </c>
      <c r="DB23" s="18">
        <v>658622.28</v>
      </c>
      <c r="DC23" s="18">
        <v>0</v>
      </c>
      <c r="DD23" s="18">
        <v>569014943.67999995</v>
      </c>
      <c r="DE23" s="18">
        <v>215430.26</v>
      </c>
      <c r="DF23" s="18">
        <v>0</v>
      </c>
      <c r="DG23" s="18">
        <v>0</v>
      </c>
      <c r="DH23" s="18">
        <v>0</v>
      </c>
      <c r="DI23" s="18">
        <v>0</v>
      </c>
      <c r="DJ23" s="18">
        <v>0</v>
      </c>
      <c r="DK23" s="18">
        <v>0</v>
      </c>
      <c r="DL23" s="18">
        <v>391240.73</v>
      </c>
      <c r="DM23" s="18">
        <v>1598.34</v>
      </c>
      <c r="DN23" s="18">
        <v>6381168.79</v>
      </c>
      <c r="DO23" s="18">
        <v>1313906.45</v>
      </c>
      <c r="DP23" s="18">
        <v>2171377.65</v>
      </c>
      <c r="DQ23" s="18">
        <v>0</v>
      </c>
      <c r="DR23" s="18">
        <v>0</v>
      </c>
      <c r="DS23" s="18">
        <v>0</v>
      </c>
      <c r="DT23" s="18">
        <v>6699887.9900000002</v>
      </c>
      <c r="DU23" s="18">
        <v>17591.43</v>
      </c>
      <c r="DV23" s="18">
        <v>608446.61</v>
      </c>
      <c r="DW23" s="18">
        <v>0</v>
      </c>
      <c r="DX23" s="18">
        <v>32094937.260000002</v>
      </c>
      <c r="DY23" s="18">
        <v>24056.27</v>
      </c>
      <c r="DZ23" s="18">
        <v>0</v>
      </c>
      <c r="EA23" s="18">
        <v>0</v>
      </c>
      <c r="EB23" s="18">
        <v>142551679.13999999</v>
      </c>
      <c r="EC23" s="18">
        <v>235368.87</v>
      </c>
      <c r="ED23" s="18">
        <v>31898412.620000001</v>
      </c>
      <c r="EE23" s="18">
        <v>136039.9</v>
      </c>
      <c r="EF23" s="18">
        <v>108975309.92</v>
      </c>
      <c r="EG23" s="18">
        <v>1772362.99</v>
      </c>
      <c r="EH23" s="18">
        <v>99804538.320000008</v>
      </c>
      <c r="EI23" s="18">
        <v>515680.31</v>
      </c>
      <c r="EJ23" s="18">
        <v>0</v>
      </c>
      <c r="EK23" s="18">
        <v>0</v>
      </c>
      <c r="EL23" s="18">
        <v>0</v>
      </c>
      <c r="EM23" s="18">
        <v>0</v>
      </c>
      <c r="EN23" s="18">
        <v>1630469.83</v>
      </c>
      <c r="EO23" s="18">
        <v>0</v>
      </c>
      <c r="EP23" s="18">
        <v>10174690.539999999</v>
      </c>
      <c r="EQ23" s="18">
        <v>0</v>
      </c>
      <c r="ER23" s="18">
        <v>0</v>
      </c>
      <c r="ES23" s="18">
        <v>0</v>
      </c>
      <c r="ET23" s="18">
        <v>68321.3</v>
      </c>
      <c r="EU23" s="18">
        <v>0</v>
      </c>
      <c r="EV23" s="18">
        <v>227458623.51999998</v>
      </c>
      <c r="EW23" s="18">
        <v>0</v>
      </c>
      <c r="EX23" s="18">
        <v>1433495208.5499997</v>
      </c>
      <c r="EY23" s="18">
        <v>0</v>
      </c>
      <c r="EZ23" s="18">
        <v>8524920.6600000001</v>
      </c>
      <c r="FA23" s="18">
        <v>0</v>
      </c>
      <c r="FB23" s="18">
        <v>1356382819.8200002</v>
      </c>
      <c r="FC23" s="18">
        <v>0</v>
      </c>
      <c r="FD23" s="18">
        <v>0</v>
      </c>
      <c r="FE23" s="18">
        <v>0</v>
      </c>
      <c r="FF23" s="18">
        <v>0</v>
      </c>
      <c r="FG23" s="18">
        <v>0</v>
      </c>
      <c r="FH23" s="18">
        <v>33242404.27</v>
      </c>
      <c r="FI23" s="18">
        <v>0</v>
      </c>
      <c r="FJ23" s="18">
        <v>381287402.45999998</v>
      </c>
      <c r="FK23" s="18">
        <v>0</v>
      </c>
      <c r="FL23" s="18">
        <v>0</v>
      </c>
      <c r="FM23" s="18">
        <v>0</v>
      </c>
      <c r="FN23" s="19">
        <v>611575492.71999991</v>
      </c>
      <c r="FO23" s="19">
        <v>2040288.7600000002</v>
      </c>
      <c r="FP23" s="18">
        <v>39972276.659999996</v>
      </c>
      <c r="FQ23" s="18">
        <v>0</v>
      </c>
      <c r="FR23" s="18">
        <v>2738386.1</v>
      </c>
      <c r="FS23" s="18">
        <v>0</v>
      </c>
      <c r="FT23" s="80">
        <v>164852672.57999989</v>
      </c>
      <c r="FU23" s="80">
        <v>0</v>
      </c>
      <c r="FV23" s="18">
        <v>35682941.019999892</v>
      </c>
      <c r="FW23" s="18">
        <v>0</v>
      </c>
      <c r="FX23" s="18">
        <v>129169731.55999999</v>
      </c>
      <c r="FY23" s="18">
        <v>0</v>
      </c>
      <c r="FZ23" s="80">
        <v>404012157.38</v>
      </c>
      <c r="GA23" s="80">
        <v>2040288.7600000002</v>
      </c>
      <c r="GB23" s="18">
        <v>37140846.93</v>
      </c>
      <c r="GC23" s="18">
        <v>246217.57</v>
      </c>
      <c r="GD23" s="18">
        <v>366871310.44999999</v>
      </c>
      <c r="GE23" s="18">
        <v>1794071.1900000002</v>
      </c>
      <c r="GF23" s="18">
        <v>4198533.87</v>
      </c>
      <c r="GG23" s="18">
        <v>5858.61</v>
      </c>
      <c r="GH23" s="18">
        <v>0</v>
      </c>
      <c r="GI23" s="18">
        <v>0</v>
      </c>
      <c r="GJ23" s="18">
        <v>325952.39</v>
      </c>
      <c r="GK23" s="18">
        <v>0</v>
      </c>
      <c r="GL23" s="18">
        <v>0</v>
      </c>
      <c r="GM23" s="18">
        <v>0</v>
      </c>
      <c r="GN23" s="18">
        <v>0</v>
      </c>
      <c r="GO23" s="18">
        <v>0</v>
      </c>
      <c r="GP23" s="18">
        <v>0</v>
      </c>
      <c r="GQ23" s="18">
        <v>0</v>
      </c>
      <c r="GR23" s="18">
        <v>0</v>
      </c>
      <c r="GS23" s="18">
        <v>0</v>
      </c>
      <c r="GT23" s="18">
        <v>0</v>
      </c>
      <c r="GU23" s="18">
        <v>0</v>
      </c>
      <c r="GV23" s="18">
        <v>0</v>
      </c>
      <c r="GW23" s="18">
        <v>0</v>
      </c>
      <c r="GX23" s="18">
        <v>0</v>
      </c>
      <c r="GY23" s="18">
        <v>0</v>
      </c>
      <c r="GZ23" s="80">
        <v>0</v>
      </c>
      <c r="HA23" s="80">
        <v>0</v>
      </c>
      <c r="HB23" s="18">
        <v>0</v>
      </c>
      <c r="HC23" s="18">
        <v>0</v>
      </c>
      <c r="HD23" s="18">
        <v>0</v>
      </c>
      <c r="HE23" s="18">
        <v>0</v>
      </c>
      <c r="HF23" s="80">
        <v>0</v>
      </c>
      <c r="HG23" s="80">
        <v>0</v>
      </c>
      <c r="HH23" s="18">
        <v>0</v>
      </c>
      <c r="HI23" s="18">
        <v>0</v>
      </c>
      <c r="HJ23" s="18">
        <v>0</v>
      </c>
      <c r="HK23" s="18">
        <v>0</v>
      </c>
      <c r="HL23" s="80">
        <v>0</v>
      </c>
      <c r="HM23" s="80">
        <v>0</v>
      </c>
      <c r="HN23" s="18">
        <v>0</v>
      </c>
      <c r="HO23" s="18">
        <v>0</v>
      </c>
      <c r="HP23" s="18">
        <v>0</v>
      </c>
      <c r="HQ23" s="18">
        <v>0</v>
      </c>
      <c r="HR23" s="18">
        <v>0</v>
      </c>
      <c r="HS23" s="18">
        <v>0</v>
      </c>
      <c r="HT23" s="18">
        <v>11725564299.539997</v>
      </c>
      <c r="HU23" s="18">
        <v>24082270.519999996</v>
      </c>
      <c r="HV23" s="19">
        <v>11749646570.059998</v>
      </c>
    </row>
    <row r="24" spans="1:230" ht="12.75" customHeight="1">
      <c r="A24" s="57" t="s">
        <v>181</v>
      </c>
      <c r="B24" s="17">
        <v>1022</v>
      </c>
      <c r="C24" s="58" t="s">
        <v>146</v>
      </c>
      <c r="D24" s="19">
        <v>683919431.35000002</v>
      </c>
      <c r="E24" s="19">
        <v>0</v>
      </c>
      <c r="F24" s="18">
        <v>93754516.679999918</v>
      </c>
      <c r="G24" s="18">
        <v>0</v>
      </c>
      <c r="H24" s="18">
        <v>281632445.35168648</v>
      </c>
      <c r="I24" s="18">
        <v>0</v>
      </c>
      <c r="J24" s="18">
        <v>308532469.3183136</v>
      </c>
      <c r="K24" s="18">
        <v>0</v>
      </c>
      <c r="L24" s="18">
        <v>0</v>
      </c>
      <c r="M24" s="18">
        <v>0</v>
      </c>
      <c r="N24" s="18">
        <v>121960511.15000001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346915707.97999996</v>
      </c>
      <c r="AA24" s="18">
        <v>0</v>
      </c>
      <c r="AB24" s="18">
        <v>0</v>
      </c>
      <c r="AC24" s="18">
        <v>0</v>
      </c>
      <c r="AD24" s="18">
        <v>45807159.019999996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564834914.91000009</v>
      </c>
      <c r="AK24" s="18">
        <v>0</v>
      </c>
      <c r="AL24" s="18">
        <v>206701479.18000001</v>
      </c>
      <c r="AM24" s="18">
        <v>0</v>
      </c>
      <c r="AN24" s="18">
        <v>95730445.489999995</v>
      </c>
      <c r="AO24" s="18">
        <v>0</v>
      </c>
      <c r="AP24" s="18">
        <v>1960331270.1000001</v>
      </c>
      <c r="AQ24" s="18">
        <v>0</v>
      </c>
      <c r="AR24" s="18">
        <v>5851297.6100000003</v>
      </c>
      <c r="AS24" s="18">
        <v>0</v>
      </c>
      <c r="AT24" s="18">
        <v>58693559.419999994</v>
      </c>
      <c r="AU24" s="18">
        <v>0</v>
      </c>
      <c r="AV24" s="18">
        <v>49369174.119999997</v>
      </c>
      <c r="AW24" s="18">
        <v>0</v>
      </c>
      <c r="AX24" s="18">
        <v>39402.699999999997</v>
      </c>
      <c r="AY24" s="18">
        <v>0</v>
      </c>
      <c r="AZ24" s="18">
        <v>0</v>
      </c>
      <c r="BA24" s="18">
        <v>0</v>
      </c>
      <c r="BB24" s="18">
        <v>768.06</v>
      </c>
      <c r="BC24" s="18">
        <v>0</v>
      </c>
      <c r="BD24" s="18">
        <v>3286918.58</v>
      </c>
      <c r="BE24" s="18">
        <v>0</v>
      </c>
      <c r="BF24" s="18">
        <v>112828.12</v>
      </c>
      <c r="BG24" s="18">
        <v>0</v>
      </c>
      <c r="BH24" s="18">
        <v>5506015.4900000002</v>
      </c>
      <c r="BI24" s="18">
        <v>0</v>
      </c>
      <c r="BJ24" s="18">
        <v>0</v>
      </c>
      <c r="BK24" s="18">
        <v>0</v>
      </c>
      <c r="BL24" s="18">
        <v>0</v>
      </c>
      <c r="BM24" s="18">
        <v>0</v>
      </c>
      <c r="BN24" s="18">
        <v>0</v>
      </c>
      <c r="BO24" s="18">
        <v>0</v>
      </c>
      <c r="BP24" s="18">
        <v>1572226.48</v>
      </c>
      <c r="BQ24" s="18">
        <v>0</v>
      </c>
      <c r="BR24" s="18">
        <v>838472.4</v>
      </c>
      <c r="BS24" s="18">
        <v>0</v>
      </c>
      <c r="BT24" s="18">
        <v>0</v>
      </c>
      <c r="BU24" s="18">
        <v>0</v>
      </c>
      <c r="BV24" s="18">
        <v>6735650.3899999997</v>
      </c>
      <c r="BW24" s="18">
        <v>0</v>
      </c>
      <c r="BX24" s="18">
        <v>0</v>
      </c>
      <c r="BY24" s="18">
        <v>0</v>
      </c>
      <c r="BZ24" s="18">
        <v>0</v>
      </c>
      <c r="CA24" s="18">
        <v>0</v>
      </c>
      <c r="CB24" s="18">
        <v>3399960.8000000003</v>
      </c>
      <c r="CC24" s="18">
        <v>0</v>
      </c>
      <c r="CD24" s="18">
        <v>0</v>
      </c>
      <c r="CE24" s="18">
        <v>0</v>
      </c>
      <c r="CF24" s="18">
        <v>0</v>
      </c>
      <c r="CG24" s="18">
        <v>0</v>
      </c>
      <c r="CH24" s="18">
        <v>0</v>
      </c>
      <c r="CI24" s="18">
        <v>0</v>
      </c>
      <c r="CJ24" s="18">
        <v>74366.429999999993</v>
      </c>
      <c r="CK24" s="18">
        <v>0</v>
      </c>
      <c r="CL24" s="18">
        <v>18.259999999999998</v>
      </c>
      <c r="CM24" s="18">
        <v>0</v>
      </c>
      <c r="CN24" s="18">
        <v>39.07</v>
      </c>
      <c r="CO24" s="18">
        <v>0</v>
      </c>
      <c r="CP24" s="18">
        <v>0</v>
      </c>
      <c r="CQ24" s="18">
        <v>0</v>
      </c>
      <c r="CR24" s="18">
        <v>10.15</v>
      </c>
      <c r="CS24" s="18">
        <v>0</v>
      </c>
      <c r="CT24" s="18">
        <v>0</v>
      </c>
      <c r="CU24" s="18">
        <v>0</v>
      </c>
      <c r="CV24" s="18">
        <v>0</v>
      </c>
      <c r="CW24" s="18">
        <v>0</v>
      </c>
      <c r="CX24" s="18">
        <v>0</v>
      </c>
      <c r="CY24" s="18">
        <v>0</v>
      </c>
      <c r="CZ24" s="18">
        <v>0</v>
      </c>
      <c r="DA24" s="18">
        <v>0</v>
      </c>
      <c r="DB24" s="18">
        <v>0</v>
      </c>
      <c r="DC24" s="18">
        <v>0</v>
      </c>
      <c r="DD24" s="18">
        <v>63972432.010000005</v>
      </c>
      <c r="DE24" s="18">
        <v>0</v>
      </c>
      <c r="DF24" s="18">
        <v>244070.69</v>
      </c>
      <c r="DG24" s="18">
        <v>0</v>
      </c>
      <c r="DH24" s="18">
        <v>0</v>
      </c>
      <c r="DI24" s="18">
        <v>0</v>
      </c>
      <c r="DJ24" s="18">
        <v>0</v>
      </c>
      <c r="DK24" s="18">
        <v>0</v>
      </c>
      <c r="DL24" s="18">
        <v>0</v>
      </c>
      <c r="DM24" s="18">
        <v>0</v>
      </c>
      <c r="DN24" s="18">
        <v>0</v>
      </c>
      <c r="DO24" s="18">
        <v>0</v>
      </c>
      <c r="DP24" s="18">
        <v>0</v>
      </c>
      <c r="DQ24" s="18">
        <v>0</v>
      </c>
      <c r="DR24" s="18">
        <v>0</v>
      </c>
      <c r="DS24" s="18">
        <v>0</v>
      </c>
      <c r="DT24" s="18">
        <v>-1229</v>
      </c>
      <c r="DU24" s="18">
        <v>0</v>
      </c>
      <c r="DV24" s="18">
        <v>0</v>
      </c>
      <c r="DW24" s="18">
        <v>0</v>
      </c>
      <c r="DX24" s="18">
        <v>69625827.090000004</v>
      </c>
      <c r="DY24" s="18">
        <v>0</v>
      </c>
      <c r="DZ24" s="18">
        <v>0</v>
      </c>
      <c r="EA24" s="18">
        <v>0</v>
      </c>
      <c r="EB24" s="18">
        <v>174106771.87</v>
      </c>
      <c r="EC24" s="18">
        <v>0</v>
      </c>
      <c r="ED24" s="18">
        <v>11506415.85</v>
      </c>
      <c r="EE24" s="18">
        <v>0</v>
      </c>
      <c r="EF24" s="18">
        <v>22743629.190000001</v>
      </c>
      <c r="EG24" s="18">
        <v>0</v>
      </c>
      <c r="EH24" s="18">
        <v>34286014.120000005</v>
      </c>
      <c r="EI24" s="18">
        <v>0</v>
      </c>
      <c r="EJ24" s="18">
        <v>0</v>
      </c>
      <c r="EK24" s="18">
        <v>0</v>
      </c>
      <c r="EL24" s="18">
        <v>38395.269999999997</v>
      </c>
      <c r="EM24" s="18">
        <v>0</v>
      </c>
      <c r="EN24" s="18">
        <v>10542217.74</v>
      </c>
      <c r="EO24" s="18">
        <v>0</v>
      </c>
      <c r="EP24" s="18">
        <v>26454.45</v>
      </c>
      <c r="EQ24" s="18">
        <v>0</v>
      </c>
      <c r="ER24" s="18">
        <v>0</v>
      </c>
      <c r="ES24" s="18">
        <v>0</v>
      </c>
      <c r="ET24" s="18">
        <v>0</v>
      </c>
      <c r="EU24" s="18">
        <v>0</v>
      </c>
      <c r="EV24" s="18">
        <v>4698815.21</v>
      </c>
      <c r="EW24" s="18">
        <v>0</v>
      </c>
      <c r="EX24" s="18">
        <v>98998059.730000004</v>
      </c>
      <c r="EY24" s="18">
        <v>0</v>
      </c>
      <c r="EZ24" s="18">
        <v>0</v>
      </c>
      <c r="FA24" s="18">
        <v>0</v>
      </c>
      <c r="FB24" s="18">
        <v>21476524.739999998</v>
      </c>
      <c r="FC24" s="18">
        <v>0</v>
      </c>
      <c r="FD24" s="18">
        <v>0</v>
      </c>
      <c r="FE24" s="18">
        <v>0</v>
      </c>
      <c r="FF24" s="18">
        <v>0</v>
      </c>
      <c r="FG24" s="18">
        <v>0</v>
      </c>
      <c r="FH24" s="18">
        <v>108969.84</v>
      </c>
      <c r="FI24" s="18">
        <v>0</v>
      </c>
      <c r="FJ24" s="18">
        <v>1941093.03</v>
      </c>
      <c r="FK24" s="18">
        <v>0</v>
      </c>
      <c r="FL24" s="18">
        <v>0</v>
      </c>
      <c r="FM24" s="18">
        <v>0</v>
      </c>
      <c r="FN24" s="19">
        <v>117926761.68999992</v>
      </c>
      <c r="FO24" s="19">
        <v>0</v>
      </c>
      <c r="FP24" s="18">
        <v>1340170.1600000064</v>
      </c>
      <c r="FQ24" s="18">
        <v>0</v>
      </c>
      <c r="FR24" s="18">
        <v>81308.85000000002</v>
      </c>
      <c r="FS24" s="18">
        <v>0</v>
      </c>
      <c r="FT24" s="80">
        <v>16958509.330000002</v>
      </c>
      <c r="FU24" s="80">
        <v>0</v>
      </c>
      <c r="FV24" s="18">
        <v>9128365.3299999982</v>
      </c>
      <c r="FW24" s="18">
        <v>0</v>
      </c>
      <c r="FX24" s="18">
        <v>7830144.0000000047</v>
      </c>
      <c r="FY24" s="18">
        <v>0</v>
      </c>
      <c r="FZ24" s="80">
        <v>99546773.34999992</v>
      </c>
      <c r="GA24" s="80">
        <v>0</v>
      </c>
      <c r="GB24" s="18">
        <v>65953725.999999918</v>
      </c>
      <c r="GC24" s="18">
        <v>0</v>
      </c>
      <c r="GD24" s="18">
        <v>33593047.350000001</v>
      </c>
      <c r="GE24" s="18">
        <v>0</v>
      </c>
      <c r="GF24" s="18">
        <v>14455609.070000002</v>
      </c>
      <c r="GG24" s="18">
        <v>0</v>
      </c>
      <c r="GH24" s="18">
        <v>0</v>
      </c>
      <c r="GI24" s="18">
        <v>0</v>
      </c>
      <c r="GJ24" s="18">
        <v>0</v>
      </c>
      <c r="GK24" s="18">
        <v>0</v>
      </c>
      <c r="GL24" s="18">
        <v>0</v>
      </c>
      <c r="GM24" s="18">
        <v>0</v>
      </c>
      <c r="GN24" s="18">
        <v>0</v>
      </c>
      <c r="GO24" s="18">
        <v>0</v>
      </c>
      <c r="GP24" s="18">
        <v>0</v>
      </c>
      <c r="GQ24" s="18">
        <v>0</v>
      </c>
      <c r="GR24" s="18">
        <v>0</v>
      </c>
      <c r="GS24" s="18">
        <v>0</v>
      </c>
      <c r="GT24" s="18">
        <v>0</v>
      </c>
      <c r="GU24" s="18">
        <v>0</v>
      </c>
      <c r="GV24" s="18">
        <v>0</v>
      </c>
      <c r="GW24" s="18">
        <v>0</v>
      </c>
      <c r="GX24" s="18">
        <v>0</v>
      </c>
      <c r="GY24" s="18">
        <v>0</v>
      </c>
      <c r="GZ24" s="80">
        <v>0</v>
      </c>
      <c r="HA24" s="80">
        <v>0</v>
      </c>
      <c r="HB24" s="18">
        <v>0</v>
      </c>
      <c r="HC24" s="18">
        <v>0</v>
      </c>
      <c r="HD24" s="18">
        <v>0</v>
      </c>
      <c r="HE24" s="18">
        <v>0</v>
      </c>
      <c r="HF24" s="80">
        <v>0</v>
      </c>
      <c r="HG24" s="80">
        <v>0</v>
      </c>
      <c r="HH24" s="18">
        <v>0</v>
      </c>
      <c r="HI24" s="18">
        <v>0</v>
      </c>
      <c r="HJ24" s="18">
        <v>0</v>
      </c>
      <c r="HK24" s="18">
        <v>0</v>
      </c>
      <c r="HL24" s="80">
        <v>0</v>
      </c>
      <c r="HM24" s="80">
        <v>0</v>
      </c>
      <c r="HN24" s="18">
        <v>0</v>
      </c>
      <c r="HO24" s="18">
        <v>0</v>
      </c>
      <c r="HP24" s="18">
        <v>0</v>
      </c>
      <c r="HQ24" s="18">
        <v>0</v>
      </c>
      <c r="HR24" s="18">
        <v>0</v>
      </c>
      <c r="HS24" s="18">
        <v>0</v>
      </c>
      <c r="HT24" s="18">
        <v>4808378459.8499975</v>
      </c>
      <c r="HU24" s="18">
        <v>0</v>
      </c>
      <c r="HV24" s="19">
        <v>4808378459.8499975</v>
      </c>
    </row>
    <row r="25" spans="1:230" ht="12.75" customHeight="1">
      <c r="A25" s="57" t="s">
        <v>183</v>
      </c>
      <c r="B25" s="17">
        <v>1025</v>
      </c>
      <c r="C25" s="58" t="s">
        <v>146</v>
      </c>
      <c r="D25" s="19">
        <v>80932530.31000109</v>
      </c>
      <c r="E25" s="19">
        <v>0</v>
      </c>
      <c r="F25" s="18">
        <v>13092268.224038988</v>
      </c>
      <c r="G25" s="18">
        <v>0</v>
      </c>
      <c r="H25" s="18">
        <v>67335398.065962106</v>
      </c>
      <c r="I25" s="18">
        <v>0</v>
      </c>
      <c r="J25" s="18">
        <v>504864.01999999996</v>
      </c>
      <c r="K25" s="18">
        <v>0</v>
      </c>
      <c r="L25" s="18">
        <v>4374378.8499999996</v>
      </c>
      <c r="M25" s="18">
        <v>0</v>
      </c>
      <c r="N25" s="18">
        <v>31244099.600000199</v>
      </c>
      <c r="O25" s="18">
        <v>0</v>
      </c>
      <c r="P25" s="18">
        <v>0</v>
      </c>
      <c r="Q25" s="18">
        <v>0</v>
      </c>
      <c r="R25" s="18">
        <v>5524204.2799999695</v>
      </c>
      <c r="S25" s="18">
        <v>0</v>
      </c>
      <c r="T25" s="18">
        <v>-15.48</v>
      </c>
      <c r="U25" s="18">
        <v>0</v>
      </c>
      <c r="V25" s="18">
        <v>372341.3</v>
      </c>
      <c r="W25" s="18">
        <v>0</v>
      </c>
      <c r="X25" s="18">
        <v>0</v>
      </c>
      <c r="Y25" s="18">
        <v>0</v>
      </c>
      <c r="Z25" s="18">
        <v>30413685.190000121</v>
      </c>
      <c r="AA25" s="18">
        <v>0</v>
      </c>
      <c r="AB25" s="18">
        <v>-22722.799999999999</v>
      </c>
      <c r="AC25" s="18">
        <v>0</v>
      </c>
      <c r="AD25" s="18">
        <v>10714642.27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432680211.089975</v>
      </c>
      <c r="AK25" s="18">
        <v>0</v>
      </c>
      <c r="AL25" s="18">
        <v>1465526.1600000001</v>
      </c>
      <c r="AM25" s="18">
        <v>0</v>
      </c>
      <c r="AN25" s="18">
        <v>19066103.690000013</v>
      </c>
      <c r="AO25" s="18">
        <v>0</v>
      </c>
      <c r="AP25" s="18">
        <v>299309946.24999815</v>
      </c>
      <c r="AQ25" s="18">
        <v>0</v>
      </c>
      <c r="AR25" s="18">
        <v>0</v>
      </c>
      <c r="AS25" s="18">
        <v>0</v>
      </c>
      <c r="AT25" s="18">
        <v>5593630.1799999988</v>
      </c>
      <c r="AU25" s="18">
        <v>0</v>
      </c>
      <c r="AV25" s="18">
        <v>5813671.7599999616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1142464.9100000137</v>
      </c>
      <c r="BC25" s="18">
        <v>0</v>
      </c>
      <c r="BD25" s="18">
        <v>5855158.5700000003</v>
      </c>
      <c r="BE25" s="18">
        <v>0</v>
      </c>
      <c r="BF25" s="18">
        <v>0</v>
      </c>
      <c r="BG25" s="18">
        <v>0</v>
      </c>
      <c r="BH25" s="18">
        <v>659830.00999999896</v>
      </c>
      <c r="BI25" s="18">
        <v>0</v>
      </c>
      <c r="BJ25" s="18">
        <v>0</v>
      </c>
      <c r="BK25" s="18">
        <v>0</v>
      </c>
      <c r="BL25" s="18">
        <v>0</v>
      </c>
      <c r="BM25" s="18">
        <v>0</v>
      </c>
      <c r="BN25" s="18">
        <v>0</v>
      </c>
      <c r="BO25" s="18">
        <v>0</v>
      </c>
      <c r="BP25" s="18">
        <v>2000318.9300000002</v>
      </c>
      <c r="BQ25" s="18">
        <v>0</v>
      </c>
      <c r="BR25" s="18">
        <v>75311.81</v>
      </c>
      <c r="BS25" s="18">
        <v>0</v>
      </c>
      <c r="BT25" s="18">
        <v>0</v>
      </c>
      <c r="BU25" s="18">
        <v>0</v>
      </c>
      <c r="BV25" s="18">
        <v>1025674.67</v>
      </c>
      <c r="BW25" s="18">
        <v>0</v>
      </c>
      <c r="BX25" s="18">
        <v>53354.04</v>
      </c>
      <c r="BY25" s="18">
        <v>0</v>
      </c>
      <c r="BZ25" s="18">
        <v>0</v>
      </c>
      <c r="CA25" s="18">
        <v>0</v>
      </c>
      <c r="CB25" s="18">
        <v>225140.07</v>
      </c>
      <c r="CC25" s="18">
        <v>0</v>
      </c>
      <c r="CD25" s="18">
        <v>0</v>
      </c>
      <c r="CE25" s="18">
        <v>0</v>
      </c>
      <c r="CF25" s="18">
        <v>0</v>
      </c>
      <c r="CG25" s="18">
        <v>0</v>
      </c>
      <c r="CH25" s="18">
        <v>0</v>
      </c>
      <c r="CI25" s="18">
        <v>0</v>
      </c>
      <c r="CJ25" s="18">
        <v>132798970.98999994</v>
      </c>
      <c r="CK25" s="18">
        <v>0</v>
      </c>
      <c r="CL25" s="18">
        <v>1988601.4299999983</v>
      </c>
      <c r="CM25" s="18">
        <v>0</v>
      </c>
      <c r="CN25" s="18">
        <v>1864302.0699999989</v>
      </c>
      <c r="CO25" s="18">
        <v>0</v>
      </c>
      <c r="CP25" s="18">
        <v>0</v>
      </c>
      <c r="CQ25" s="18">
        <v>0</v>
      </c>
      <c r="CR25" s="18">
        <v>0</v>
      </c>
      <c r="CS25" s="18">
        <v>0</v>
      </c>
      <c r="CT25" s="18">
        <v>0</v>
      </c>
      <c r="CU25" s="18">
        <v>0</v>
      </c>
      <c r="CV25" s="18">
        <v>0</v>
      </c>
      <c r="CW25" s="18">
        <v>0</v>
      </c>
      <c r="CX25" s="18">
        <v>0</v>
      </c>
      <c r="CY25" s="18">
        <v>0</v>
      </c>
      <c r="CZ25" s="18">
        <v>0</v>
      </c>
      <c r="DA25" s="18">
        <v>0</v>
      </c>
      <c r="DB25" s="18">
        <v>0</v>
      </c>
      <c r="DC25" s="18">
        <v>0</v>
      </c>
      <c r="DD25" s="18">
        <v>16272375.750000156</v>
      </c>
      <c r="DE25" s="18">
        <v>0</v>
      </c>
      <c r="DF25" s="18">
        <v>0</v>
      </c>
      <c r="DG25" s="18">
        <v>0</v>
      </c>
      <c r="DH25" s="18">
        <v>0</v>
      </c>
      <c r="DI25" s="18">
        <v>0</v>
      </c>
      <c r="DJ25" s="18">
        <v>0</v>
      </c>
      <c r="DK25" s="18">
        <v>0</v>
      </c>
      <c r="DL25" s="18">
        <v>0</v>
      </c>
      <c r="DM25" s="18">
        <v>0</v>
      </c>
      <c r="DN25" s="18">
        <v>0</v>
      </c>
      <c r="DO25" s="18">
        <v>0</v>
      </c>
      <c r="DP25" s="18">
        <v>0</v>
      </c>
      <c r="DQ25" s="18">
        <v>0</v>
      </c>
      <c r="DR25" s="18">
        <v>0</v>
      </c>
      <c r="DS25" s="18">
        <v>0</v>
      </c>
      <c r="DT25" s="18">
        <v>0</v>
      </c>
      <c r="DU25" s="18">
        <v>0</v>
      </c>
      <c r="DV25" s="18">
        <v>0</v>
      </c>
      <c r="DW25" s="18">
        <v>0</v>
      </c>
      <c r="DX25" s="18">
        <v>3722604.7299999832</v>
      </c>
      <c r="DY25" s="18">
        <v>0</v>
      </c>
      <c r="DZ25" s="18">
        <v>0</v>
      </c>
      <c r="EA25" s="18">
        <v>0</v>
      </c>
      <c r="EB25" s="18">
        <v>25271300.989999976</v>
      </c>
      <c r="EC25" s="18">
        <v>0</v>
      </c>
      <c r="ED25" s="18">
        <v>0</v>
      </c>
      <c r="EE25" s="18">
        <v>0</v>
      </c>
      <c r="EF25" s="18">
        <v>15739538.379999988</v>
      </c>
      <c r="EG25" s="18">
        <v>0</v>
      </c>
      <c r="EH25" s="18">
        <v>40783981.979999989</v>
      </c>
      <c r="EI25" s="18">
        <v>0</v>
      </c>
      <c r="EJ25" s="18">
        <v>0</v>
      </c>
      <c r="EK25" s="18">
        <v>0</v>
      </c>
      <c r="EL25" s="18">
        <v>0</v>
      </c>
      <c r="EM25" s="18">
        <v>0</v>
      </c>
      <c r="EN25" s="18">
        <v>0</v>
      </c>
      <c r="EO25" s="18">
        <v>0</v>
      </c>
      <c r="EP25" s="18">
        <v>560065.17000000004</v>
      </c>
      <c r="EQ25" s="18">
        <v>0</v>
      </c>
      <c r="ER25" s="18">
        <v>0</v>
      </c>
      <c r="ES25" s="18">
        <v>0</v>
      </c>
      <c r="ET25" s="18">
        <v>647229.29000000108</v>
      </c>
      <c r="EU25" s="18">
        <v>0</v>
      </c>
      <c r="EV25" s="18">
        <v>26773528.560000002</v>
      </c>
      <c r="EW25" s="18">
        <v>0</v>
      </c>
      <c r="EX25" s="18">
        <v>775450686.1400429</v>
      </c>
      <c r="EY25" s="18">
        <v>0</v>
      </c>
      <c r="EZ25" s="18">
        <v>140135.82</v>
      </c>
      <c r="FA25" s="18">
        <v>0</v>
      </c>
      <c r="FB25" s="18">
        <v>66095609.929998487</v>
      </c>
      <c r="FC25" s="18">
        <v>0</v>
      </c>
      <c r="FD25" s="18">
        <v>0</v>
      </c>
      <c r="FE25" s="18">
        <v>0</v>
      </c>
      <c r="FF25" s="18">
        <v>0</v>
      </c>
      <c r="FG25" s="18">
        <v>0</v>
      </c>
      <c r="FH25" s="18">
        <v>480198.64</v>
      </c>
      <c r="FI25" s="18">
        <v>0</v>
      </c>
      <c r="FJ25" s="18">
        <v>18888410.999999899</v>
      </c>
      <c r="FK25" s="18">
        <v>0</v>
      </c>
      <c r="FL25" s="18">
        <v>0</v>
      </c>
      <c r="FM25" s="18">
        <v>0</v>
      </c>
      <c r="FN25" s="19">
        <v>14546747.9</v>
      </c>
      <c r="FO25" s="19">
        <v>0</v>
      </c>
      <c r="FP25" s="18">
        <v>0</v>
      </c>
      <c r="FQ25" s="18">
        <v>0</v>
      </c>
      <c r="FR25" s="18">
        <v>0</v>
      </c>
      <c r="FS25" s="18">
        <v>0</v>
      </c>
      <c r="FT25" s="80">
        <v>11067982.75</v>
      </c>
      <c r="FU25" s="80">
        <v>0</v>
      </c>
      <c r="FV25" s="18">
        <v>0</v>
      </c>
      <c r="FW25" s="18">
        <v>0</v>
      </c>
      <c r="FX25" s="18">
        <v>11067982.75</v>
      </c>
      <c r="FY25" s="18">
        <v>0</v>
      </c>
      <c r="FZ25" s="80">
        <v>3478765.15</v>
      </c>
      <c r="GA25" s="80">
        <v>0</v>
      </c>
      <c r="GB25" s="18">
        <v>0</v>
      </c>
      <c r="GC25" s="18">
        <v>0</v>
      </c>
      <c r="GD25" s="18">
        <v>3478765.15</v>
      </c>
      <c r="GE25" s="18">
        <v>0</v>
      </c>
      <c r="GF25" s="18">
        <v>296544.609999999</v>
      </c>
      <c r="GG25" s="18">
        <v>0</v>
      </c>
      <c r="GH25" s="18">
        <v>0</v>
      </c>
      <c r="GI25" s="18">
        <v>0</v>
      </c>
      <c r="GJ25" s="18">
        <v>0</v>
      </c>
      <c r="GK25" s="18">
        <v>0</v>
      </c>
      <c r="GL25" s="18">
        <v>0</v>
      </c>
      <c r="GM25" s="18">
        <v>0</v>
      </c>
      <c r="GN25" s="18">
        <v>0</v>
      </c>
      <c r="GO25" s="18">
        <v>0</v>
      </c>
      <c r="GP25" s="18">
        <v>0</v>
      </c>
      <c r="GQ25" s="18">
        <v>0</v>
      </c>
      <c r="GR25" s="18">
        <v>0</v>
      </c>
      <c r="GS25" s="18">
        <v>0</v>
      </c>
      <c r="GT25" s="18">
        <v>0</v>
      </c>
      <c r="GU25" s="18">
        <v>0</v>
      </c>
      <c r="GV25" s="18">
        <v>0</v>
      </c>
      <c r="GW25" s="18">
        <v>0</v>
      </c>
      <c r="GX25" s="18">
        <v>0</v>
      </c>
      <c r="GY25" s="18">
        <v>0</v>
      </c>
      <c r="GZ25" s="80">
        <v>0</v>
      </c>
      <c r="HA25" s="80">
        <v>0</v>
      </c>
      <c r="HB25" s="18">
        <v>0</v>
      </c>
      <c r="HC25" s="18">
        <v>0</v>
      </c>
      <c r="HD25" s="18">
        <v>0</v>
      </c>
      <c r="HE25" s="18">
        <v>0</v>
      </c>
      <c r="HF25" s="80">
        <v>0</v>
      </c>
      <c r="HG25" s="80">
        <v>0</v>
      </c>
      <c r="HH25" s="18">
        <v>0</v>
      </c>
      <c r="HI25" s="18">
        <v>0</v>
      </c>
      <c r="HJ25" s="18">
        <v>0</v>
      </c>
      <c r="HK25" s="18">
        <v>0</v>
      </c>
      <c r="HL25" s="80">
        <v>0</v>
      </c>
      <c r="HM25" s="80">
        <v>0</v>
      </c>
      <c r="HN25" s="18">
        <v>0</v>
      </c>
      <c r="HO25" s="18">
        <v>0</v>
      </c>
      <c r="HP25" s="18">
        <v>0</v>
      </c>
      <c r="HQ25" s="18">
        <v>0</v>
      </c>
      <c r="HR25" s="18">
        <v>0</v>
      </c>
      <c r="HS25" s="18">
        <v>0</v>
      </c>
      <c r="HT25" s="18">
        <v>2080840319.0400159</v>
      </c>
      <c r="HU25" s="18">
        <v>0</v>
      </c>
      <c r="HV25" s="19">
        <v>2080840319.0400159</v>
      </c>
    </row>
    <row r="26" spans="1:230" ht="12.75" customHeight="1">
      <c r="A26" s="57" t="s">
        <v>185</v>
      </c>
      <c r="B26" s="17">
        <v>1027</v>
      </c>
      <c r="C26" s="58" t="s">
        <v>146</v>
      </c>
      <c r="D26" s="19">
        <v>1951864.58</v>
      </c>
      <c r="E26" s="19">
        <v>0</v>
      </c>
      <c r="F26" s="18">
        <v>1334487.0833333335</v>
      </c>
      <c r="G26" s="18">
        <v>0</v>
      </c>
      <c r="H26" s="18">
        <v>501333.44333333336</v>
      </c>
      <c r="I26" s="18">
        <v>0</v>
      </c>
      <c r="J26" s="18">
        <v>116044.05333333334</v>
      </c>
      <c r="K26" s="18">
        <v>0</v>
      </c>
      <c r="L26" s="18">
        <v>6205.55</v>
      </c>
      <c r="M26" s="18">
        <v>0</v>
      </c>
      <c r="N26" s="18">
        <v>2484863.0299999998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2626806.92</v>
      </c>
      <c r="AA26" s="18">
        <v>0</v>
      </c>
      <c r="AB26" s="18">
        <v>0</v>
      </c>
      <c r="AC26" s="18">
        <v>0</v>
      </c>
      <c r="AD26" s="18">
        <v>368533.49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247745958.63999999</v>
      </c>
      <c r="AK26" s="18">
        <v>0</v>
      </c>
      <c r="AL26" s="18">
        <v>3910972.52</v>
      </c>
      <c r="AM26" s="18">
        <v>0</v>
      </c>
      <c r="AN26" s="18">
        <v>11110986.42</v>
      </c>
      <c r="AO26" s="18">
        <v>0</v>
      </c>
      <c r="AP26" s="18">
        <v>82279321.329999998</v>
      </c>
      <c r="AQ26" s="18">
        <v>0</v>
      </c>
      <c r="AR26" s="18">
        <v>0</v>
      </c>
      <c r="AS26" s="18">
        <v>0</v>
      </c>
      <c r="AT26" s="18">
        <v>317387.37</v>
      </c>
      <c r="AU26" s="18">
        <v>0</v>
      </c>
      <c r="AV26" s="18">
        <v>755651.94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18643.419999999998</v>
      </c>
      <c r="BC26" s="18">
        <v>0</v>
      </c>
      <c r="BD26" s="18">
        <v>175052.11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9649.3799999999992</v>
      </c>
      <c r="BK26" s="18">
        <v>0</v>
      </c>
      <c r="BL26" s="18">
        <v>45055.53</v>
      </c>
      <c r="BM26" s="18">
        <v>0</v>
      </c>
      <c r="BN26" s="18">
        <v>0</v>
      </c>
      <c r="BO26" s="18">
        <v>0</v>
      </c>
      <c r="BP26" s="18">
        <v>1350023.0899999999</v>
      </c>
      <c r="BQ26" s="18">
        <v>0</v>
      </c>
      <c r="BR26" s="18">
        <v>6323.53</v>
      </c>
      <c r="BS26" s="18">
        <v>0</v>
      </c>
      <c r="BT26" s="18">
        <v>0</v>
      </c>
      <c r="BU26" s="18">
        <v>0</v>
      </c>
      <c r="BV26" s="18">
        <v>565593.46</v>
      </c>
      <c r="BW26" s="18">
        <v>0</v>
      </c>
      <c r="BX26" s="18">
        <v>0</v>
      </c>
      <c r="BY26" s="18">
        <v>0</v>
      </c>
      <c r="BZ26" s="18">
        <v>0</v>
      </c>
      <c r="CA26" s="18">
        <v>0</v>
      </c>
      <c r="CB26" s="18">
        <v>19870.599999999999</v>
      </c>
      <c r="CC26" s="18">
        <v>0</v>
      </c>
      <c r="CD26" s="18">
        <v>0</v>
      </c>
      <c r="CE26" s="18">
        <v>0</v>
      </c>
      <c r="CF26" s="18">
        <v>0</v>
      </c>
      <c r="CG26" s="18">
        <v>0</v>
      </c>
      <c r="CH26" s="18">
        <v>0</v>
      </c>
      <c r="CI26" s="18">
        <v>0</v>
      </c>
      <c r="CJ26" s="18">
        <v>5285030.42</v>
      </c>
      <c r="CK26" s="18">
        <v>0</v>
      </c>
      <c r="CL26" s="18">
        <v>92373.08</v>
      </c>
      <c r="CM26" s="18">
        <v>0</v>
      </c>
      <c r="CN26" s="18">
        <v>406985.79</v>
      </c>
      <c r="CO26" s="18">
        <v>0</v>
      </c>
      <c r="CP26" s="18">
        <v>0</v>
      </c>
      <c r="CQ26" s="18">
        <v>0</v>
      </c>
      <c r="CR26" s="18">
        <v>27589.54</v>
      </c>
      <c r="CS26" s="18">
        <v>0</v>
      </c>
      <c r="CT26" s="18">
        <v>0</v>
      </c>
      <c r="CU26" s="18">
        <v>0</v>
      </c>
      <c r="CV26" s="18">
        <v>0</v>
      </c>
      <c r="CW26" s="18">
        <v>0</v>
      </c>
      <c r="CX26" s="18">
        <v>0</v>
      </c>
      <c r="CY26" s="18">
        <v>0</v>
      </c>
      <c r="CZ26" s="18">
        <v>0</v>
      </c>
      <c r="DA26" s="18">
        <v>0</v>
      </c>
      <c r="DB26" s="18">
        <v>0</v>
      </c>
      <c r="DC26" s="18">
        <v>0</v>
      </c>
      <c r="DD26" s="18">
        <v>5515636.4299999997</v>
      </c>
      <c r="DE26" s="18">
        <v>0</v>
      </c>
      <c r="DF26" s="18">
        <v>0</v>
      </c>
      <c r="DG26" s="18">
        <v>0</v>
      </c>
      <c r="DH26" s="18">
        <v>0</v>
      </c>
      <c r="DI26" s="18">
        <v>0</v>
      </c>
      <c r="DJ26" s="18">
        <v>0</v>
      </c>
      <c r="DK26" s="18">
        <v>0</v>
      </c>
      <c r="DL26" s="18">
        <v>0</v>
      </c>
      <c r="DM26" s="18">
        <v>0</v>
      </c>
      <c r="DN26" s="18">
        <v>0</v>
      </c>
      <c r="DO26" s="18">
        <v>0</v>
      </c>
      <c r="DP26" s="18">
        <v>0</v>
      </c>
      <c r="DQ26" s="18">
        <v>0</v>
      </c>
      <c r="DR26" s="18">
        <v>0</v>
      </c>
      <c r="DS26" s="18">
        <v>0</v>
      </c>
      <c r="DT26" s="18">
        <v>0</v>
      </c>
      <c r="DU26" s="18">
        <v>0</v>
      </c>
      <c r="DV26" s="18">
        <v>372390.24</v>
      </c>
      <c r="DW26" s="18">
        <v>0</v>
      </c>
      <c r="DX26" s="18">
        <v>766769.74</v>
      </c>
      <c r="DY26" s="18">
        <v>0</v>
      </c>
      <c r="DZ26" s="18">
        <v>0</v>
      </c>
      <c r="EA26" s="18">
        <v>0</v>
      </c>
      <c r="EB26" s="18">
        <v>401703.43</v>
      </c>
      <c r="EC26" s="18">
        <v>0</v>
      </c>
      <c r="ED26" s="18">
        <v>29359.99</v>
      </c>
      <c r="EE26" s="18">
        <v>0</v>
      </c>
      <c r="EF26" s="18">
        <v>1198920.1200000001</v>
      </c>
      <c r="EG26" s="18">
        <v>0</v>
      </c>
      <c r="EH26" s="18">
        <v>559229.72</v>
      </c>
      <c r="EI26" s="18">
        <v>0</v>
      </c>
      <c r="EJ26" s="18">
        <v>0</v>
      </c>
      <c r="EK26" s="18">
        <v>0</v>
      </c>
      <c r="EL26" s="18">
        <v>0</v>
      </c>
      <c r="EM26" s="18">
        <v>0</v>
      </c>
      <c r="EN26" s="18">
        <v>70784.97</v>
      </c>
      <c r="EO26" s="18">
        <v>0</v>
      </c>
      <c r="EP26" s="18">
        <v>0</v>
      </c>
      <c r="EQ26" s="18">
        <v>0</v>
      </c>
      <c r="ER26" s="18">
        <v>0</v>
      </c>
      <c r="ES26" s="18">
        <v>0</v>
      </c>
      <c r="ET26" s="18">
        <v>0</v>
      </c>
      <c r="EU26" s="18">
        <v>0</v>
      </c>
      <c r="EV26" s="18">
        <v>0</v>
      </c>
      <c r="EW26" s="18">
        <v>0</v>
      </c>
      <c r="EX26" s="18">
        <v>0</v>
      </c>
      <c r="EY26" s="18">
        <v>0</v>
      </c>
      <c r="EZ26" s="18">
        <v>0</v>
      </c>
      <c r="FA26" s="18">
        <v>0</v>
      </c>
      <c r="FB26" s="18">
        <v>0</v>
      </c>
      <c r="FC26" s="18">
        <v>0</v>
      </c>
      <c r="FD26" s="18">
        <v>16800</v>
      </c>
      <c r="FE26" s="18">
        <v>0</v>
      </c>
      <c r="FF26" s="18">
        <v>0</v>
      </c>
      <c r="FG26" s="18">
        <v>0</v>
      </c>
      <c r="FH26" s="18">
        <v>0</v>
      </c>
      <c r="FI26" s="18">
        <v>0</v>
      </c>
      <c r="FJ26" s="18">
        <v>0</v>
      </c>
      <c r="FK26" s="18">
        <v>0</v>
      </c>
      <c r="FL26" s="18">
        <v>100646.81</v>
      </c>
      <c r="FM26" s="18">
        <v>0</v>
      </c>
      <c r="FN26" s="19">
        <v>16934983.48</v>
      </c>
      <c r="FO26" s="19">
        <v>0</v>
      </c>
      <c r="FP26" s="18">
        <v>0</v>
      </c>
      <c r="FQ26" s="18">
        <v>0</v>
      </c>
      <c r="FR26" s="18">
        <v>590886.71</v>
      </c>
      <c r="FS26" s="18">
        <v>0</v>
      </c>
      <c r="FT26" s="80">
        <v>14430702.380000001</v>
      </c>
      <c r="FU26" s="80">
        <v>0</v>
      </c>
      <c r="FV26" s="18">
        <v>1179030.1599999999</v>
      </c>
      <c r="FW26" s="18">
        <v>0</v>
      </c>
      <c r="FX26" s="18">
        <v>13251672.220000001</v>
      </c>
      <c r="FY26" s="18">
        <v>0</v>
      </c>
      <c r="FZ26" s="80">
        <v>1913394.3900000001</v>
      </c>
      <c r="GA26" s="80">
        <v>0</v>
      </c>
      <c r="GB26" s="18">
        <v>1073378.6000000001</v>
      </c>
      <c r="GC26" s="18">
        <v>0</v>
      </c>
      <c r="GD26" s="18">
        <v>840015.79</v>
      </c>
      <c r="GE26" s="18">
        <v>0</v>
      </c>
      <c r="GF26" s="18">
        <v>254551.58</v>
      </c>
      <c r="GG26" s="18">
        <v>0</v>
      </c>
      <c r="GH26" s="18">
        <v>0</v>
      </c>
      <c r="GI26" s="18">
        <v>0</v>
      </c>
      <c r="GJ26" s="18">
        <v>0</v>
      </c>
      <c r="GK26" s="18">
        <v>0</v>
      </c>
      <c r="GL26" s="18">
        <v>0</v>
      </c>
      <c r="GM26" s="18">
        <v>0</v>
      </c>
      <c r="GN26" s="18">
        <v>0</v>
      </c>
      <c r="GO26" s="18">
        <v>0</v>
      </c>
      <c r="GP26" s="18">
        <v>0</v>
      </c>
      <c r="GQ26" s="18">
        <v>0</v>
      </c>
      <c r="GR26" s="18">
        <v>0</v>
      </c>
      <c r="GS26" s="18">
        <v>0</v>
      </c>
      <c r="GT26" s="18">
        <v>0</v>
      </c>
      <c r="GU26" s="18">
        <v>0</v>
      </c>
      <c r="GV26" s="18">
        <v>0</v>
      </c>
      <c r="GW26" s="18">
        <v>0</v>
      </c>
      <c r="GX26" s="18">
        <v>0</v>
      </c>
      <c r="GY26" s="18">
        <v>0</v>
      </c>
      <c r="GZ26" s="80">
        <v>0</v>
      </c>
      <c r="HA26" s="80">
        <v>0</v>
      </c>
      <c r="HB26" s="18">
        <v>0</v>
      </c>
      <c r="HC26" s="18">
        <v>0</v>
      </c>
      <c r="HD26" s="18">
        <v>0</v>
      </c>
      <c r="HE26" s="18">
        <v>0</v>
      </c>
      <c r="HF26" s="80">
        <v>0</v>
      </c>
      <c r="HG26" s="80">
        <v>0</v>
      </c>
      <c r="HH26" s="18">
        <v>0</v>
      </c>
      <c r="HI26" s="18">
        <v>0</v>
      </c>
      <c r="HJ26" s="18">
        <v>0</v>
      </c>
      <c r="HK26" s="18">
        <v>0</v>
      </c>
      <c r="HL26" s="80">
        <v>0</v>
      </c>
      <c r="HM26" s="80">
        <v>0</v>
      </c>
      <c r="HN26" s="18">
        <v>0</v>
      </c>
      <c r="HO26" s="18">
        <v>0</v>
      </c>
      <c r="HP26" s="18">
        <v>0</v>
      </c>
      <c r="HQ26" s="18">
        <v>0</v>
      </c>
      <c r="HR26" s="18">
        <v>0</v>
      </c>
      <c r="HS26" s="18">
        <v>0</v>
      </c>
      <c r="HT26" s="18">
        <v>387782518.25000012</v>
      </c>
      <c r="HU26" s="18">
        <v>0</v>
      </c>
      <c r="HV26" s="19">
        <v>387782518.25000012</v>
      </c>
    </row>
    <row r="27" spans="1:230" ht="12.75" customHeight="1">
      <c r="A27" s="57" t="s">
        <v>187</v>
      </c>
      <c r="B27" s="17">
        <v>1028</v>
      </c>
      <c r="C27" s="58" t="s">
        <v>146</v>
      </c>
      <c r="D27" s="19">
        <v>567665443.23099995</v>
      </c>
      <c r="E27" s="19">
        <v>40315857.388999999</v>
      </c>
      <c r="F27" s="18">
        <v>52951960.277999468</v>
      </c>
      <c r="G27" s="18">
        <v>15902.91</v>
      </c>
      <c r="H27" s="18">
        <v>431172885.90100062</v>
      </c>
      <c r="I27" s="18">
        <v>24622264.942000002</v>
      </c>
      <c r="J27" s="18">
        <v>83540597.051999912</v>
      </c>
      <c r="K27" s="18">
        <v>15677689.537</v>
      </c>
      <c r="L27" s="18">
        <v>4389444.25</v>
      </c>
      <c r="M27" s="18">
        <v>0</v>
      </c>
      <c r="N27" s="18">
        <v>25250297.149999999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86200823.863000005</v>
      </c>
      <c r="AA27" s="18">
        <v>6826779.6169999996</v>
      </c>
      <c r="AB27" s="18">
        <v>0</v>
      </c>
      <c r="AC27" s="18">
        <v>0</v>
      </c>
      <c r="AD27" s="18">
        <v>28585762.759000007</v>
      </c>
      <c r="AE27" s="18">
        <v>6190822.0109999999</v>
      </c>
      <c r="AF27" s="18">
        <v>0</v>
      </c>
      <c r="AG27" s="18">
        <v>0</v>
      </c>
      <c r="AH27" s="18">
        <v>0</v>
      </c>
      <c r="AI27" s="18">
        <v>0</v>
      </c>
      <c r="AJ27" s="18">
        <v>548674082.23056901</v>
      </c>
      <c r="AK27" s="18">
        <v>0</v>
      </c>
      <c r="AL27" s="18">
        <v>17256484.719431005</v>
      </c>
      <c r="AM27" s="18">
        <v>0</v>
      </c>
      <c r="AN27" s="18">
        <v>21736248.16</v>
      </c>
      <c r="AO27" s="18">
        <v>0</v>
      </c>
      <c r="AP27" s="18">
        <v>355062019.00999999</v>
      </c>
      <c r="AQ27" s="18">
        <v>0</v>
      </c>
      <c r="AR27" s="18">
        <v>0</v>
      </c>
      <c r="AS27" s="18">
        <v>0</v>
      </c>
      <c r="AT27" s="18">
        <v>49188554.818999998</v>
      </c>
      <c r="AU27" s="18">
        <v>469262.15100000001</v>
      </c>
      <c r="AV27" s="18">
        <v>72906391.807999998</v>
      </c>
      <c r="AW27" s="18">
        <v>195392.83199999999</v>
      </c>
      <c r="AX27" s="18">
        <v>0</v>
      </c>
      <c r="AY27" s="18">
        <v>0</v>
      </c>
      <c r="AZ27" s="18">
        <v>0</v>
      </c>
      <c r="BA27" s="18">
        <v>0</v>
      </c>
      <c r="BB27" s="18">
        <v>2357396.8989999997</v>
      </c>
      <c r="BC27" s="18">
        <v>11316.901</v>
      </c>
      <c r="BD27" s="18">
        <v>22267395.798999999</v>
      </c>
      <c r="BE27" s="18">
        <v>223855.06100000002</v>
      </c>
      <c r="BF27" s="18">
        <v>1200</v>
      </c>
      <c r="BG27" s="18">
        <v>0</v>
      </c>
      <c r="BH27" s="18">
        <v>1990007.91</v>
      </c>
      <c r="BI27" s="18">
        <v>0</v>
      </c>
      <c r="BJ27" s="18">
        <v>777330.65</v>
      </c>
      <c r="BK27" s="18">
        <v>0</v>
      </c>
      <c r="BL27" s="18">
        <v>693607.16000000015</v>
      </c>
      <c r="BM27" s="18">
        <v>0</v>
      </c>
      <c r="BN27" s="18">
        <v>215372.06</v>
      </c>
      <c r="BO27" s="18">
        <v>0</v>
      </c>
      <c r="BP27" s="18">
        <v>817113.44000000006</v>
      </c>
      <c r="BQ27" s="18">
        <v>0</v>
      </c>
      <c r="BR27" s="18">
        <v>50577.4</v>
      </c>
      <c r="BS27" s="18">
        <v>0</v>
      </c>
      <c r="BT27" s="18">
        <v>0</v>
      </c>
      <c r="BU27" s="18">
        <v>0</v>
      </c>
      <c r="BV27" s="18">
        <v>16601575.442</v>
      </c>
      <c r="BW27" s="18">
        <v>118883.118</v>
      </c>
      <c r="BX27" s="18">
        <v>78839.820000000007</v>
      </c>
      <c r="BY27" s="18">
        <v>0</v>
      </c>
      <c r="BZ27" s="18">
        <v>0</v>
      </c>
      <c r="CA27" s="18">
        <v>0</v>
      </c>
      <c r="CB27" s="18">
        <v>2329875.3180000004</v>
      </c>
      <c r="CC27" s="18">
        <v>19553.652000000002</v>
      </c>
      <c r="CD27" s="18">
        <v>0</v>
      </c>
      <c r="CE27" s="18">
        <v>0</v>
      </c>
      <c r="CF27" s="18">
        <v>0</v>
      </c>
      <c r="CG27" s="18">
        <v>0</v>
      </c>
      <c r="CH27" s="18">
        <v>0</v>
      </c>
      <c r="CI27" s="18">
        <v>0</v>
      </c>
      <c r="CJ27" s="18">
        <v>0</v>
      </c>
      <c r="CK27" s="18">
        <v>0</v>
      </c>
      <c r="CL27" s="18">
        <v>0</v>
      </c>
      <c r="CM27" s="18">
        <v>0</v>
      </c>
      <c r="CN27" s="18">
        <v>0</v>
      </c>
      <c r="CO27" s="18">
        <v>0</v>
      </c>
      <c r="CP27" s="18">
        <v>0</v>
      </c>
      <c r="CQ27" s="18">
        <v>0</v>
      </c>
      <c r="CR27" s="18">
        <v>0</v>
      </c>
      <c r="CS27" s="18">
        <v>0</v>
      </c>
      <c r="CT27" s="18">
        <v>0</v>
      </c>
      <c r="CU27" s="18">
        <v>0</v>
      </c>
      <c r="CV27" s="18">
        <v>0</v>
      </c>
      <c r="CW27" s="18">
        <v>0</v>
      </c>
      <c r="CX27" s="18">
        <v>0</v>
      </c>
      <c r="CY27" s="18">
        <v>0</v>
      </c>
      <c r="CZ27" s="18">
        <v>0</v>
      </c>
      <c r="DA27" s="18">
        <v>0</v>
      </c>
      <c r="DB27" s="18">
        <v>0</v>
      </c>
      <c r="DC27" s="18">
        <v>0</v>
      </c>
      <c r="DD27" s="18">
        <v>15999170.229999999</v>
      </c>
      <c r="DE27" s="18">
        <v>71.55</v>
      </c>
      <c r="DF27" s="18">
        <v>0</v>
      </c>
      <c r="DG27" s="18">
        <v>0</v>
      </c>
      <c r="DH27" s="18">
        <v>0</v>
      </c>
      <c r="DI27" s="18">
        <v>0</v>
      </c>
      <c r="DJ27" s="18">
        <v>0</v>
      </c>
      <c r="DK27" s="18">
        <v>0</v>
      </c>
      <c r="DL27" s="18">
        <v>0</v>
      </c>
      <c r="DM27" s="18">
        <v>0</v>
      </c>
      <c r="DN27" s="18">
        <v>0</v>
      </c>
      <c r="DO27" s="18">
        <v>0</v>
      </c>
      <c r="DP27" s="18">
        <v>0</v>
      </c>
      <c r="DQ27" s="18">
        <v>0</v>
      </c>
      <c r="DR27" s="18">
        <v>0</v>
      </c>
      <c r="DS27" s="18">
        <v>0</v>
      </c>
      <c r="DT27" s="18">
        <v>0</v>
      </c>
      <c r="DU27" s="18">
        <v>0</v>
      </c>
      <c r="DV27" s="18">
        <v>0</v>
      </c>
      <c r="DW27" s="18">
        <v>0</v>
      </c>
      <c r="DX27" s="18">
        <v>1790161.39</v>
      </c>
      <c r="DY27" s="18">
        <v>0</v>
      </c>
      <c r="DZ27" s="18">
        <v>0</v>
      </c>
      <c r="EA27" s="18">
        <v>0</v>
      </c>
      <c r="EB27" s="18">
        <v>152896643.558</v>
      </c>
      <c r="EC27" s="18">
        <v>316056.07199999999</v>
      </c>
      <c r="ED27" s="18">
        <v>33292577.913999997</v>
      </c>
      <c r="EE27" s="18">
        <v>5435431.6960000005</v>
      </c>
      <c r="EF27" s="18">
        <v>81485473.494000003</v>
      </c>
      <c r="EG27" s="18">
        <v>19299878.976</v>
      </c>
      <c r="EH27" s="18">
        <v>98831338.555000007</v>
      </c>
      <c r="EI27" s="18">
        <v>916246.70499999996</v>
      </c>
      <c r="EJ27" s="18">
        <v>0</v>
      </c>
      <c r="EK27" s="18">
        <v>0</v>
      </c>
      <c r="EL27" s="18">
        <v>0</v>
      </c>
      <c r="EM27" s="18">
        <v>0</v>
      </c>
      <c r="EN27" s="18">
        <v>0</v>
      </c>
      <c r="EO27" s="18">
        <v>0</v>
      </c>
      <c r="EP27" s="18">
        <v>308.32</v>
      </c>
      <c r="EQ27" s="18">
        <v>0</v>
      </c>
      <c r="ER27" s="18">
        <v>0</v>
      </c>
      <c r="ES27" s="18">
        <v>0</v>
      </c>
      <c r="ET27" s="18">
        <v>0</v>
      </c>
      <c r="EU27" s="18">
        <v>0</v>
      </c>
      <c r="EV27" s="18">
        <v>254992.6</v>
      </c>
      <c r="EW27" s="18">
        <v>0</v>
      </c>
      <c r="EX27" s="18">
        <v>3136256.66</v>
      </c>
      <c r="EY27" s="18">
        <v>0</v>
      </c>
      <c r="EZ27" s="18">
        <v>0</v>
      </c>
      <c r="FA27" s="18">
        <v>0</v>
      </c>
      <c r="FB27" s="18">
        <v>2212213.41</v>
      </c>
      <c r="FC27" s="18">
        <v>0</v>
      </c>
      <c r="FD27" s="18">
        <v>0</v>
      </c>
      <c r="FE27" s="18">
        <v>0</v>
      </c>
      <c r="FF27" s="18">
        <v>0</v>
      </c>
      <c r="FG27" s="18">
        <v>0</v>
      </c>
      <c r="FH27" s="18">
        <v>0</v>
      </c>
      <c r="FI27" s="18">
        <v>0</v>
      </c>
      <c r="FJ27" s="18">
        <v>72050.47</v>
      </c>
      <c r="FK27" s="18">
        <v>0</v>
      </c>
      <c r="FL27" s="18">
        <v>0</v>
      </c>
      <c r="FM27" s="18">
        <v>0</v>
      </c>
      <c r="FN27" s="19">
        <v>907610252.64601398</v>
      </c>
      <c r="FO27" s="19">
        <v>0</v>
      </c>
      <c r="FP27" s="18">
        <v>433680.76247000002</v>
      </c>
      <c r="FQ27" s="18">
        <v>0</v>
      </c>
      <c r="FR27" s="18">
        <v>189790.762288</v>
      </c>
      <c r="FS27" s="18">
        <v>0</v>
      </c>
      <c r="FT27" s="80">
        <v>125796964.093444</v>
      </c>
      <c r="FU27" s="80">
        <v>0</v>
      </c>
      <c r="FV27" s="18">
        <v>2314911.0192100001</v>
      </c>
      <c r="FW27" s="18">
        <v>0</v>
      </c>
      <c r="FX27" s="18">
        <v>123482053.07423401</v>
      </c>
      <c r="FY27" s="18">
        <v>0</v>
      </c>
      <c r="FZ27" s="80">
        <v>781189817.027812</v>
      </c>
      <c r="GA27" s="80">
        <v>0</v>
      </c>
      <c r="GB27" s="18">
        <v>97633705.978033006</v>
      </c>
      <c r="GC27" s="18">
        <v>0</v>
      </c>
      <c r="GD27" s="18">
        <v>683556111.04977906</v>
      </c>
      <c r="GE27" s="18">
        <v>0</v>
      </c>
      <c r="GF27" s="18">
        <v>2299214.3676060005</v>
      </c>
      <c r="GG27" s="18">
        <v>0</v>
      </c>
      <c r="GH27" s="18">
        <v>0</v>
      </c>
      <c r="GI27" s="18">
        <v>0</v>
      </c>
      <c r="GJ27" s="18">
        <v>0</v>
      </c>
      <c r="GK27" s="18">
        <v>0</v>
      </c>
      <c r="GL27" s="18">
        <v>0</v>
      </c>
      <c r="GM27" s="18">
        <v>0</v>
      </c>
      <c r="GN27" s="18">
        <v>0</v>
      </c>
      <c r="GO27" s="18">
        <v>0</v>
      </c>
      <c r="GP27" s="18">
        <v>0</v>
      </c>
      <c r="GQ27" s="18">
        <v>0</v>
      </c>
      <c r="GR27" s="18">
        <v>0</v>
      </c>
      <c r="GS27" s="18">
        <v>0</v>
      </c>
      <c r="GT27" s="18">
        <v>0</v>
      </c>
      <c r="GU27" s="18">
        <v>0</v>
      </c>
      <c r="GV27" s="18">
        <v>0</v>
      </c>
      <c r="GW27" s="18">
        <v>0</v>
      </c>
      <c r="GX27" s="18">
        <v>0</v>
      </c>
      <c r="GY27" s="18">
        <v>0</v>
      </c>
      <c r="GZ27" s="80">
        <v>0</v>
      </c>
      <c r="HA27" s="80">
        <v>0</v>
      </c>
      <c r="HB27" s="18">
        <v>0</v>
      </c>
      <c r="HC27" s="18">
        <v>0</v>
      </c>
      <c r="HD27" s="18">
        <v>0</v>
      </c>
      <c r="HE27" s="18">
        <v>0</v>
      </c>
      <c r="HF27" s="80">
        <v>0</v>
      </c>
      <c r="HG27" s="80">
        <v>0</v>
      </c>
      <c r="HH27" s="18">
        <v>0</v>
      </c>
      <c r="HI27" s="18">
        <v>0</v>
      </c>
      <c r="HJ27" s="18">
        <v>0</v>
      </c>
      <c r="HK27" s="18">
        <v>0</v>
      </c>
      <c r="HL27" s="80">
        <v>0</v>
      </c>
      <c r="HM27" s="80">
        <v>0</v>
      </c>
      <c r="HN27" s="18">
        <v>0</v>
      </c>
      <c r="HO27" s="18">
        <v>0</v>
      </c>
      <c r="HP27" s="18">
        <v>0</v>
      </c>
      <c r="HQ27" s="18">
        <v>0</v>
      </c>
      <c r="HR27" s="18">
        <v>0</v>
      </c>
      <c r="HS27" s="18">
        <v>0</v>
      </c>
      <c r="HT27" s="18">
        <v>3124976497.5126209</v>
      </c>
      <c r="HU27" s="18">
        <v>80339407.730999991</v>
      </c>
      <c r="HV27" s="19">
        <v>3205315905.2436209</v>
      </c>
    </row>
    <row r="28" spans="1:230" ht="12.75" customHeight="1">
      <c r="A28" s="57" t="s">
        <v>189</v>
      </c>
      <c r="B28" s="17">
        <v>1030</v>
      </c>
      <c r="C28" s="58" t="s">
        <v>146</v>
      </c>
      <c r="D28" s="19">
        <v>72072483</v>
      </c>
      <c r="E28" s="19">
        <v>48758</v>
      </c>
      <c r="F28" s="18">
        <v>28043318</v>
      </c>
      <c r="G28" s="18">
        <v>0</v>
      </c>
      <c r="H28" s="18">
        <v>12283950</v>
      </c>
      <c r="I28" s="18">
        <v>5192</v>
      </c>
      <c r="J28" s="18">
        <v>31745215</v>
      </c>
      <c r="K28" s="18">
        <v>43566</v>
      </c>
      <c r="L28" s="18">
        <v>2246223</v>
      </c>
      <c r="M28" s="18">
        <v>0</v>
      </c>
      <c r="N28" s="18">
        <v>52574281</v>
      </c>
      <c r="O28" s="18">
        <v>0</v>
      </c>
      <c r="P28" s="18">
        <v>122358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30751894</v>
      </c>
      <c r="AA28" s="18">
        <v>0</v>
      </c>
      <c r="AB28" s="18">
        <v>1775633</v>
      </c>
      <c r="AC28" s="18">
        <v>0</v>
      </c>
      <c r="AD28" s="18">
        <v>180833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1565075134</v>
      </c>
      <c r="AK28" s="18">
        <v>0</v>
      </c>
      <c r="AL28" s="18">
        <v>1887963</v>
      </c>
      <c r="AM28" s="18">
        <v>0</v>
      </c>
      <c r="AN28" s="18">
        <v>42384174</v>
      </c>
      <c r="AO28" s="18">
        <v>0</v>
      </c>
      <c r="AP28" s="18">
        <v>350975010</v>
      </c>
      <c r="AQ28" s="18">
        <v>0</v>
      </c>
      <c r="AR28" s="18">
        <v>0</v>
      </c>
      <c r="AS28" s="18">
        <v>0</v>
      </c>
      <c r="AT28" s="18">
        <v>5072134</v>
      </c>
      <c r="AU28" s="18">
        <v>17967</v>
      </c>
      <c r="AV28" s="18">
        <v>6073614</v>
      </c>
      <c r="AW28" s="18">
        <v>-61868</v>
      </c>
      <c r="AX28" s="18">
        <v>0</v>
      </c>
      <c r="AY28" s="18">
        <v>0</v>
      </c>
      <c r="AZ28" s="18">
        <v>0</v>
      </c>
      <c r="BA28" s="18">
        <v>0</v>
      </c>
      <c r="BB28" s="18">
        <v>1449751</v>
      </c>
      <c r="BC28" s="18">
        <v>105</v>
      </c>
      <c r="BD28" s="18">
        <v>214242</v>
      </c>
      <c r="BE28" s="18">
        <v>0</v>
      </c>
      <c r="BF28" s="18">
        <v>0</v>
      </c>
      <c r="BG28" s="18">
        <v>0</v>
      </c>
      <c r="BH28" s="18">
        <v>2507720</v>
      </c>
      <c r="BI28" s="18">
        <v>0</v>
      </c>
      <c r="BJ28" s="18">
        <v>1150260</v>
      </c>
      <c r="BK28" s="18">
        <v>0</v>
      </c>
      <c r="BL28" s="18">
        <v>1524080</v>
      </c>
      <c r="BM28" s="18">
        <v>0</v>
      </c>
      <c r="BN28" s="18">
        <v>0</v>
      </c>
      <c r="BO28" s="18">
        <v>0</v>
      </c>
      <c r="BP28" s="18">
        <v>869761</v>
      </c>
      <c r="BQ28" s="18">
        <v>0</v>
      </c>
      <c r="BR28" s="18">
        <v>6142</v>
      </c>
      <c r="BS28" s="18">
        <v>0</v>
      </c>
      <c r="BT28" s="18">
        <v>0</v>
      </c>
      <c r="BU28" s="18">
        <v>0</v>
      </c>
      <c r="BV28" s="18">
        <v>2904370</v>
      </c>
      <c r="BW28" s="18">
        <v>0</v>
      </c>
      <c r="BX28" s="18">
        <v>0</v>
      </c>
      <c r="BY28" s="18">
        <v>0</v>
      </c>
      <c r="BZ28" s="18">
        <v>0</v>
      </c>
      <c r="CA28" s="18">
        <v>0</v>
      </c>
      <c r="CB28" s="18">
        <v>1405139</v>
      </c>
      <c r="CC28" s="18">
        <v>0</v>
      </c>
      <c r="CD28" s="18">
        <v>0</v>
      </c>
      <c r="CE28" s="18">
        <v>0</v>
      </c>
      <c r="CF28" s="18">
        <v>0</v>
      </c>
      <c r="CG28" s="18">
        <v>0</v>
      </c>
      <c r="CH28" s="18">
        <v>0</v>
      </c>
      <c r="CI28" s="18">
        <v>0</v>
      </c>
      <c r="CJ28" s="18">
        <v>162552431</v>
      </c>
      <c r="CK28" s="18">
        <v>155147</v>
      </c>
      <c r="CL28" s="18">
        <v>1404864</v>
      </c>
      <c r="CM28" s="18">
        <v>621</v>
      </c>
      <c r="CN28" s="18">
        <v>1121735</v>
      </c>
      <c r="CO28" s="18">
        <v>621</v>
      </c>
      <c r="CP28" s="18">
        <v>0</v>
      </c>
      <c r="CQ28" s="18">
        <v>0</v>
      </c>
      <c r="CR28" s="18">
        <v>1152999</v>
      </c>
      <c r="CS28" s="18">
        <v>621</v>
      </c>
      <c r="CT28" s="18">
        <v>0</v>
      </c>
      <c r="CU28" s="18">
        <v>0</v>
      </c>
      <c r="CV28" s="18">
        <v>0</v>
      </c>
      <c r="CW28" s="18">
        <v>0</v>
      </c>
      <c r="CX28" s="18">
        <v>0</v>
      </c>
      <c r="CY28" s="18">
        <v>0</v>
      </c>
      <c r="CZ28" s="18">
        <v>0</v>
      </c>
      <c r="DA28" s="18">
        <v>0</v>
      </c>
      <c r="DB28" s="18">
        <v>0</v>
      </c>
      <c r="DC28" s="18">
        <v>0</v>
      </c>
      <c r="DD28" s="18">
        <v>135675718.00999999</v>
      </c>
      <c r="DE28" s="18">
        <v>0</v>
      </c>
      <c r="DF28" s="18">
        <v>4210</v>
      </c>
      <c r="DG28" s="18">
        <v>0</v>
      </c>
      <c r="DH28" s="18">
        <v>0</v>
      </c>
      <c r="DI28" s="18">
        <v>0</v>
      </c>
      <c r="DJ28" s="18">
        <v>0</v>
      </c>
      <c r="DK28" s="18">
        <v>0</v>
      </c>
      <c r="DL28" s="18">
        <v>0</v>
      </c>
      <c r="DM28" s="18">
        <v>0</v>
      </c>
      <c r="DN28" s="18">
        <v>0</v>
      </c>
      <c r="DO28" s="18">
        <v>0</v>
      </c>
      <c r="DP28" s="18">
        <v>0</v>
      </c>
      <c r="DQ28" s="18">
        <v>0</v>
      </c>
      <c r="DR28" s="18">
        <v>0</v>
      </c>
      <c r="DS28" s="18">
        <v>0</v>
      </c>
      <c r="DT28" s="18">
        <v>0</v>
      </c>
      <c r="DU28" s="18">
        <v>0</v>
      </c>
      <c r="DV28" s="18">
        <v>663586</v>
      </c>
      <c r="DW28" s="18">
        <v>0</v>
      </c>
      <c r="DX28" s="18">
        <v>23980310</v>
      </c>
      <c r="DY28" s="18">
        <v>27</v>
      </c>
      <c r="DZ28" s="18">
        <v>0</v>
      </c>
      <c r="EA28" s="18">
        <v>0</v>
      </c>
      <c r="EB28" s="18">
        <v>35775397</v>
      </c>
      <c r="EC28" s="18">
        <v>305097</v>
      </c>
      <c r="ED28" s="18">
        <v>960272</v>
      </c>
      <c r="EE28" s="18">
        <v>0</v>
      </c>
      <c r="EF28" s="18">
        <v>11285347</v>
      </c>
      <c r="EG28" s="18">
        <v>-147464</v>
      </c>
      <c r="EH28" s="18">
        <v>62125610</v>
      </c>
      <c r="EI28" s="18">
        <v>1118</v>
      </c>
      <c r="EJ28" s="18">
        <v>0</v>
      </c>
      <c r="EK28" s="18">
        <v>0</v>
      </c>
      <c r="EL28" s="18">
        <v>0</v>
      </c>
      <c r="EM28" s="18">
        <v>0</v>
      </c>
      <c r="EN28" s="18">
        <v>0</v>
      </c>
      <c r="EO28" s="18">
        <v>0</v>
      </c>
      <c r="EP28" s="18">
        <v>29611</v>
      </c>
      <c r="EQ28" s="18">
        <v>0</v>
      </c>
      <c r="ER28" s="18">
        <v>0</v>
      </c>
      <c r="ES28" s="18">
        <v>0</v>
      </c>
      <c r="ET28" s="18">
        <v>0</v>
      </c>
      <c r="EU28" s="18">
        <v>0</v>
      </c>
      <c r="EV28" s="18">
        <v>5032224</v>
      </c>
      <c r="EW28" s="18">
        <v>0</v>
      </c>
      <c r="EX28" s="18">
        <v>30003291</v>
      </c>
      <c r="EY28" s="18">
        <v>0</v>
      </c>
      <c r="EZ28" s="18">
        <v>87036</v>
      </c>
      <c r="FA28" s="18">
        <v>0</v>
      </c>
      <c r="FB28" s="18">
        <v>2544729</v>
      </c>
      <c r="FC28" s="18">
        <v>0</v>
      </c>
      <c r="FD28" s="18">
        <v>0</v>
      </c>
      <c r="FE28" s="18">
        <v>0</v>
      </c>
      <c r="FF28" s="18">
        <v>0</v>
      </c>
      <c r="FG28" s="18">
        <v>0</v>
      </c>
      <c r="FH28" s="18">
        <v>13678</v>
      </c>
      <c r="FI28" s="18">
        <v>0</v>
      </c>
      <c r="FJ28" s="18">
        <v>897522</v>
      </c>
      <c r="FK28" s="18">
        <v>0</v>
      </c>
      <c r="FL28" s="18">
        <v>0</v>
      </c>
      <c r="FM28" s="18">
        <v>0</v>
      </c>
      <c r="FN28" s="19">
        <v>29518120</v>
      </c>
      <c r="FO28" s="19">
        <v>0</v>
      </c>
      <c r="FP28" s="18">
        <v>0</v>
      </c>
      <c r="FQ28" s="18">
        <v>0</v>
      </c>
      <c r="FR28" s="18">
        <v>0</v>
      </c>
      <c r="FS28" s="18">
        <v>0</v>
      </c>
      <c r="FT28" s="80">
        <v>29518120</v>
      </c>
      <c r="FU28" s="80">
        <v>0</v>
      </c>
      <c r="FV28" s="18">
        <v>19524</v>
      </c>
      <c r="FW28" s="18">
        <v>0</v>
      </c>
      <c r="FX28" s="18">
        <v>29498596</v>
      </c>
      <c r="FY28" s="18">
        <v>0</v>
      </c>
      <c r="FZ28" s="80">
        <v>0</v>
      </c>
      <c r="GA28" s="80">
        <v>0</v>
      </c>
      <c r="GB28" s="18">
        <v>0</v>
      </c>
      <c r="GC28" s="18">
        <v>0</v>
      </c>
      <c r="GD28" s="18">
        <v>0</v>
      </c>
      <c r="GE28" s="18">
        <v>0</v>
      </c>
      <c r="GF28" s="18">
        <v>0</v>
      </c>
      <c r="GG28" s="18">
        <v>0</v>
      </c>
      <c r="GH28" s="18">
        <v>0</v>
      </c>
      <c r="GI28" s="18">
        <v>0</v>
      </c>
      <c r="GJ28" s="18">
        <v>0</v>
      </c>
      <c r="GK28" s="18">
        <v>0</v>
      </c>
      <c r="GL28" s="18">
        <v>0</v>
      </c>
      <c r="GM28" s="18">
        <v>0</v>
      </c>
      <c r="GN28" s="18">
        <v>0</v>
      </c>
      <c r="GO28" s="18">
        <v>0</v>
      </c>
      <c r="GP28" s="18">
        <v>0</v>
      </c>
      <c r="GQ28" s="18">
        <v>0</v>
      </c>
      <c r="GR28" s="18">
        <v>0</v>
      </c>
      <c r="GS28" s="18">
        <v>0</v>
      </c>
      <c r="GT28" s="18">
        <v>0</v>
      </c>
      <c r="GU28" s="18">
        <v>0</v>
      </c>
      <c r="GV28" s="18">
        <v>0</v>
      </c>
      <c r="GW28" s="18">
        <v>0</v>
      </c>
      <c r="GX28" s="18">
        <v>0</v>
      </c>
      <c r="GY28" s="18">
        <v>0</v>
      </c>
      <c r="GZ28" s="80">
        <v>0</v>
      </c>
      <c r="HA28" s="80">
        <v>0</v>
      </c>
      <c r="HB28" s="18">
        <v>0</v>
      </c>
      <c r="HC28" s="18">
        <v>0</v>
      </c>
      <c r="HD28" s="18">
        <v>0</v>
      </c>
      <c r="HE28" s="18">
        <v>0</v>
      </c>
      <c r="HF28" s="80">
        <v>0</v>
      </c>
      <c r="HG28" s="80">
        <v>0</v>
      </c>
      <c r="HH28" s="18">
        <v>0</v>
      </c>
      <c r="HI28" s="18">
        <v>0</v>
      </c>
      <c r="HJ28" s="18">
        <v>0</v>
      </c>
      <c r="HK28" s="18">
        <v>0</v>
      </c>
      <c r="HL28" s="80">
        <v>0</v>
      </c>
      <c r="HM28" s="80">
        <v>0</v>
      </c>
      <c r="HN28" s="18">
        <v>0</v>
      </c>
      <c r="HO28" s="18">
        <v>0</v>
      </c>
      <c r="HP28" s="18">
        <v>0</v>
      </c>
      <c r="HQ28" s="18">
        <v>0</v>
      </c>
      <c r="HR28" s="18">
        <v>0</v>
      </c>
      <c r="HS28" s="18">
        <v>0</v>
      </c>
      <c r="HT28" s="18">
        <v>2648051889.0100002</v>
      </c>
      <c r="HU28" s="18">
        <v>320750</v>
      </c>
      <c r="HV28" s="19">
        <v>2648372639.0100002</v>
      </c>
    </row>
    <row r="29" spans="1:230" ht="12.75" customHeight="1">
      <c r="A29" s="57" t="s">
        <v>191</v>
      </c>
      <c r="B29" s="17">
        <v>1031</v>
      </c>
      <c r="C29" s="58" t="s">
        <v>146</v>
      </c>
      <c r="D29" s="19">
        <v>19236161.259999998</v>
      </c>
      <c r="E29" s="19">
        <v>6006163.4800000004</v>
      </c>
      <c r="F29" s="18">
        <v>3696574.44</v>
      </c>
      <c r="G29" s="18">
        <v>0</v>
      </c>
      <c r="H29" s="18">
        <v>9184570.0700000003</v>
      </c>
      <c r="I29" s="18">
        <v>0</v>
      </c>
      <c r="J29" s="18">
        <v>6355016.75</v>
      </c>
      <c r="K29" s="18">
        <v>6006163.4800000004</v>
      </c>
      <c r="L29" s="18">
        <v>36071.490000000005</v>
      </c>
      <c r="M29" s="18">
        <v>0</v>
      </c>
      <c r="N29" s="18">
        <v>3015041.35</v>
      </c>
      <c r="O29" s="18">
        <v>0</v>
      </c>
      <c r="P29" s="18">
        <v>399659.6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5318028.1999999993</v>
      </c>
      <c r="AA29" s="18">
        <v>0</v>
      </c>
      <c r="AB29" s="18">
        <v>0</v>
      </c>
      <c r="AC29" s="18">
        <v>0</v>
      </c>
      <c r="AD29" s="18">
        <v>66632.44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0</v>
      </c>
      <c r="AK29" s="18">
        <v>0</v>
      </c>
      <c r="AL29" s="18">
        <v>0</v>
      </c>
      <c r="AM29" s="18">
        <v>0</v>
      </c>
      <c r="AN29" s="18">
        <v>-56.55</v>
      </c>
      <c r="AO29" s="18">
        <v>0</v>
      </c>
      <c r="AP29" s="18">
        <v>83365340.810000002</v>
      </c>
      <c r="AQ29" s="18">
        <v>0</v>
      </c>
      <c r="AR29" s="18">
        <v>0</v>
      </c>
      <c r="AS29" s="18">
        <v>0</v>
      </c>
      <c r="AT29" s="18">
        <v>638806.30000000005</v>
      </c>
      <c r="AU29" s="18">
        <v>0</v>
      </c>
      <c r="AV29" s="18">
        <v>1067058.97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13007.09</v>
      </c>
      <c r="BC29" s="18">
        <v>0</v>
      </c>
      <c r="BD29" s="18">
        <v>57631.990000000005</v>
      </c>
      <c r="BE29" s="18">
        <v>0</v>
      </c>
      <c r="BF29" s="18">
        <v>0</v>
      </c>
      <c r="BG29" s="18">
        <v>0</v>
      </c>
      <c r="BH29" s="18">
        <v>-350</v>
      </c>
      <c r="BI29" s="18">
        <v>0</v>
      </c>
      <c r="BJ29" s="18">
        <v>635079.91</v>
      </c>
      <c r="BK29" s="18">
        <v>0</v>
      </c>
      <c r="BL29" s="18">
        <v>0</v>
      </c>
      <c r="BM29" s="18">
        <v>0</v>
      </c>
      <c r="BN29" s="18">
        <v>0</v>
      </c>
      <c r="BO29" s="18">
        <v>0</v>
      </c>
      <c r="BP29" s="18">
        <v>0</v>
      </c>
      <c r="BQ29" s="18">
        <v>0</v>
      </c>
      <c r="BR29" s="18">
        <v>2365.23</v>
      </c>
      <c r="BS29" s="18">
        <v>0</v>
      </c>
      <c r="BT29" s="18">
        <v>0</v>
      </c>
      <c r="BU29" s="18">
        <v>0</v>
      </c>
      <c r="BV29" s="18">
        <v>600</v>
      </c>
      <c r="BW29" s="18">
        <v>0</v>
      </c>
      <c r="BX29" s="18">
        <v>0</v>
      </c>
      <c r="BY29" s="18">
        <v>0</v>
      </c>
      <c r="BZ29" s="18">
        <v>0</v>
      </c>
      <c r="CA29" s="18">
        <v>0</v>
      </c>
      <c r="CB29" s="18">
        <v>48897.380000000005</v>
      </c>
      <c r="CC29" s="18">
        <v>0</v>
      </c>
      <c r="CD29" s="18">
        <v>0</v>
      </c>
      <c r="CE29" s="18">
        <v>0</v>
      </c>
      <c r="CF29" s="18">
        <v>0</v>
      </c>
      <c r="CG29" s="18">
        <v>0</v>
      </c>
      <c r="CH29" s="18">
        <v>0</v>
      </c>
      <c r="CI29" s="18">
        <v>0</v>
      </c>
      <c r="CJ29" s="18">
        <v>0</v>
      </c>
      <c r="CK29" s="18">
        <v>0</v>
      </c>
      <c r="CL29" s="18">
        <v>0</v>
      </c>
      <c r="CM29" s="18">
        <v>0</v>
      </c>
      <c r="CN29" s="18">
        <v>0</v>
      </c>
      <c r="CO29" s="18">
        <v>0</v>
      </c>
      <c r="CP29" s="18">
        <v>0</v>
      </c>
      <c r="CQ29" s="18">
        <v>0</v>
      </c>
      <c r="CR29" s="18">
        <v>0</v>
      </c>
      <c r="CS29" s="18">
        <v>0</v>
      </c>
      <c r="CT29" s="18">
        <v>0</v>
      </c>
      <c r="CU29" s="18">
        <v>0</v>
      </c>
      <c r="CV29" s="18">
        <v>0</v>
      </c>
      <c r="CW29" s="18">
        <v>0</v>
      </c>
      <c r="CX29" s="18">
        <v>0</v>
      </c>
      <c r="CY29" s="18">
        <v>0</v>
      </c>
      <c r="CZ29" s="18">
        <v>-18795.66</v>
      </c>
      <c r="DA29" s="18">
        <v>0</v>
      </c>
      <c r="DB29" s="18">
        <v>0</v>
      </c>
      <c r="DC29" s="18">
        <v>0</v>
      </c>
      <c r="DD29" s="18">
        <v>5478794.6500000004</v>
      </c>
      <c r="DE29" s="18">
        <v>0</v>
      </c>
      <c r="DF29" s="18">
        <v>-71376.539999999994</v>
      </c>
      <c r="DG29" s="18">
        <v>0</v>
      </c>
      <c r="DH29" s="18">
        <v>0</v>
      </c>
      <c r="DI29" s="18">
        <v>0</v>
      </c>
      <c r="DJ29" s="18">
        <v>0</v>
      </c>
      <c r="DK29" s="18">
        <v>0</v>
      </c>
      <c r="DL29" s="18">
        <v>0</v>
      </c>
      <c r="DM29" s="18">
        <v>0</v>
      </c>
      <c r="DN29" s="18">
        <v>0</v>
      </c>
      <c r="DO29" s="18">
        <v>0</v>
      </c>
      <c r="DP29" s="18">
        <v>0</v>
      </c>
      <c r="DQ29" s="18">
        <v>0</v>
      </c>
      <c r="DR29" s="18">
        <v>0</v>
      </c>
      <c r="DS29" s="18">
        <v>0</v>
      </c>
      <c r="DT29" s="18">
        <v>0</v>
      </c>
      <c r="DU29" s="18">
        <v>0</v>
      </c>
      <c r="DV29" s="18">
        <v>1963727.44</v>
      </c>
      <c r="DW29" s="18">
        <v>0</v>
      </c>
      <c r="DX29" s="18">
        <v>798688.59</v>
      </c>
      <c r="DY29" s="18">
        <v>0</v>
      </c>
      <c r="DZ29" s="18">
        <v>0</v>
      </c>
      <c r="EA29" s="18">
        <v>0</v>
      </c>
      <c r="EB29" s="18">
        <v>3471694.37</v>
      </c>
      <c r="EC29" s="18">
        <v>0</v>
      </c>
      <c r="ED29" s="18">
        <v>22393.14</v>
      </c>
      <c r="EE29" s="18">
        <v>0</v>
      </c>
      <c r="EF29" s="18">
        <v>2165060.0699999998</v>
      </c>
      <c r="EG29" s="18">
        <v>0</v>
      </c>
      <c r="EH29" s="18">
        <v>1967284.1400000001</v>
      </c>
      <c r="EI29" s="18">
        <v>0</v>
      </c>
      <c r="EJ29" s="18">
        <v>0</v>
      </c>
      <c r="EK29" s="18">
        <v>0</v>
      </c>
      <c r="EL29" s="18">
        <v>0</v>
      </c>
      <c r="EM29" s="18">
        <v>0</v>
      </c>
      <c r="EN29" s="18">
        <v>0</v>
      </c>
      <c r="EO29" s="18">
        <v>0</v>
      </c>
      <c r="EP29" s="18">
        <v>0</v>
      </c>
      <c r="EQ29" s="18">
        <v>0</v>
      </c>
      <c r="ER29" s="18">
        <v>0</v>
      </c>
      <c r="ES29" s="18">
        <v>0</v>
      </c>
      <c r="ET29" s="18">
        <v>0</v>
      </c>
      <c r="EU29" s="18">
        <v>0</v>
      </c>
      <c r="EV29" s="18">
        <v>0</v>
      </c>
      <c r="EW29" s="18">
        <v>0</v>
      </c>
      <c r="EX29" s="18">
        <v>0</v>
      </c>
      <c r="EY29" s="18">
        <v>0</v>
      </c>
      <c r="EZ29" s="18">
        <v>0</v>
      </c>
      <c r="FA29" s="18">
        <v>0</v>
      </c>
      <c r="FB29" s="18">
        <v>0</v>
      </c>
      <c r="FC29" s="18">
        <v>0</v>
      </c>
      <c r="FD29" s="18">
        <v>0</v>
      </c>
      <c r="FE29" s="18">
        <v>0</v>
      </c>
      <c r="FF29" s="18">
        <v>0</v>
      </c>
      <c r="FG29" s="18">
        <v>0</v>
      </c>
      <c r="FH29" s="18">
        <v>0</v>
      </c>
      <c r="FI29" s="18">
        <v>0</v>
      </c>
      <c r="FJ29" s="18">
        <v>0</v>
      </c>
      <c r="FK29" s="18">
        <v>0</v>
      </c>
      <c r="FL29" s="18">
        <v>0</v>
      </c>
      <c r="FM29" s="18">
        <v>0</v>
      </c>
      <c r="FN29" s="19">
        <v>0</v>
      </c>
      <c r="FO29" s="19">
        <v>0</v>
      </c>
      <c r="FP29" s="18">
        <v>0</v>
      </c>
      <c r="FQ29" s="18">
        <v>0</v>
      </c>
      <c r="FR29" s="18">
        <v>0</v>
      </c>
      <c r="FS29" s="18">
        <v>0</v>
      </c>
      <c r="FT29" s="80">
        <v>0</v>
      </c>
      <c r="FU29" s="80">
        <v>0</v>
      </c>
      <c r="FV29" s="18">
        <v>0</v>
      </c>
      <c r="FW29" s="18">
        <v>0</v>
      </c>
      <c r="FX29" s="18">
        <v>0</v>
      </c>
      <c r="FY29" s="18">
        <v>0</v>
      </c>
      <c r="FZ29" s="80">
        <v>0</v>
      </c>
      <c r="GA29" s="80">
        <v>0</v>
      </c>
      <c r="GB29" s="18">
        <v>0</v>
      </c>
      <c r="GC29" s="18">
        <v>0</v>
      </c>
      <c r="GD29" s="18">
        <v>0</v>
      </c>
      <c r="GE29" s="18">
        <v>0</v>
      </c>
      <c r="GF29" s="18">
        <v>859431</v>
      </c>
      <c r="GG29" s="18">
        <v>0</v>
      </c>
      <c r="GH29" s="18">
        <v>0</v>
      </c>
      <c r="GI29" s="18">
        <v>0</v>
      </c>
      <c r="GJ29" s="18">
        <v>0</v>
      </c>
      <c r="GK29" s="18">
        <v>0</v>
      </c>
      <c r="GL29" s="18">
        <v>0</v>
      </c>
      <c r="GM29" s="18">
        <v>0</v>
      </c>
      <c r="GN29" s="18">
        <v>0</v>
      </c>
      <c r="GO29" s="18">
        <v>0</v>
      </c>
      <c r="GP29" s="18">
        <v>0</v>
      </c>
      <c r="GQ29" s="18">
        <v>0</v>
      </c>
      <c r="GR29" s="18">
        <v>0</v>
      </c>
      <c r="GS29" s="18">
        <v>0</v>
      </c>
      <c r="GT29" s="18">
        <v>0</v>
      </c>
      <c r="GU29" s="18">
        <v>0</v>
      </c>
      <c r="GV29" s="18">
        <v>0</v>
      </c>
      <c r="GW29" s="18">
        <v>0</v>
      </c>
      <c r="GX29" s="18">
        <v>0</v>
      </c>
      <c r="GY29" s="18">
        <v>0</v>
      </c>
      <c r="GZ29" s="80">
        <v>0</v>
      </c>
      <c r="HA29" s="80">
        <v>0</v>
      </c>
      <c r="HB29" s="18">
        <v>0</v>
      </c>
      <c r="HC29" s="18">
        <v>0</v>
      </c>
      <c r="HD29" s="18">
        <v>0</v>
      </c>
      <c r="HE29" s="18">
        <v>0</v>
      </c>
      <c r="HF29" s="80">
        <v>0</v>
      </c>
      <c r="HG29" s="80">
        <v>0</v>
      </c>
      <c r="HH29" s="18">
        <v>0</v>
      </c>
      <c r="HI29" s="18">
        <v>0</v>
      </c>
      <c r="HJ29" s="18">
        <v>0</v>
      </c>
      <c r="HK29" s="18">
        <v>0</v>
      </c>
      <c r="HL29" s="80">
        <v>0</v>
      </c>
      <c r="HM29" s="80">
        <v>0</v>
      </c>
      <c r="HN29" s="18">
        <v>0</v>
      </c>
      <c r="HO29" s="18">
        <v>0</v>
      </c>
      <c r="HP29" s="18">
        <v>0</v>
      </c>
      <c r="HQ29" s="18">
        <v>0</v>
      </c>
      <c r="HR29" s="18">
        <v>0</v>
      </c>
      <c r="HS29" s="18">
        <v>0</v>
      </c>
      <c r="HT29" s="18">
        <v>130536876.67000002</v>
      </c>
      <c r="HU29" s="18">
        <v>6006163.4800000004</v>
      </c>
      <c r="HV29" s="19">
        <v>136543040.15000001</v>
      </c>
    </row>
    <row r="30" spans="1:230" ht="12.75" customHeight="1">
      <c r="A30" s="57" t="s">
        <v>193</v>
      </c>
      <c r="B30" s="17">
        <v>1032</v>
      </c>
      <c r="C30" s="58" t="s">
        <v>146</v>
      </c>
      <c r="D30" s="19">
        <v>181488248.4108001</v>
      </c>
      <c r="E30" s="19">
        <v>0</v>
      </c>
      <c r="F30" s="18">
        <v>15353777.517188268</v>
      </c>
      <c r="G30" s="18">
        <v>0</v>
      </c>
      <c r="H30" s="18">
        <v>107449955.62659201</v>
      </c>
      <c r="I30" s="18">
        <v>0</v>
      </c>
      <c r="J30" s="18">
        <v>58684515.267019801</v>
      </c>
      <c r="K30" s="18">
        <v>0</v>
      </c>
      <c r="L30" s="18">
        <v>30089752.510000002</v>
      </c>
      <c r="M30" s="18">
        <v>0</v>
      </c>
      <c r="N30" s="18">
        <v>49476270.5</v>
      </c>
      <c r="O30" s="18">
        <v>0</v>
      </c>
      <c r="P30" s="18">
        <v>2550819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85230651.031100005</v>
      </c>
      <c r="AA30" s="18">
        <v>0</v>
      </c>
      <c r="AB30" s="18">
        <v>0</v>
      </c>
      <c r="AC30" s="18">
        <v>0</v>
      </c>
      <c r="AD30" s="18">
        <v>26675147.299999997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508008471.73989069</v>
      </c>
      <c r="AK30" s="18">
        <v>0</v>
      </c>
      <c r="AL30" s="18">
        <v>1353822.8002089858</v>
      </c>
      <c r="AM30" s="18">
        <v>0</v>
      </c>
      <c r="AN30" s="18">
        <v>27815553.550011564</v>
      </c>
      <c r="AO30" s="18">
        <v>0</v>
      </c>
      <c r="AP30" s="18">
        <v>418046736.02411014</v>
      </c>
      <c r="AQ30" s="18">
        <v>0</v>
      </c>
      <c r="AR30" s="18">
        <v>372257.53</v>
      </c>
      <c r="AS30" s="18">
        <v>0</v>
      </c>
      <c r="AT30" s="18">
        <v>30979698.969500002</v>
      </c>
      <c r="AU30" s="18">
        <v>0</v>
      </c>
      <c r="AV30" s="18">
        <v>91028479.029500008</v>
      </c>
      <c r="AW30" s="18">
        <v>0</v>
      </c>
      <c r="AX30" s="18">
        <v>9380.01</v>
      </c>
      <c r="AY30" s="18">
        <v>0</v>
      </c>
      <c r="AZ30" s="18">
        <v>0</v>
      </c>
      <c r="BA30" s="18">
        <v>0</v>
      </c>
      <c r="BB30" s="18">
        <v>2834754.0641000001</v>
      </c>
      <c r="BC30" s="18">
        <v>0</v>
      </c>
      <c r="BD30" s="18">
        <v>24102225.363600001</v>
      </c>
      <c r="BE30" s="18">
        <v>0</v>
      </c>
      <c r="BF30" s="18">
        <v>5500</v>
      </c>
      <c r="BG30" s="18">
        <v>0</v>
      </c>
      <c r="BH30" s="18">
        <v>5458315.2599999998</v>
      </c>
      <c r="BI30" s="18">
        <v>0</v>
      </c>
      <c r="BJ30" s="18">
        <v>630903.27</v>
      </c>
      <c r="BK30" s="18">
        <v>0</v>
      </c>
      <c r="BL30" s="18">
        <v>147358.87</v>
      </c>
      <c r="BM30" s="18">
        <v>0</v>
      </c>
      <c r="BN30" s="18">
        <v>0</v>
      </c>
      <c r="BO30" s="18">
        <v>0</v>
      </c>
      <c r="BP30" s="18">
        <v>1997638.2199999997</v>
      </c>
      <c r="BQ30" s="18">
        <v>0</v>
      </c>
      <c r="BR30" s="18">
        <v>214687.28</v>
      </c>
      <c r="BS30" s="18">
        <v>0</v>
      </c>
      <c r="BT30" s="18">
        <v>0</v>
      </c>
      <c r="BU30" s="18">
        <v>0</v>
      </c>
      <c r="BV30" s="18">
        <v>410732.38760000002</v>
      </c>
      <c r="BW30" s="18">
        <v>0</v>
      </c>
      <c r="BX30" s="18">
        <v>575454.02</v>
      </c>
      <c r="BY30" s="18">
        <v>0</v>
      </c>
      <c r="BZ30" s="18">
        <v>0</v>
      </c>
      <c r="CA30" s="18">
        <v>0</v>
      </c>
      <c r="CB30" s="18">
        <v>2325263.5099999998</v>
      </c>
      <c r="CC30" s="18">
        <v>0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307825431.0546</v>
      </c>
      <c r="CK30" s="18">
        <v>0</v>
      </c>
      <c r="CL30" s="18">
        <v>14748816.031099999</v>
      </c>
      <c r="CM30" s="18">
        <v>0</v>
      </c>
      <c r="CN30" s="18">
        <v>27222163.927999999</v>
      </c>
      <c r="CO30" s="18">
        <v>0</v>
      </c>
      <c r="CP30" s="18">
        <v>0</v>
      </c>
      <c r="CQ30" s="18">
        <v>0</v>
      </c>
      <c r="CR30" s="18">
        <v>12201638.7511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18">
        <v>0</v>
      </c>
      <c r="CY30" s="18">
        <v>0</v>
      </c>
      <c r="CZ30" s="18">
        <v>0</v>
      </c>
      <c r="DA30" s="18">
        <v>0</v>
      </c>
      <c r="DB30" s="18">
        <v>0</v>
      </c>
      <c r="DC30" s="18">
        <v>0</v>
      </c>
      <c r="DD30" s="18">
        <v>10654665.27</v>
      </c>
      <c r="DE30" s="18">
        <v>0</v>
      </c>
      <c r="DF30" s="18">
        <v>0</v>
      </c>
      <c r="DG30" s="18">
        <v>0</v>
      </c>
      <c r="DH30" s="18">
        <v>0</v>
      </c>
      <c r="DI30" s="18">
        <v>0</v>
      </c>
      <c r="DJ30" s="18">
        <v>0</v>
      </c>
      <c r="DK30" s="18">
        <v>0</v>
      </c>
      <c r="DL30" s="18">
        <v>0</v>
      </c>
      <c r="DM30" s="18">
        <v>0</v>
      </c>
      <c r="DN30" s="18">
        <v>912669.8</v>
      </c>
      <c r="DO30" s="18">
        <v>0</v>
      </c>
      <c r="DP30" s="18">
        <v>0</v>
      </c>
      <c r="DQ30" s="18">
        <v>0</v>
      </c>
      <c r="DR30" s="18">
        <v>0</v>
      </c>
      <c r="DS30" s="18">
        <v>0</v>
      </c>
      <c r="DT30" s="18">
        <v>0</v>
      </c>
      <c r="DU30" s="18">
        <v>0</v>
      </c>
      <c r="DV30" s="18">
        <v>0</v>
      </c>
      <c r="DW30" s="18">
        <v>0</v>
      </c>
      <c r="DX30" s="18">
        <v>3929922.8</v>
      </c>
      <c r="DY30" s="18">
        <v>0</v>
      </c>
      <c r="DZ30" s="18">
        <v>0</v>
      </c>
      <c r="EA30" s="18">
        <v>0</v>
      </c>
      <c r="EB30" s="18">
        <v>88186780.951800004</v>
      </c>
      <c r="EC30" s="18">
        <v>0</v>
      </c>
      <c r="ED30" s="18">
        <v>10399224.109999999</v>
      </c>
      <c r="EE30" s="18">
        <v>0</v>
      </c>
      <c r="EF30" s="18">
        <v>32886983.530000001</v>
      </c>
      <c r="EG30" s="18">
        <v>0</v>
      </c>
      <c r="EH30" s="18">
        <v>33619718.320100002</v>
      </c>
      <c r="EI30" s="18">
        <v>0</v>
      </c>
      <c r="EJ30" s="18">
        <v>0</v>
      </c>
      <c r="EK30" s="18">
        <v>0</v>
      </c>
      <c r="EL30" s="18">
        <v>0</v>
      </c>
      <c r="EM30" s="18">
        <v>0</v>
      </c>
      <c r="EN30" s="18">
        <v>3652612.14</v>
      </c>
      <c r="EO30" s="18">
        <v>0</v>
      </c>
      <c r="EP30" s="18">
        <v>149949.17000000001</v>
      </c>
      <c r="EQ30" s="18">
        <v>0</v>
      </c>
      <c r="ER30" s="18">
        <v>0</v>
      </c>
      <c r="ES30" s="18">
        <v>0</v>
      </c>
      <c r="ET30" s="18">
        <v>0</v>
      </c>
      <c r="EU30" s="18">
        <v>0</v>
      </c>
      <c r="EV30" s="18">
        <v>9903457.629999999</v>
      </c>
      <c r="EW30" s="18">
        <v>0</v>
      </c>
      <c r="EX30" s="18">
        <v>73504804.699999988</v>
      </c>
      <c r="EY30" s="18">
        <v>0</v>
      </c>
      <c r="EZ30" s="18">
        <v>1629667.53</v>
      </c>
      <c r="FA30" s="18">
        <v>0</v>
      </c>
      <c r="FB30" s="18">
        <v>2664306.98</v>
      </c>
      <c r="FC30" s="18">
        <v>0</v>
      </c>
      <c r="FD30" s="18">
        <v>0</v>
      </c>
      <c r="FE30" s="18">
        <v>0</v>
      </c>
      <c r="FF30" s="18">
        <v>225162.5</v>
      </c>
      <c r="FG30" s="18">
        <v>0</v>
      </c>
      <c r="FH30" s="18">
        <v>22823418.109999999</v>
      </c>
      <c r="FI30" s="18">
        <v>0</v>
      </c>
      <c r="FJ30" s="18">
        <v>5927373.7300000004</v>
      </c>
      <c r="FK30" s="18">
        <v>0</v>
      </c>
      <c r="FL30" s="18">
        <v>0</v>
      </c>
      <c r="FM30" s="18">
        <v>0</v>
      </c>
      <c r="FN30" s="19">
        <v>64235045.890000008</v>
      </c>
      <c r="FO30" s="19">
        <v>0</v>
      </c>
      <c r="FP30" s="18">
        <v>162618.45000000001</v>
      </c>
      <c r="FQ30" s="18">
        <v>0</v>
      </c>
      <c r="FR30" s="18">
        <v>2774316.97</v>
      </c>
      <c r="FS30" s="18">
        <v>0</v>
      </c>
      <c r="FT30" s="80">
        <v>24858417.560000002</v>
      </c>
      <c r="FU30" s="80">
        <v>0</v>
      </c>
      <c r="FV30" s="18">
        <v>373022.37</v>
      </c>
      <c r="FW30" s="18">
        <v>0</v>
      </c>
      <c r="FX30" s="18">
        <v>24485395.190000001</v>
      </c>
      <c r="FY30" s="18">
        <v>0</v>
      </c>
      <c r="FZ30" s="80">
        <v>36439692.910000004</v>
      </c>
      <c r="GA30" s="80">
        <v>0</v>
      </c>
      <c r="GB30" s="18">
        <v>3929871.54</v>
      </c>
      <c r="GC30" s="18">
        <v>0</v>
      </c>
      <c r="GD30" s="18">
        <v>32509821.370000001</v>
      </c>
      <c r="GE30" s="18">
        <v>0</v>
      </c>
      <c r="GF30" s="18">
        <v>1240381.33</v>
      </c>
      <c r="GG30" s="18">
        <v>0</v>
      </c>
      <c r="GH30" s="18">
        <v>0</v>
      </c>
      <c r="GI30" s="18">
        <v>0</v>
      </c>
      <c r="GJ30" s="18">
        <v>0</v>
      </c>
      <c r="GK30" s="18">
        <v>0</v>
      </c>
      <c r="GL30" s="18">
        <v>0</v>
      </c>
      <c r="GM30" s="18">
        <v>0</v>
      </c>
      <c r="GN30" s="18">
        <v>0</v>
      </c>
      <c r="GO30" s="18">
        <v>0</v>
      </c>
      <c r="GP30" s="18">
        <v>0</v>
      </c>
      <c r="GQ30" s="18">
        <v>0</v>
      </c>
      <c r="GR30" s="18">
        <v>0</v>
      </c>
      <c r="GS30" s="18">
        <v>0</v>
      </c>
      <c r="GT30" s="18">
        <v>0</v>
      </c>
      <c r="GU30" s="18">
        <v>0</v>
      </c>
      <c r="GV30" s="18">
        <v>0</v>
      </c>
      <c r="GW30" s="18">
        <v>0</v>
      </c>
      <c r="GX30" s="18">
        <v>0</v>
      </c>
      <c r="GY30" s="18">
        <v>0</v>
      </c>
      <c r="GZ30" s="80">
        <v>0</v>
      </c>
      <c r="HA30" s="80">
        <v>0</v>
      </c>
      <c r="HB30" s="18">
        <v>0</v>
      </c>
      <c r="HC30" s="18">
        <v>0</v>
      </c>
      <c r="HD30" s="18">
        <v>0</v>
      </c>
      <c r="HE30" s="18">
        <v>0</v>
      </c>
      <c r="HF30" s="80">
        <v>0</v>
      </c>
      <c r="HG30" s="80">
        <v>0</v>
      </c>
      <c r="HH30" s="18">
        <v>0</v>
      </c>
      <c r="HI30" s="18">
        <v>0</v>
      </c>
      <c r="HJ30" s="18">
        <v>0</v>
      </c>
      <c r="HK30" s="18">
        <v>0</v>
      </c>
      <c r="HL30" s="80">
        <v>0</v>
      </c>
      <c r="HM30" s="80">
        <v>0</v>
      </c>
      <c r="HN30" s="18">
        <v>0</v>
      </c>
      <c r="HO30" s="18">
        <v>0</v>
      </c>
      <c r="HP30" s="18">
        <v>0</v>
      </c>
      <c r="HQ30" s="18">
        <v>0</v>
      </c>
      <c r="HR30" s="18">
        <v>0</v>
      </c>
      <c r="HS30" s="18">
        <v>0</v>
      </c>
      <c r="HT30" s="18">
        <v>2220372314.9071217</v>
      </c>
      <c r="HU30" s="18">
        <v>0</v>
      </c>
      <c r="HV30" s="19">
        <v>2220372314.9071217</v>
      </c>
    </row>
    <row r="31" spans="1:230" ht="12.75" customHeight="1">
      <c r="A31" s="57" t="s">
        <v>195</v>
      </c>
      <c r="B31" s="17">
        <v>1034</v>
      </c>
      <c r="C31" s="58" t="s">
        <v>146</v>
      </c>
      <c r="D31" s="19">
        <v>6814848.5000000009</v>
      </c>
      <c r="E31" s="19">
        <v>0</v>
      </c>
      <c r="F31" s="18">
        <v>1373881.45</v>
      </c>
      <c r="G31" s="18">
        <v>0</v>
      </c>
      <c r="H31" s="18">
        <v>3945452.99</v>
      </c>
      <c r="I31" s="18">
        <v>0</v>
      </c>
      <c r="J31" s="18">
        <v>1495514.0600000003</v>
      </c>
      <c r="K31" s="18">
        <v>0</v>
      </c>
      <c r="L31" s="18">
        <v>1155835.71</v>
      </c>
      <c r="M31" s="18">
        <v>0</v>
      </c>
      <c r="N31" s="18">
        <v>6735938.0300000003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5176375.25</v>
      </c>
      <c r="AA31" s="18">
        <v>0</v>
      </c>
      <c r="AB31" s="18">
        <v>0</v>
      </c>
      <c r="AC31" s="18">
        <v>0</v>
      </c>
      <c r="AD31" s="18">
        <v>1431972.12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321794115.57999998</v>
      </c>
      <c r="AK31" s="18">
        <v>0</v>
      </c>
      <c r="AL31" s="18">
        <v>1835549.65</v>
      </c>
      <c r="AM31" s="18">
        <v>0</v>
      </c>
      <c r="AN31" s="18">
        <v>661685.16</v>
      </c>
      <c r="AO31" s="18">
        <v>0</v>
      </c>
      <c r="AP31" s="18">
        <v>11196351.75</v>
      </c>
      <c r="AQ31" s="18">
        <v>0</v>
      </c>
      <c r="AR31" s="18">
        <v>0</v>
      </c>
      <c r="AS31" s="18">
        <v>0</v>
      </c>
      <c r="AT31" s="18">
        <v>889066.77999999991</v>
      </c>
      <c r="AU31" s="18">
        <v>0</v>
      </c>
      <c r="AV31" s="18">
        <v>642724.89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364011.63</v>
      </c>
      <c r="BC31" s="18">
        <v>0</v>
      </c>
      <c r="BD31" s="18">
        <v>6820464.8399999999</v>
      </c>
      <c r="BE31" s="18">
        <v>0</v>
      </c>
      <c r="BF31" s="18">
        <v>0</v>
      </c>
      <c r="BG31" s="18">
        <v>0</v>
      </c>
      <c r="BH31" s="18">
        <v>164717.85</v>
      </c>
      <c r="BI31" s="18">
        <v>0</v>
      </c>
      <c r="BJ31" s="18">
        <v>0</v>
      </c>
      <c r="BK31" s="18">
        <v>0</v>
      </c>
      <c r="BL31" s="18">
        <v>0</v>
      </c>
      <c r="BM31" s="18">
        <v>0</v>
      </c>
      <c r="BN31" s="18">
        <v>0</v>
      </c>
      <c r="BO31" s="18">
        <v>0</v>
      </c>
      <c r="BP31" s="18">
        <v>0</v>
      </c>
      <c r="BQ31" s="18">
        <v>0</v>
      </c>
      <c r="BR31" s="18">
        <v>38092.400000000001</v>
      </c>
      <c r="BS31" s="18">
        <v>0</v>
      </c>
      <c r="BT31" s="18">
        <v>0</v>
      </c>
      <c r="BU31" s="18">
        <v>0</v>
      </c>
      <c r="BV31" s="18">
        <v>138262.24</v>
      </c>
      <c r="BW31" s="18">
        <v>0</v>
      </c>
      <c r="BX31" s="18">
        <v>0</v>
      </c>
      <c r="BY31" s="18">
        <v>0</v>
      </c>
      <c r="BZ31" s="18">
        <v>0</v>
      </c>
      <c r="CA31" s="18">
        <v>0</v>
      </c>
      <c r="CB31" s="18">
        <v>0</v>
      </c>
      <c r="CC31" s="18">
        <v>0</v>
      </c>
      <c r="CD31" s="18">
        <v>0</v>
      </c>
      <c r="CE31" s="18">
        <v>0</v>
      </c>
      <c r="CF31" s="18">
        <v>0</v>
      </c>
      <c r="CG31" s="18">
        <v>0</v>
      </c>
      <c r="CH31" s="18">
        <v>0</v>
      </c>
      <c r="CI31" s="18">
        <v>0</v>
      </c>
      <c r="CJ31" s="18">
        <v>23431199.739999998</v>
      </c>
      <c r="CK31" s="18">
        <v>0</v>
      </c>
      <c r="CL31" s="18">
        <v>1393000.97</v>
      </c>
      <c r="CM31" s="18">
        <v>0</v>
      </c>
      <c r="CN31" s="18">
        <v>1752428.51</v>
      </c>
      <c r="CO31" s="18">
        <v>0</v>
      </c>
      <c r="CP31" s="18">
        <v>0</v>
      </c>
      <c r="CQ31" s="18">
        <v>0</v>
      </c>
      <c r="CR31" s="18">
        <v>917452.3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18">
        <v>0</v>
      </c>
      <c r="CY31" s="18">
        <v>0</v>
      </c>
      <c r="CZ31" s="18">
        <v>0</v>
      </c>
      <c r="DA31" s="18">
        <v>0</v>
      </c>
      <c r="DB31" s="18">
        <v>0</v>
      </c>
      <c r="DC31" s="18">
        <v>0</v>
      </c>
      <c r="DD31" s="18">
        <v>25817866.550269499</v>
      </c>
      <c r="DE31" s="18">
        <v>0</v>
      </c>
      <c r="DF31" s="18">
        <v>0</v>
      </c>
      <c r="DG31" s="18">
        <v>0</v>
      </c>
      <c r="DH31" s="18">
        <v>0</v>
      </c>
      <c r="DI31" s="18">
        <v>0</v>
      </c>
      <c r="DJ31" s="18">
        <v>0</v>
      </c>
      <c r="DK31" s="18">
        <v>0</v>
      </c>
      <c r="DL31" s="18">
        <v>0</v>
      </c>
      <c r="DM31" s="18">
        <v>0</v>
      </c>
      <c r="DN31" s="18">
        <v>32200</v>
      </c>
      <c r="DO31" s="18">
        <v>0</v>
      </c>
      <c r="DP31" s="18">
        <v>0</v>
      </c>
      <c r="DQ31" s="18">
        <v>0</v>
      </c>
      <c r="DR31" s="18">
        <v>0</v>
      </c>
      <c r="DS31" s="18">
        <v>0</v>
      </c>
      <c r="DT31" s="18">
        <v>55292.73</v>
      </c>
      <c r="DU31" s="18">
        <v>0</v>
      </c>
      <c r="DV31" s="18">
        <v>0</v>
      </c>
      <c r="DW31" s="18">
        <v>0</v>
      </c>
      <c r="DX31" s="18">
        <v>0</v>
      </c>
      <c r="DY31" s="18">
        <v>0</v>
      </c>
      <c r="DZ31" s="18">
        <v>0</v>
      </c>
      <c r="EA31" s="18">
        <v>0</v>
      </c>
      <c r="EB31" s="18">
        <v>7957330.4100000001</v>
      </c>
      <c r="EC31" s="18">
        <v>0</v>
      </c>
      <c r="ED31" s="18">
        <v>58051.229999999996</v>
      </c>
      <c r="EE31" s="18">
        <v>0</v>
      </c>
      <c r="EF31" s="18">
        <v>4491174.2899999991</v>
      </c>
      <c r="EG31" s="18">
        <v>0</v>
      </c>
      <c r="EH31" s="18">
        <v>2894066.9</v>
      </c>
      <c r="EI31" s="18">
        <v>0</v>
      </c>
      <c r="EJ31" s="18">
        <v>0</v>
      </c>
      <c r="EK31" s="18">
        <v>0</v>
      </c>
      <c r="EL31" s="18">
        <v>0</v>
      </c>
      <c r="EM31" s="18">
        <v>0</v>
      </c>
      <c r="EN31" s="18">
        <v>0</v>
      </c>
      <c r="EO31" s="18">
        <v>0</v>
      </c>
      <c r="EP31" s="18">
        <v>0</v>
      </c>
      <c r="EQ31" s="18">
        <v>0</v>
      </c>
      <c r="ER31" s="18">
        <v>0</v>
      </c>
      <c r="ES31" s="18">
        <v>0</v>
      </c>
      <c r="ET31" s="18">
        <v>0</v>
      </c>
      <c r="EU31" s="18">
        <v>0</v>
      </c>
      <c r="EV31" s="18">
        <v>711629.86</v>
      </c>
      <c r="EW31" s="18">
        <v>0</v>
      </c>
      <c r="EX31" s="18">
        <v>5031715</v>
      </c>
      <c r="EY31" s="18">
        <v>0</v>
      </c>
      <c r="EZ31" s="18">
        <v>0</v>
      </c>
      <c r="FA31" s="18">
        <v>0</v>
      </c>
      <c r="FB31" s="18">
        <v>1253173.3699999999</v>
      </c>
      <c r="FC31" s="18">
        <v>0</v>
      </c>
      <c r="FD31" s="18">
        <v>0</v>
      </c>
      <c r="FE31" s="18">
        <v>0</v>
      </c>
      <c r="FF31" s="18">
        <v>0</v>
      </c>
      <c r="FG31" s="18">
        <v>0</v>
      </c>
      <c r="FH31" s="18">
        <v>30598.61</v>
      </c>
      <c r="FI31" s="18">
        <v>0</v>
      </c>
      <c r="FJ31" s="18">
        <v>0</v>
      </c>
      <c r="FK31" s="18">
        <v>0</v>
      </c>
      <c r="FL31" s="18">
        <v>0</v>
      </c>
      <c r="FM31" s="18">
        <v>0</v>
      </c>
      <c r="FN31" s="19">
        <v>16224273.810000001</v>
      </c>
      <c r="FO31" s="19">
        <v>0</v>
      </c>
      <c r="FP31" s="18">
        <v>16224273.810000001</v>
      </c>
      <c r="FQ31" s="18">
        <v>0</v>
      </c>
      <c r="FR31" s="18">
        <v>0</v>
      </c>
      <c r="FS31" s="18">
        <v>0</v>
      </c>
      <c r="FT31" s="80">
        <v>0</v>
      </c>
      <c r="FU31" s="80">
        <v>0</v>
      </c>
      <c r="FV31" s="18">
        <v>0</v>
      </c>
      <c r="FW31" s="18">
        <v>0</v>
      </c>
      <c r="FX31" s="18">
        <v>0</v>
      </c>
      <c r="FY31" s="18">
        <v>0</v>
      </c>
      <c r="FZ31" s="80">
        <v>0</v>
      </c>
      <c r="GA31" s="80">
        <v>0</v>
      </c>
      <c r="GB31" s="18">
        <v>0</v>
      </c>
      <c r="GC31" s="18">
        <v>0</v>
      </c>
      <c r="GD31" s="18">
        <v>0</v>
      </c>
      <c r="GE31" s="18">
        <v>0</v>
      </c>
      <c r="GF31" s="18">
        <v>4771.8100000000004</v>
      </c>
      <c r="GG31" s="18">
        <v>0</v>
      </c>
      <c r="GH31" s="18">
        <v>0</v>
      </c>
      <c r="GI31" s="18">
        <v>0</v>
      </c>
      <c r="GJ31" s="18">
        <v>0</v>
      </c>
      <c r="GK31" s="18">
        <v>0</v>
      </c>
      <c r="GL31" s="18">
        <v>0</v>
      </c>
      <c r="GM31" s="18">
        <v>0</v>
      </c>
      <c r="GN31" s="18">
        <v>0</v>
      </c>
      <c r="GO31" s="18">
        <v>0</v>
      </c>
      <c r="GP31" s="18">
        <v>0</v>
      </c>
      <c r="GQ31" s="18">
        <v>0</v>
      </c>
      <c r="GR31" s="18">
        <v>0</v>
      </c>
      <c r="GS31" s="18">
        <v>0</v>
      </c>
      <c r="GT31" s="18">
        <v>0</v>
      </c>
      <c r="GU31" s="18">
        <v>0</v>
      </c>
      <c r="GV31" s="18">
        <v>0</v>
      </c>
      <c r="GW31" s="18">
        <v>0</v>
      </c>
      <c r="GX31" s="18">
        <v>0</v>
      </c>
      <c r="GY31" s="18">
        <v>0</v>
      </c>
      <c r="GZ31" s="80">
        <v>0</v>
      </c>
      <c r="HA31" s="80">
        <v>0</v>
      </c>
      <c r="HB31" s="18">
        <v>0</v>
      </c>
      <c r="HC31" s="18">
        <v>0</v>
      </c>
      <c r="HD31" s="18">
        <v>0</v>
      </c>
      <c r="HE31" s="18">
        <v>0</v>
      </c>
      <c r="HF31" s="80">
        <v>0</v>
      </c>
      <c r="HG31" s="80">
        <v>0</v>
      </c>
      <c r="HH31" s="18">
        <v>0</v>
      </c>
      <c r="HI31" s="18">
        <v>0</v>
      </c>
      <c r="HJ31" s="18">
        <v>0</v>
      </c>
      <c r="HK31" s="18">
        <v>0</v>
      </c>
      <c r="HL31" s="80">
        <v>0</v>
      </c>
      <c r="HM31" s="80">
        <v>0</v>
      </c>
      <c r="HN31" s="18">
        <v>0</v>
      </c>
      <c r="HO31" s="18">
        <v>0</v>
      </c>
      <c r="HP31" s="18">
        <v>0</v>
      </c>
      <c r="HQ31" s="18">
        <v>0</v>
      </c>
      <c r="HR31" s="18">
        <v>0</v>
      </c>
      <c r="HS31" s="18">
        <v>0</v>
      </c>
      <c r="HT31" s="18">
        <v>457916238.47026962</v>
      </c>
      <c r="HU31" s="18">
        <v>0</v>
      </c>
      <c r="HV31" s="19">
        <v>457916238.47026962</v>
      </c>
    </row>
    <row r="32" spans="1:230" ht="12.75" customHeight="1">
      <c r="A32" s="57" t="s">
        <v>197</v>
      </c>
      <c r="B32" s="17">
        <v>1035</v>
      </c>
      <c r="C32" s="58" t="s">
        <v>146</v>
      </c>
      <c r="D32" s="19">
        <v>127743266.71000001</v>
      </c>
      <c r="E32" s="19">
        <v>0</v>
      </c>
      <c r="F32" s="18">
        <v>20399837.660658002</v>
      </c>
      <c r="G32" s="18">
        <v>0</v>
      </c>
      <c r="H32" s="18">
        <v>43770299.108088002</v>
      </c>
      <c r="I32" s="18">
        <v>0</v>
      </c>
      <c r="J32" s="18">
        <v>63573129.941254005</v>
      </c>
      <c r="K32" s="18">
        <v>0</v>
      </c>
      <c r="L32" s="18">
        <v>24132534.620000001</v>
      </c>
      <c r="M32" s="18">
        <v>0</v>
      </c>
      <c r="N32" s="18">
        <v>47811024.719999999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77874271.290000007</v>
      </c>
      <c r="AA32" s="18">
        <v>0</v>
      </c>
      <c r="AB32" s="18">
        <v>0</v>
      </c>
      <c r="AC32" s="18">
        <v>0</v>
      </c>
      <c r="AD32" s="18">
        <v>9421261.0899999999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1225900771.1700001</v>
      </c>
      <c r="AK32" s="18">
        <v>0</v>
      </c>
      <c r="AL32" s="18">
        <v>0</v>
      </c>
      <c r="AM32" s="18">
        <v>0</v>
      </c>
      <c r="AN32" s="18">
        <v>10340534.48</v>
      </c>
      <c r="AO32" s="18">
        <v>0</v>
      </c>
      <c r="AP32" s="18">
        <v>884684303.25999999</v>
      </c>
      <c r="AQ32" s="18">
        <v>0</v>
      </c>
      <c r="AR32" s="18">
        <v>939892.51</v>
      </c>
      <c r="AS32" s="18">
        <v>0</v>
      </c>
      <c r="AT32" s="18">
        <v>28837757.920000002</v>
      </c>
      <c r="AU32" s="18">
        <v>0</v>
      </c>
      <c r="AV32" s="18">
        <v>32431133.93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6693859.7599999998</v>
      </c>
      <c r="BC32" s="18">
        <v>0</v>
      </c>
      <c r="BD32" s="18">
        <v>19921175.91</v>
      </c>
      <c r="BE32" s="18">
        <v>0</v>
      </c>
      <c r="BF32" s="18">
        <v>0</v>
      </c>
      <c r="BG32" s="18">
        <v>0</v>
      </c>
      <c r="BH32" s="18">
        <v>1423081.98</v>
      </c>
      <c r="BI32" s="18">
        <v>0</v>
      </c>
      <c r="BJ32" s="18">
        <v>0</v>
      </c>
      <c r="BK32" s="18">
        <v>0</v>
      </c>
      <c r="BL32" s="18">
        <v>0</v>
      </c>
      <c r="BM32" s="18">
        <v>0</v>
      </c>
      <c r="BN32" s="18">
        <v>0</v>
      </c>
      <c r="BO32" s="18">
        <v>0</v>
      </c>
      <c r="BP32" s="18">
        <v>3921503.7299999995</v>
      </c>
      <c r="BQ32" s="18">
        <v>0</v>
      </c>
      <c r="BR32" s="18">
        <v>1797020.51</v>
      </c>
      <c r="BS32" s="18">
        <v>0</v>
      </c>
      <c r="BT32" s="18">
        <v>0</v>
      </c>
      <c r="BU32" s="18">
        <v>0</v>
      </c>
      <c r="BV32" s="18">
        <v>14944676.609999999</v>
      </c>
      <c r="BW32" s="18">
        <v>0</v>
      </c>
      <c r="BX32" s="18">
        <v>145444.53</v>
      </c>
      <c r="BY32" s="18">
        <v>0</v>
      </c>
      <c r="BZ32" s="18">
        <v>8984727.1600000001</v>
      </c>
      <c r="CA32" s="18">
        <v>0</v>
      </c>
      <c r="CB32" s="18">
        <v>17761521.300000001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379818881.25999999</v>
      </c>
      <c r="CK32" s="18">
        <v>0</v>
      </c>
      <c r="CL32" s="18">
        <v>10062978.1</v>
      </c>
      <c r="CM32" s="18">
        <v>0</v>
      </c>
      <c r="CN32" s="18">
        <v>8680282.4700000007</v>
      </c>
      <c r="CO32" s="18">
        <v>0</v>
      </c>
      <c r="CP32" s="18">
        <v>0</v>
      </c>
      <c r="CQ32" s="18">
        <v>0</v>
      </c>
      <c r="CR32" s="18">
        <v>8395523.6899999995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18">
        <v>0</v>
      </c>
      <c r="CY32" s="18">
        <v>0</v>
      </c>
      <c r="CZ32" s="18">
        <v>0</v>
      </c>
      <c r="DA32" s="18">
        <v>0</v>
      </c>
      <c r="DB32" s="18">
        <v>0</v>
      </c>
      <c r="DC32" s="18">
        <v>0</v>
      </c>
      <c r="DD32" s="18">
        <v>15781853</v>
      </c>
      <c r="DE32" s="18">
        <v>0</v>
      </c>
      <c r="DF32" s="18">
        <v>0</v>
      </c>
      <c r="DG32" s="18">
        <v>0</v>
      </c>
      <c r="DH32" s="18">
        <v>0</v>
      </c>
      <c r="DI32" s="18">
        <v>0</v>
      </c>
      <c r="DJ32" s="18">
        <v>0</v>
      </c>
      <c r="DK32" s="18">
        <v>0</v>
      </c>
      <c r="DL32" s="18">
        <v>0</v>
      </c>
      <c r="DM32" s="18">
        <v>0</v>
      </c>
      <c r="DN32" s="18">
        <v>0</v>
      </c>
      <c r="DO32" s="18">
        <v>0</v>
      </c>
      <c r="DP32" s="18">
        <v>0</v>
      </c>
      <c r="DQ32" s="18">
        <v>0</v>
      </c>
      <c r="DR32" s="18">
        <v>0</v>
      </c>
      <c r="DS32" s="18">
        <v>0</v>
      </c>
      <c r="DT32" s="18">
        <v>763711.74</v>
      </c>
      <c r="DU32" s="18">
        <v>0</v>
      </c>
      <c r="DV32" s="18">
        <v>0</v>
      </c>
      <c r="DW32" s="18">
        <v>0</v>
      </c>
      <c r="DX32" s="18">
        <v>11959790.84</v>
      </c>
      <c r="DY32" s="18">
        <v>0</v>
      </c>
      <c r="DZ32" s="18">
        <v>0</v>
      </c>
      <c r="EA32" s="18">
        <v>0</v>
      </c>
      <c r="EB32" s="18">
        <v>59590850.25</v>
      </c>
      <c r="EC32" s="18">
        <v>0</v>
      </c>
      <c r="ED32" s="18">
        <v>37028405.219999999</v>
      </c>
      <c r="EE32" s="18">
        <v>0</v>
      </c>
      <c r="EF32" s="18">
        <v>62005596.530000001</v>
      </c>
      <c r="EG32" s="18">
        <v>0</v>
      </c>
      <c r="EH32" s="18">
        <v>59458813.479999997</v>
      </c>
      <c r="EI32" s="18">
        <v>0</v>
      </c>
      <c r="EJ32" s="18">
        <v>0</v>
      </c>
      <c r="EK32" s="18">
        <v>0</v>
      </c>
      <c r="EL32" s="18">
        <v>188009.23</v>
      </c>
      <c r="EM32" s="18">
        <v>0</v>
      </c>
      <c r="EN32" s="18">
        <v>0</v>
      </c>
      <c r="EO32" s="18">
        <v>0</v>
      </c>
      <c r="EP32" s="18">
        <v>204460.6</v>
      </c>
      <c r="EQ32" s="18">
        <v>0</v>
      </c>
      <c r="ER32" s="18">
        <v>0</v>
      </c>
      <c r="ES32" s="18">
        <v>0</v>
      </c>
      <c r="ET32" s="18">
        <v>0</v>
      </c>
      <c r="EU32" s="18">
        <v>0</v>
      </c>
      <c r="EV32" s="18">
        <v>7103055.1300000008</v>
      </c>
      <c r="EW32" s="18">
        <v>0</v>
      </c>
      <c r="EX32" s="18">
        <v>82234851.170000002</v>
      </c>
      <c r="EY32" s="18">
        <v>0</v>
      </c>
      <c r="EZ32" s="18">
        <v>482644.85</v>
      </c>
      <c r="FA32" s="18">
        <v>0</v>
      </c>
      <c r="FB32" s="18">
        <v>29208835.57</v>
      </c>
      <c r="FC32" s="18">
        <v>0</v>
      </c>
      <c r="FD32" s="18">
        <v>0</v>
      </c>
      <c r="FE32" s="18">
        <v>0</v>
      </c>
      <c r="FF32" s="18">
        <v>0</v>
      </c>
      <c r="FG32" s="18">
        <v>0</v>
      </c>
      <c r="FH32" s="18">
        <v>443841.13</v>
      </c>
      <c r="FI32" s="18">
        <v>0</v>
      </c>
      <c r="FJ32" s="18">
        <v>7760842.6500000004</v>
      </c>
      <c r="FK32" s="18">
        <v>0</v>
      </c>
      <c r="FL32" s="18">
        <v>462394.68000000005</v>
      </c>
      <c r="FM32" s="18">
        <v>0</v>
      </c>
      <c r="FN32" s="19">
        <v>93072570.040000007</v>
      </c>
      <c r="FO32" s="19">
        <v>0</v>
      </c>
      <c r="FP32" s="18">
        <v>3693778.0500000003</v>
      </c>
      <c r="FQ32" s="18">
        <v>0</v>
      </c>
      <c r="FR32" s="18">
        <v>16141158.869992014</v>
      </c>
      <c r="FS32" s="18">
        <v>0</v>
      </c>
      <c r="FT32" s="80">
        <v>73011210.399999991</v>
      </c>
      <c r="FU32" s="80">
        <v>0</v>
      </c>
      <c r="FV32" s="18">
        <v>6283326.4199999999</v>
      </c>
      <c r="FW32" s="18">
        <v>0</v>
      </c>
      <c r="FX32" s="18">
        <v>66727883.979999997</v>
      </c>
      <c r="FY32" s="18">
        <v>0</v>
      </c>
      <c r="FZ32" s="80">
        <v>226422.720008</v>
      </c>
      <c r="GA32" s="80">
        <v>0</v>
      </c>
      <c r="GB32" s="18">
        <v>159421.19000800001</v>
      </c>
      <c r="GC32" s="18">
        <v>0</v>
      </c>
      <c r="GD32" s="18">
        <v>67001.53</v>
      </c>
      <c r="GE32" s="18">
        <v>0</v>
      </c>
      <c r="GF32" s="18">
        <v>34822582.490000002</v>
      </c>
      <c r="GG32" s="18">
        <v>0</v>
      </c>
      <c r="GH32" s="18">
        <v>0</v>
      </c>
      <c r="GI32" s="18">
        <v>0</v>
      </c>
      <c r="GJ32" s="18">
        <v>49558.69</v>
      </c>
      <c r="GK32" s="18">
        <v>0</v>
      </c>
      <c r="GL32" s="18">
        <v>0</v>
      </c>
      <c r="GM32" s="18">
        <v>0</v>
      </c>
      <c r="GN32" s="18">
        <v>0</v>
      </c>
      <c r="GO32" s="18">
        <v>0</v>
      </c>
      <c r="GP32" s="18">
        <v>0</v>
      </c>
      <c r="GQ32" s="18">
        <v>0</v>
      </c>
      <c r="GR32" s="18">
        <v>0</v>
      </c>
      <c r="GS32" s="18">
        <v>0</v>
      </c>
      <c r="GT32" s="18">
        <v>0</v>
      </c>
      <c r="GU32" s="18">
        <v>0</v>
      </c>
      <c r="GV32" s="18">
        <v>0</v>
      </c>
      <c r="GW32" s="18">
        <v>0</v>
      </c>
      <c r="GX32" s="18">
        <v>0</v>
      </c>
      <c r="GY32" s="18">
        <v>0</v>
      </c>
      <c r="GZ32" s="80">
        <v>0</v>
      </c>
      <c r="HA32" s="80">
        <v>0</v>
      </c>
      <c r="HB32" s="18">
        <v>0</v>
      </c>
      <c r="HC32" s="18">
        <v>0</v>
      </c>
      <c r="HD32" s="18">
        <v>0</v>
      </c>
      <c r="HE32" s="18">
        <v>0</v>
      </c>
      <c r="HF32" s="80">
        <v>0</v>
      </c>
      <c r="HG32" s="80">
        <v>0</v>
      </c>
      <c r="HH32" s="18">
        <v>0</v>
      </c>
      <c r="HI32" s="18">
        <v>0</v>
      </c>
      <c r="HJ32" s="18">
        <v>0</v>
      </c>
      <c r="HK32" s="18">
        <v>0</v>
      </c>
      <c r="HL32" s="80">
        <v>0</v>
      </c>
      <c r="HM32" s="80">
        <v>0</v>
      </c>
      <c r="HN32" s="18">
        <v>0</v>
      </c>
      <c r="HO32" s="18">
        <v>0</v>
      </c>
      <c r="HP32" s="18">
        <v>0</v>
      </c>
      <c r="HQ32" s="18">
        <v>0</v>
      </c>
      <c r="HR32" s="18">
        <v>0</v>
      </c>
      <c r="HS32" s="18">
        <v>0</v>
      </c>
      <c r="HT32" s="18">
        <v>3455290096</v>
      </c>
      <c r="HU32" s="18">
        <v>0</v>
      </c>
      <c r="HV32" s="19">
        <v>3455290096</v>
      </c>
    </row>
    <row r="33" spans="1:230" ht="12.75" customHeight="1">
      <c r="A33" s="57" t="s">
        <v>199</v>
      </c>
      <c r="B33" s="17">
        <v>1036</v>
      </c>
      <c r="C33" s="58" t="s">
        <v>146</v>
      </c>
      <c r="D33" s="19">
        <v>47914067.609989226</v>
      </c>
      <c r="E33" s="19">
        <v>0</v>
      </c>
      <c r="F33" s="18">
        <v>37520648.699989639</v>
      </c>
      <c r="G33" s="18">
        <v>0</v>
      </c>
      <c r="H33" s="18">
        <v>4781272.2899999563</v>
      </c>
      <c r="I33" s="18">
        <v>0</v>
      </c>
      <c r="J33" s="18">
        <v>5612146.6199996332</v>
      </c>
      <c r="K33" s="18">
        <v>0</v>
      </c>
      <c r="L33" s="18">
        <v>3551330.8600000022</v>
      </c>
      <c r="M33" s="18">
        <v>0</v>
      </c>
      <c r="N33" s="18">
        <v>57902740.630010225</v>
      </c>
      <c r="O33" s="18">
        <v>0</v>
      </c>
      <c r="P33" s="18">
        <v>3785682.15</v>
      </c>
      <c r="Q33" s="18">
        <v>0</v>
      </c>
      <c r="R33" s="18">
        <v>1149619.31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89040141.33999981</v>
      </c>
      <c r="AA33" s="18">
        <v>0</v>
      </c>
      <c r="AB33" s="18">
        <v>0</v>
      </c>
      <c r="AC33" s="18">
        <v>0</v>
      </c>
      <c r="AD33" s="18">
        <v>47203.49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1137953857.5801249</v>
      </c>
      <c r="AK33" s="18">
        <v>0</v>
      </c>
      <c r="AL33" s="18">
        <v>52463511.520000264</v>
      </c>
      <c r="AM33" s="18">
        <v>0</v>
      </c>
      <c r="AN33" s="18">
        <v>24943237.049999375</v>
      </c>
      <c r="AO33" s="18">
        <v>0</v>
      </c>
      <c r="AP33" s="18">
        <v>317229728.52000111</v>
      </c>
      <c r="AQ33" s="18">
        <v>0</v>
      </c>
      <c r="AR33" s="18">
        <v>13471770.880000284</v>
      </c>
      <c r="AS33" s="18">
        <v>0</v>
      </c>
      <c r="AT33" s="18">
        <v>5360733.7099999879</v>
      </c>
      <c r="AU33" s="18">
        <v>0</v>
      </c>
      <c r="AV33" s="18">
        <v>3448838.9199999925</v>
      </c>
      <c r="AW33" s="18">
        <v>0</v>
      </c>
      <c r="AX33" s="18">
        <v>55276.240000000013</v>
      </c>
      <c r="AY33" s="18">
        <v>0</v>
      </c>
      <c r="AZ33" s="18">
        <v>0</v>
      </c>
      <c r="BA33" s="18">
        <v>0</v>
      </c>
      <c r="BB33" s="18">
        <v>854437.4799999774</v>
      </c>
      <c r="BC33" s="18">
        <v>0</v>
      </c>
      <c r="BD33" s="18">
        <v>4460469.4600016614</v>
      </c>
      <c r="BE33" s="18">
        <v>0</v>
      </c>
      <c r="BF33" s="18">
        <v>46500</v>
      </c>
      <c r="BG33" s="18">
        <v>0</v>
      </c>
      <c r="BH33" s="18">
        <v>951431.89</v>
      </c>
      <c r="BI33" s="18">
        <v>0</v>
      </c>
      <c r="BJ33" s="18">
        <v>799018.65</v>
      </c>
      <c r="BK33" s="18">
        <v>0</v>
      </c>
      <c r="BL33" s="18">
        <v>354.25</v>
      </c>
      <c r="BM33" s="18">
        <v>0</v>
      </c>
      <c r="BN33" s="18">
        <v>402935.33</v>
      </c>
      <c r="BO33" s="18">
        <v>0</v>
      </c>
      <c r="BP33" s="18">
        <v>1390481.07</v>
      </c>
      <c r="BQ33" s="18">
        <v>0</v>
      </c>
      <c r="BR33" s="18">
        <v>176371.65000000037</v>
      </c>
      <c r="BS33" s="18">
        <v>0</v>
      </c>
      <c r="BT33" s="18">
        <v>0</v>
      </c>
      <c r="BU33" s="18">
        <v>0</v>
      </c>
      <c r="BV33" s="18">
        <v>427615.75</v>
      </c>
      <c r="BW33" s="18">
        <v>0</v>
      </c>
      <c r="BX33" s="18">
        <v>3000</v>
      </c>
      <c r="BY33" s="18">
        <v>0</v>
      </c>
      <c r="BZ33" s="18">
        <v>0</v>
      </c>
      <c r="CA33" s="18">
        <v>0</v>
      </c>
      <c r="CB33" s="18">
        <v>351921.55000000005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137985741.18999931</v>
      </c>
      <c r="CK33" s="18">
        <v>0</v>
      </c>
      <c r="CL33" s="18">
        <v>35437811.230002359</v>
      </c>
      <c r="CM33" s="18">
        <v>0</v>
      </c>
      <c r="CN33" s="18">
        <v>7417552.1099985586</v>
      </c>
      <c r="CO33" s="18">
        <v>0</v>
      </c>
      <c r="CP33" s="18">
        <v>0</v>
      </c>
      <c r="CQ33" s="18">
        <v>0</v>
      </c>
      <c r="CR33" s="18">
        <v>7661439.0699983835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18">
        <v>0</v>
      </c>
      <c r="CY33" s="18">
        <v>0</v>
      </c>
      <c r="CZ33" s="18">
        <v>0</v>
      </c>
      <c r="DA33" s="18">
        <v>0</v>
      </c>
      <c r="DB33" s="18">
        <v>0</v>
      </c>
      <c r="DC33" s="18">
        <v>0</v>
      </c>
      <c r="DD33" s="18">
        <v>35206059.870048456</v>
      </c>
      <c r="DE33" s="18">
        <v>0</v>
      </c>
      <c r="DF33" s="18">
        <v>0</v>
      </c>
      <c r="DG33" s="18">
        <v>0</v>
      </c>
      <c r="DH33" s="18">
        <v>0</v>
      </c>
      <c r="DI33" s="18">
        <v>0</v>
      </c>
      <c r="DJ33" s="18">
        <v>0</v>
      </c>
      <c r="DK33" s="18">
        <v>0</v>
      </c>
      <c r="DL33" s="18">
        <v>0</v>
      </c>
      <c r="DM33" s="18">
        <v>0</v>
      </c>
      <c r="DN33" s="18">
        <v>0</v>
      </c>
      <c r="DO33" s="18">
        <v>0</v>
      </c>
      <c r="DP33" s="18">
        <v>0</v>
      </c>
      <c r="DQ33" s="18">
        <v>0</v>
      </c>
      <c r="DR33" s="18">
        <v>0</v>
      </c>
      <c r="DS33" s="18">
        <v>0</v>
      </c>
      <c r="DT33" s="18">
        <v>0</v>
      </c>
      <c r="DU33" s="18">
        <v>0</v>
      </c>
      <c r="DV33" s="18">
        <v>0</v>
      </c>
      <c r="DW33" s="18">
        <v>0</v>
      </c>
      <c r="DX33" s="18">
        <v>3971790.2599999332</v>
      </c>
      <c r="DY33" s="18">
        <v>0</v>
      </c>
      <c r="DZ33" s="18">
        <v>0</v>
      </c>
      <c r="EA33" s="18">
        <v>0</v>
      </c>
      <c r="EB33" s="18">
        <v>9816733.5899999831</v>
      </c>
      <c r="EC33" s="18">
        <v>0</v>
      </c>
      <c r="ED33" s="18">
        <v>90570.230000000025</v>
      </c>
      <c r="EE33" s="18">
        <v>0</v>
      </c>
      <c r="EF33" s="18">
        <v>1785701.6499999992</v>
      </c>
      <c r="EG33" s="18">
        <v>0</v>
      </c>
      <c r="EH33" s="18">
        <v>5903442.8099999167</v>
      </c>
      <c r="EI33" s="18">
        <v>0</v>
      </c>
      <c r="EJ33" s="18">
        <v>0</v>
      </c>
      <c r="EK33" s="18">
        <v>0</v>
      </c>
      <c r="EL33" s="18">
        <v>0</v>
      </c>
      <c r="EM33" s="18">
        <v>0</v>
      </c>
      <c r="EN33" s="18">
        <v>0</v>
      </c>
      <c r="EO33" s="18">
        <v>0</v>
      </c>
      <c r="EP33" s="18">
        <v>15769.36</v>
      </c>
      <c r="EQ33" s="18">
        <v>0</v>
      </c>
      <c r="ER33" s="18">
        <v>0</v>
      </c>
      <c r="ES33" s="18">
        <v>0</v>
      </c>
      <c r="ET33" s="18">
        <v>0</v>
      </c>
      <c r="EU33" s="18">
        <v>0</v>
      </c>
      <c r="EV33" s="18">
        <v>9272474.6000000127</v>
      </c>
      <c r="EW33" s="18">
        <v>0</v>
      </c>
      <c r="EX33" s="18">
        <v>18720977.690000013</v>
      </c>
      <c r="EY33" s="18">
        <v>0</v>
      </c>
      <c r="EZ33" s="18">
        <v>-29264.5</v>
      </c>
      <c r="FA33" s="18">
        <v>0</v>
      </c>
      <c r="FB33" s="18">
        <v>1945515.3300000019</v>
      </c>
      <c r="FC33" s="18">
        <v>0</v>
      </c>
      <c r="FD33" s="18">
        <v>0</v>
      </c>
      <c r="FE33" s="18">
        <v>0</v>
      </c>
      <c r="FF33" s="18">
        <v>0</v>
      </c>
      <c r="FG33" s="18">
        <v>0</v>
      </c>
      <c r="FH33" s="18">
        <v>42167.490000000005</v>
      </c>
      <c r="FI33" s="18">
        <v>0</v>
      </c>
      <c r="FJ33" s="18">
        <v>825791.30999999843</v>
      </c>
      <c r="FK33" s="18">
        <v>0</v>
      </c>
      <c r="FL33" s="18">
        <v>0</v>
      </c>
      <c r="FM33" s="18">
        <v>0</v>
      </c>
      <c r="FN33" s="19">
        <v>96878430.390000984</v>
      </c>
      <c r="FO33" s="19">
        <v>0</v>
      </c>
      <c r="FP33" s="18">
        <v>54242609.330000974</v>
      </c>
      <c r="FQ33" s="18">
        <v>0</v>
      </c>
      <c r="FR33" s="18">
        <v>7193113.3700000048</v>
      </c>
      <c r="FS33" s="18">
        <v>0</v>
      </c>
      <c r="FT33" s="80">
        <v>35442707.690000005</v>
      </c>
      <c r="FU33" s="80">
        <v>0</v>
      </c>
      <c r="FV33" s="18">
        <v>1144182.2000000004</v>
      </c>
      <c r="FW33" s="18">
        <v>0</v>
      </c>
      <c r="FX33" s="18">
        <v>34298525.490000002</v>
      </c>
      <c r="FY33" s="18">
        <v>0</v>
      </c>
      <c r="FZ33" s="80">
        <v>0</v>
      </c>
      <c r="GA33" s="80">
        <v>0</v>
      </c>
      <c r="GB33" s="18">
        <v>0</v>
      </c>
      <c r="GC33" s="18">
        <v>0</v>
      </c>
      <c r="GD33" s="18">
        <v>0</v>
      </c>
      <c r="GE33" s="18">
        <v>0</v>
      </c>
      <c r="GF33" s="18">
        <v>2209367.48000002</v>
      </c>
      <c r="GG33" s="18">
        <v>0</v>
      </c>
      <c r="GH33" s="18">
        <v>0</v>
      </c>
      <c r="GI33" s="18">
        <v>0</v>
      </c>
      <c r="GJ33" s="18">
        <v>0</v>
      </c>
      <c r="GK33" s="18">
        <v>0</v>
      </c>
      <c r="GL33" s="18">
        <v>0</v>
      </c>
      <c r="GM33" s="18">
        <v>0</v>
      </c>
      <c r="GN33" s="18">
        <v>0</v>
      </c>
      <c r="GO33" s="18">
        <v>0</v>
      </c>
      <c r="GP33" s="18">
        <v>0</v>
      </c>
      <c r="GQ33" s="18">
        <v>0</v>
      </c>
      <c r="GR33" s="18">
        <v>0</v>
      </c>
      <c r="GS33" s="18">
        <v>0</v>
      </c>
      <c r="GT33" s="18">
        <v>0</v>
      </c>
      <c r="GU33" s="18">
        <v>0</v>
      </c>
      <c r="GV33" s="18">
        <v>0</v>
      </c>
      <c r="GW33" s="18">
        <v>0</v>
      </c>
      <c r="GX33" s="18">
        <v>0</v>
      </c>
      <c r="GY33" s="18">
        <v>0</v>
      </c>
      <c r="GZ33" s="80">
        <v>0</v>
      </c>
      <c r="HA33" s="80">
        <v>0</v>
      </c>
      <c r="HB33" s="18">
        <v>0</v>
      </c>
      <c r="HC33" s="18">
        <v>0</v>
      </c>
      <c r="HD33" s="18">
        <v>0</v>
      </c>
      <c r="HE33" s="18">
        <v>0</v>
      </c>
      <c r="HF33" s="80">
        <v>0</v>
      </c>
      <c r="HG33" s="80">
        <v>0</v>
      </c>
      <c r="HH33" s="18">
        <v>0</v>
      </c>
      <c r="HI33" s="18">
        <v>0</v>
      </c>
      <c r="HJ33" s="18">
        <v>0</v>
      </c>
      <c r="HK33" s="18">
        <v>0</v>
      </c>
      <c r="HL33" s="80">
        <v>0</v>
      </c>
      <c r="HM33" s="80">
        <v>0</v>
      </c>
      <c r="HN33" s="18">
        <v>0</v>
      </c>
      <c r="HO33" s="18">
        <v>0</v>
      </c>
      <c r="HP33" s="18">
        <v>0</v>
      </c>
      <c r="HQ33" s="18">
        <v>0</v>
      </c>
      <c r="HR33" s="18">
        <v>0</v>
      </c>
      <c r="HS33" s="18">
        <v>0</v>
      </c>
      <c r="HT33" s="18">
        <v>2143340348.0501761</v>
      </c>
      <c r="HU33" s="18">
        <v>0</v>
      </c>
      <c r="HV33" s="19">
        <v>2143340348.0501761</v>
      </c>
    </row>
    <row r="34" spans="1:230" ht="12.75" customHeight="1">
      <c r="A34" s="57" t="s">
        <v>201</v>
      </c>
      <c r="B34" s="17">
        <v>1037</v>
      </c>
      <c r="C34" s="58" t="s">
        <v>146</v>
      </c>
      <c r="D34" s="19">
        <v>3363577.7000002279</v>
      </c>
      <c r="E34" s="19">
        <v>0</v>
      </c>
      <c r="F34" s="18">
        <v>1954320.7000001883</v>
      </c>
      <c r="G34" s="18">
        <v>0</v>
      </c>
      <c r="H34" s="18">
        <v>634643.19999999937</v>
      </c>
      <c r="I34" s="18">
        <v>0</v>
      </c>
      <c r="J34" s="18">
        <v>774613.80000004044</v>
      </c>
      <c r="K34" s="18">
        <v>0</v>
      </c>
      <c r="L34" s="18">
        <v>5227.7100000000009</v>
      </c>
      <c r="M34" s="18">
        <v>0</v>
      </c>
      <c r="N34" s="18">
        <v>14038733.279999403</v>
      </c>
      <c r="O34" s="18">
        <v>0</v>
      </c>
      <c r="P34" s="18">
        <v>-2121.1199999999994</v>
      </c>
      <c r="Q34" s="18">
        <v>0</v>
      </c>
      <c r="R34" s="18">
        <v>1693283.1499999932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2890645.9500000058</v>
      </c>
      <c r="AA34" s="18">
        <v>0</v>
      </c>
      <c r="AB34" s="18">
        <v>840811.6</v>
      </c>
      <c r="AC34" s="18">
        <v>0</v>
      </c>
      <c r="AD34" s="18">
        <v>11962.57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504798758.08081156</v>
      </c>
      <c r="AK34" s="18">
        <v>0</v>
      </c>
      <c r="AL34" s="18">
        <v>1887963.08</v>
      </c>
      <c r="AM34" s="18">
        <v>0</v>
      </c>
      <c r="AN34" s="18">
        <v>10689672.589997271</v>
      </c>
      <c r="AO34" s="18">
        <v>0</v>
      </c>
      <c r="AP34" s="18">
        <v>108753908.98002782</v>
      </c>
      <c r="AQ34" s="18">
        <v>0</v>
      </c>
      <c r="AR34" s="18">
        <v>0</v>
      </c>
      <c r="AS34" s="18">
        <v>0</v>
      </c>
      <c r="AT34" s="18">
        <v>853806.81000000017</v>
      </c>
      <c r="AU34" s="18">
        <v>0</v>
      </c>
      <c r="AV34" s="18">
        <v>3874534.3200000003</v>
      </c>
      <c r="AW34" s="18">
        <v>0</v>
      </c>
      <c r="AX34" s="18">
        <v>7961.4</v>
      </c>
      <c r="AY34" s="18">
        <v>0</v>
      </c>
      <c r="AZ34" s="18">
        <v>0</v>
      </c>
      <c r="BA34" s="18">
        <v>0</v>
      </c>
      <c r="BB34" s="18">
        <v>237849.88000000251</v>
      </c>
      <c r="BC34" s="18">
        <v>0</v>
      </c>
      <c r="BD34" s="18">
        <v>2732890.159999826</v>
      </c>
      <c r="BE34" s="18">
        <v>0</v>
      </c>
      <c r="BF34" s="18">
        <v>0</v>
      </c>
      <c r="BG34" s="18">
        <v>0</v>
      </c>
      <c r="BH34" s="18">
        <v>10084.119999999999</v>
      </c>
      <c r="BI34" s="18">
        <v>0</v>
      </c>
      <c r="BJ34" s="18">
        <v>0</v>
      </c>
      <c r="BK34" s="18">
        <v>0</v>
      </c>
      <c r="BL34" s="18">
        <v>0</v>
      </c>
      <c r="BM34" s="18">
        <v>0</v>
      </c>
      <c r="BN34" s="18">
        <v>0</v>
      </c>
      <c r="BO34" s="18">
        <v>0</v>
      </c>
      <c r="BP34" s="18">
        <v>2826143.2699999996</v>
      </c>
      <c r="BQ34" s="18">
        <v>0</v>
      </c>
      <c r="BR34" s="18">
        <v>42423.180000000015</v>
      </c>
      <c r="BS34" s="18">
        <v>0</v>
      </c>
      <c r="BT34" s="18">
        <v>0</v>
      </c>
      <c r="BU34" s="18">
        <v>0</v>
      </c>
      <c r="BV34" s="18">
        <v>292760.45999999996</v>
      </c>
      <c r="BW34" s="18">
        <v>0</v>
      </c>
      <c r="BX34" s="18">
        <v>0</v>
      </c>
      <c r="BY34" s="18">
        <v>0</v>
      </c>
      <c r="BZ34" s="18">
        <v>0</v>
      </c>
      <c r="CA34" s="18">
        <v>0</v>
      </c>
      <c r="CB34" s="18">
        <v>8663.4599999999991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15099204.569999794</v>
      </c>
      <c r="CK34" s="18">
        <v>0</v>
      </c>
      <c r="CL34" s="18">
        <v>311126.19000000227</v>
      </c>
      <c r="CM34" s="18">
        <v>0</v>
      </c>
      <c r="CN34" s="18">
        <v>364923.92000002641</v>
      </c>
      <c r="CO34" s="18">
        <v>0</v>
      </c>
      <c r="CP34" s="18">
        <v>0</v>
      </c>
      <c r="CQ34" s="18">
        <v>0</v>
      </c>
      <c r="CR34" s="18">
        <v>143712.76000000158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18">
        <v>0</v>
      </c>
      <c r="CY34" s="18">
        <v>0</v>
      </c>
      <c r="CZ34" s="18">
        <v>0</v>
      </c>
      <c r="DA34" s="18">
        <v>0</v>
      </c>
      <c r="DB34" s="18">
        <v>0</v>
      </c>
      <c r="DC34" s="18">
        <v>0</v>
      </c>
      <c r="DD34" s="18">
        <v>3384984.2200001432</v>
      </c>
      <c r="DE34" s="18">
        <v>0</v>
      </c>
      <c r="DF34" s="18">
        <v>0</v>
      </c>
      <c r="DG34" s="18">
        <v>0</v>
      </c>
      <c r="DH34" s="18">
        <v>0</v>
      </c>
      <c r="DI34" s="18">
        <v>0</v>
      </c>
      <c r="DJ34" s="18">
        <v>0</v>
      </c>
      <c r="DK34" s="18">
        <v>0</v>
      </c>
      <c r="DL34" s="18">
        <v>0</v>
      </c>
      <c r="DM34" s="18">
        <v>0</v>
      </c>
      <c r="DN34" s="18">
        <v>0</v>
      </c>
      <c r="DO34" s="18">
        <v>0</v>
      </c>
      <c r="DP34" s="18">
        <v>0</v>
      </c>
      <c r="DQ34" s="18">
        <v>0</v>
      </c>
      <c r="DR34" s="18">
        <v>0</v>
      </c>
      <c r="DS34" s="18">
        <v>0</v>
      </c>
      <c r="DT34" s="18">
        <v>0</v>
      </c>
      <c r="DU34" s="18">
        <v>0</v>
      </c>
      <c r="DV34" s="18">
        <v>0</v>
      </c>
      <c r="DW34" s="18">
        <v>0</v>
      </c>
      <c r="DX34" s="18">
        <v>3892392.0199892577</v>
      </c>
      <c r="DY34" s="18">
        <v>0</v>
      </c>
      <c r="DZ34" s="18">
        <v>0</v>
      </c>
      <c r="EA34" s="18">
        <v>0</v>
      </c>
      <c r="EB34" s="18">
        <v>1286619.3099999996</v>
      </c>
      <c r="EC34" s="18">
        <v>0</v>
      </c>
      <c r="ED34" s="18">
        <v>0</v>
      </c>
      <c r="EE34" s="18">
        <v>0</v>
      </c>
      <c r="EF34" s="18">
        <v>103178.33</v>
      </c>
      <c r="EG34" s="18">
        <v>0</v>
      </c>
      <c r="EH34" s="18">
        <v>440689.49000000057</v>
      </c>
      <c r="EI34" s="18">
        <v>0</v>
      </c>
      <c r="EJ34" s="18">
        <v>0</v>
      </c>
      <c r="EK34" s="18">
        <v>0</v>
      </c>
      <c r="EL34" s="18">
        <v>0</v>
      </c>
      <c r="EM34" s="18">
        <v>0</v>
      </c>
      <c r="EN34" s="18">
        <v>0</v>
      </c>
      <c r="EO34" s="18">
        <v>0</v>
      </c>
      <c r="EP34" s="18">
        <v>0</v>
      </c>
      <c r="EQ34" s="18">
        <v>0</v>
      </c>
      <c r="ER34" s="18">
        <v>0</v>
      </c>
      <c r="ES34" s="18">
        <v>0</v>
      </c>
      <c r="ET34" s="18">
        <v>0</v>
      </c>
      <c r="EU34" s="18">
        <v>0</v>
      </c>
      <c r="EV34" s="18">
        <v>1405217.8199999994</v>
      </c>
      <c r="EW34" s="18">
        <v>0</v>
      </c>
      <c r="EX34" s="18">
        <v>19412687.480000027</v>
      </c>
      <c r="EY34" s="18">
        <v>0</v>
      </c>
      <c r="EZ34" s="18">
        <v>0</v>
      </c>
      <c r="FA34" s="18">
        <v>0</v>
      </c>
      <c r="FB34" s="18">
        <v>0</v>
      </c>
      <c r="FC34" s="18">
        <v>0</v>
      </c>
      <c r="FD34" s="18">
        <v>648381.03</v>
      </c>
      <c r="FE34" s="18">
        <v>0</v>
      </c>
      <c r="FF34" s="18">
        <v>0</v>
      </c>
      <c r="FG34" s="18">
        <v>0</v>
      </c>
      <c r="FH34" s="18">
        <v>0</v>
      </c>
      <c r="FI34" s="18">
        <v>0</v>
      </c>
      <c r="FJ34" s="18">
        <v>0</v>
      </c>
      <c r="FK34" s="18">
        <v>0</v>
      </c>
      <c r="FL34" s="18">
        <v>0</v>
      </c>
      <c r="FM34" s="18">
        <v>0</v>
      </c>
      <c r="FN34" s="19">
        <v>0</v>
      </c>
      <c r="FO34" s="19">
        <v>0</v>
      </c>
      <c r="FP34" s="18">
        <v>0</v>
      </c>
      <c r="FQ34" s="18">
        <v>0</v>
      </c>
      <c r="FR34" s="18">
        <v>0</v>
      </c>
      <c r="FS34" s="18">
        <v>0</v>
      </c>
      <c r="FT34" s="80">
        <v>0</v>
      </c>
      <c r="FU34" s="80">
        <v>0</v>
      </c>
      <c r="FV34" s="18">
        <v>0</v>
      </c>
      <c r="FW34" s="18">
        <v>0</v>
      </c>
      <c r="FX34" s="18">
        <v>0</v>
      </c>
      <c r="FY34" s="18">
        <v>0</v>
      </c>
      <c r="FZ34" s="80">
        <v>0</v>
      </c>
      <c r="GA34" s="80">
        <v>0</v>
      </c>
      <c r="GB34" s="18">
        <v>0</v>
      </c>
      <c r="GC34" s="18">
        <v>0</v>
      </c>
      <c r="GD34" s="18">
        <v>0</v>
      </c>
      <c r="GE34" s="18">
        <v>0</v>
      </c>
      <c r="GF34" s="18">
        <v>4492046.4999998882</v>
      </c>
      <c r="GG34" s="18">
        <v>0</v>
      </c>
      <c r="GH34" s="18">
        <v>0</v>
      </c>
      <c r="GI34" s="18">
        <v>0</v>
      </c>
      <c r="GJ34" s="18">
        <v>0</v>
      </c>
      <c r="GK34" s="18">
        <v>0</v>
      </c>
      <c r="GL34" s="18">
        <v>0</v>
      </c>
      <c r="GM34" s="18">
        <v>0</v>
      </c>
      <c r="GN34" s="18">
        <v>0</v>
      </c>
      <c r="GO34" s="18">
        <v>0</v>
      </c>
      <c r="GP34" s="18">
        <v>0</v>
      </c>
      <c r="GQ34" s="18">
        <v>0</v>
      </c>
      <c r="GR34" s="18">
        <v>0</v>
      </c>
      <c r="GS34" s="18">
        <v>0</v>
      </c>
      <c r="GT34" s="18">
        <v>0</v>
      </c>
      <c r="GU34" s="18">
        <v>0</v>
      </c>
      <c r="GV34" s="18">
        <v>0</v>
      </c>
      <c r="GW34" s="18">
        <v>0</v>
      </c>
      <c r="GX34" s="18">
        <v>0</v>
      </c>
      <c r="GY34" s="18">
        <v>0</v>
      </c>
      <c r="GZ34" s="80">
        <v>0</v>
      </c>
      <c r="HA34" s="80">
        <v>0</v>
      </c>
      <c r="HB34" s="18">
        <v>0</v>
      </c>
      <c r="HC34" s="18">
        <v>0</v>
      </c>
      <c r="HD34" s="18">
        <v>0</v>
      </c>
      <c r="HE34" s="18">
        <v>0</v>
      </c>
      <c r="HF34" s="80">
        <v>0</v>
      </c>
      <c r="HG34" s="80">
        <v>0</v>
      </c>
      <c r="HH34" s="18">
        <v>0</v>
      </c>
      <c r="HI34" s="18">
        <v>0</v>
      </c>
      <c r="HJ34" s="18">
        <v>0</v>
      </c>
      <c r="HK34" s="18">
        <v>0</v>
      </c>
      <c r="HL34" s="80">
        <v>0</v>
      </c>
      <c r="HM34" s="80">
        <v>0</v>
      </c>
      <c r="HN34" s="18">
        <v>0</v>
      </c>
      <c r="HO34" s="18">
        <v>0</v>
      </c>
      <c r="HP34" s="18">
        <v>0</v>
      </c>
      <c r="HQ34" s="18">
        <v>0</v>
      </c>
      <c r="HR34" s="18">
        <v>0</v>
      </c>
      <c r="HS34" s="18">
        <v>0</v>
      </c>
      <c r="HT34" s="18">
        <v>710844704.27082539</v>
      </c>
      <c r="HU34" s="18">
        <v>0</v>
      </c>
      <c r="HV34" s="19">
        <v>710844704.27082539</v>
      </c>
    </row>
    <row r="35" spans="1:230" ht="12.75" customHeight="1">
      <c r="A35" s="57" t="s">
        <v>203</v>
      </c>
      <c r="B35" s="17">
        <v>1038</v>
      </c>
      <c r="C35" s="58" t="s">
        <v>146</v>
      </c>
      <c r="D35" s="19">
        <v>40575840.109999999</v>
      </c>
      <c r="E35" s="19">
        <v>421026.41</v>
      </c>
      <c r="F35" s="18">
        <v>8562943.7100000009</v>
      </c>
      <c r="G35" s="18">
        <v>0</v>
      </c>
      <c r="H35" s="18">
        <v>32012896.399999999</v>
      </c>
      <c r="I35" s="18">
        <v>421026.41</v>
      </c>
      <c r="J35" s="18">
        <v>0</v>
      </c>
      <c r="K35" s="18">
        <v>0</v>
      </c>
      <c r="L35" s="18">
        <v>52313584.399999999</v>
      </c>
      <c r="M35" s="18">
        <v>79881.429999999993</v>
      </c>
      <c r="N35" s="18">
        <v>7709522.25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57699351</v>
      </c>
      <c r="AA35" s="18">
        <v>3341328.82</v>
      </c>
      <c r="AB35" s="18">
        <v>0</v>
      </c>
      <c r="AC35" s="18">
        <v>0</v>
      </c>
      <c r="AD35" s="18">
        <v>3683211.69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-501223</v>
      </c>
      <c r="AK35" s="18">
        <v>0</v>
      </c>
      <c r="AL35" s="18">
        <v>0</v>
      </c>
      <c r="AM35" s="18">
        <v>0</v>
      </c>
      <c r="AN35" s="18">
        <v>1635.56</v>
      </c>
      <c r="AO35" s="18">
        <v>0</v>
      </c>
      <c r="AP35" s="18">
        <v>48184234.369999997</v>
      </c>
      <c r="AQ35" s="18">
        <v>0</v>
      </c>
      <c r="AR35" s="18">
        <v>0</v>
      </c>
      <c r="AS35" s="18">
        <v>0</v>
      </c>
      <c r="AT35" s="18">
        <v>34899181.529999994</v>
      </c>
      <c r="AU35" s="18">
        <v>3481047.8</v>
      </c>
      <c r="AV35" s="18">
        <v>15295854.609999999</v>
      </c>
      <c r="AW35" s="18">
        <v>558512.56999999995</v>
      </c>
      <c r="AX35" s="18">
        <v>0</v>
      </c>
      <c r="AY35" s="18">
        <v>0</v>
      </c>
      <c r="AZ35" s="18">
        <v>0</v>
      </c>
      <c r="BA35" s="18">
        <v>0</v>
      </c>
      <c r="BB35" s="18">
        <v>1273565.93</v>
      </c>
      <c r="BC35" s="18">
        <v>0.08</v>
      </c>
      <c r="BD35" s="18">
        <v>6605129.2400000002</v>
      </c>
      <c r="BE35" s="18">
        <v>127230.5</v>
      </c>
      <c r="BF35" s="18">
        <v>0</v>
      </c>
      <c r="BG35" s="18">
        <v>0</v>
      </c>
      <c r="BH35" s="18">
        <v>1122634.06</v>
      </c>
      <c r="BI35" s="18">
        <v>0</v>
      </c>
      <c r="BJ35" s="18">
        <v>0</v>
      </c>
      <c r="BK35" s="18">
        <v>0</v>
      </c>
      <c r="BL35" s="18">
        <v>3351579.72</v>
      </c>
      <c r="BM35" s="18">
        <v>0</v>
      </c>
      <c r="BN35" s="18">
        <v>0</v>
      </c>
      <c r="BO35" s="18">
        <v>0</v>
      </c>
      <c r="BP35" s="18">
        <v>1080</v>
      </c>
      <c r="BQ35" s="18">
        <v>841631.69</v>
      </c>
      <c r="BR35" s="18">
        <v>8909.89</v>
      </c>
      <c r="BS35" s="18">
        <v>0</v>
      </c>
      <c r="BT35" s="18">
        <v>0</v>
      </c>
      <c r="BU35" s="18">
        <v>0</v>
      </c>
      <c r="BV35" s="18">
        <v>72962331.700000003</v>
      </c>
      <c r="BW35" s="18">
        <v>0</v>
      </c>
      <c r="BX35" s="18">
        <v>6109816</v>
      </c>
      <c r="BY35" s="18">
        <v>0</v>
      </c>
      <c r="BZ35" s="18">
        <v>1503228.17</v>
      </c>
      <c r="CA35" s="18">
        <v>0</v>
      </c>
      <c r="CB35" s="18">
        <v>7446591.8600000003</v>
      </c>
      <c r="CC35" s="18">
        <v>0</v>
      </c>
      <c r="CD35" s="18">
        <v>0</v>
      </c>
      <c r="CE35" s="18">
        <v>0</v>
      </c>
      <c r="CF35" s="18">
        <v>0</v>
      </c>
      <c r="CG35" s="18">
        <v>0</v>
      </c>
      <c r="CH35" s="18">
        <v>0</v>
      </c>
      <c r="CI35" s="18">
        <v>0</v>
      </c>
      <c r="CJ35" s="18">
        <v>112321516.49000001</v>
      </c>
      <c r="CK35" s="18">
        <v>1062722.51</v>
      </c>
      <c r="CL35" s="18">
        <v>12311748.050000001</v>
      </c>
      <c r="CM35" s="18">
        <v>8162.7199999998302</v>
      </c>
      <c r="CN35" s="18">
        <v>5688618.0800000001</v>
      </c>
      <c r="CO35" s="18">
        <v>13511.960000000099</v>
      </c>
      <c r="CP35" s="18">
        <v>0</v>
      </c>
      <c r="CQ35" s="18">
        <v>0</v>
      </c>
      <c r="CR35" s="18">
        <v>1985101.77</v>
      </c>
      <c r="CS35" s="18">
        <v>8162.72</v>
      </c>
      <c r="CT35" s="18">
        <v>0</v>
      </c>
      <c r="CU35" s="18">
        <v>0</v>
      </c>
      <c r="CV35" s="18">
        <v>0</v>
      </c>
      <c r="CW35" s="18">
        <v>0</v>
      </c>
      <c r="CX35" s="18">
        <v>0</v>
      </c>
      <c r="CY35" s="18">
        <v>0</v>
      </c>
      <c r="CZ35" s="18">
        <v>0</v>
      </c>
      <c r="DA35" s="18">
        <v>0</v>
      </c>
      <c r="DB35" s="18">
        <v>0</v>
      </c>
      <c r="DC35" s="18">
        <v>0</v>
      </c>
      <c r="DD35" s="18">
        <v>27970193.739999998</v>
      </c>
      <c r="DE35" s="18">
        <v>0</v>
      </c>
      <c r="DF35" s="18">
        <v>0</v>
      </c>
      <c r="DG35" s="18">
        <v>0</v>
      </c>
      <c r="DH35" s="18">
        <v>0</v>
      </c>
      <c r="DI35" s="18">
        <v>0</v>
      </c>
      <c r="DJ35" s="18">
        <v>0</v>
      </c>
      <c r="DK35" s="18">
        <v>0</v>
      </c>
      <c r="DL35" s="18">
        <v>15620.15</v>
      </c>
      <c r="DM35" s="18">
        <v>0</v>
      </c>
      <c r="DN35" s="18">
        <v>824057.82</v>
      </c>
      <c r="DO35" s="18">
        <v>0</v>
      </c>
      <c r="DP35" s="18">
        <v>0</v>
      </c>
      <c r="DQ35" s="18">
        <v>0</v>
      </c>
      <c r="DR35" s="18">
        <v>0</v>
      </c>
      <c r="DS35" s="18">
        <v>0</v>
      </c>
      <c r="DT35" s="18">
        <v>0</v>
      </c>
      <c r="DU35" s="18">
        <v>0</v>
      </c>
      <c r="DV35" s="18">
        <v>1368.9</v>
      </c>
      <c r="DW35" s="18">
        <v>0</v>
      </c>
      <c r="DX35" s="18">
        <v>0</v>
      </c>
      <c r="DY35" s="18">
        <v>0</v>
      </c>
      <c r="DZ35" s="18">
        <v>0</v>
      </c>
      <c r="EA35" s="18">
        <v>0</v>
      </c>
      <c r="EB35" s="18">
        <v>4970080.6099999994</v>
      </c>
      <c r="EC35" s="18">
        <v>44195.44</v>
      </c>
      <c r="ED35" s="18">
        <v>1299547.74</v>
      </c>
      <c r="EE35" s="18">
        <v>0</v>
      </c>
      <c r="EF35" s="18">
        <v>3035011.88</v>
      </c>
      <c r="EG35" s="18">
        <v>-2556.28999999998</v>
      </c>
      <c r="EH35" s="18">
        <v>313513149.59999996</v>
      </c>
      <c r="EI35" s="18">
        <v>0</v>
      </c>
      <c r="EJ35" s="18">
        <v>0</v>
      </c>
      <c r="EK35" s="18">
        <v>0</v>
      </c>
      <c r="EL35" s="18">
        <v>0</v>
      </c>
      <c r="EM35" s="18">
        <v>0</v>
      </c>
      <c r="EN35" s="18">
        <v>40824891.199999996</v>
      </c>
      <c r="EO35" s="18">
        <v>-7.0000000006984905E-2</v>
      </c>
      <c r="EP35" s="18">
        <v>0</v>
      </c>
      <c r="EQ35" s="18">
        <v>0</v>
      </c>
      <c r="ER35" s="18">
        <v>0</v>
      </c>
      <c r="ES35" s="18">
        <v>0</v>
      </c>
      <c r="ET35" s="18">
        <v>0</v>
      </c>
      <c r="EU35" s="18">
        <v>0</v>
      </c>
      <c r="EV35" s="18">
        <v>0</v>
      </c>
      <c r="EW35" s="18">
        <v>0</v>
      </c>
      <c r="EX35" s="18">
        <v>0</v>
      </c>
      <c r="EY35" s="18">
        <v>0</v>
      </c>
      <c r="EZ35" s="18">
        <v>0</v>
      </c>
      <c r="FA35" s="18">
        <v>0</v>
      </c>
      <c r="FB35" s="18">
        <v>0</v>
      </c>
      <c r="FC35" s="18">
        <v>0</v>
      </c>
      <c r="FD35" s="18">
        <v>0</v>
      </c>
      <c r="FE35" s="18">
        <v>0</v>
      </c>
      <c r="FF35" s="18">
        <v>0</v>
      </c>
      <c r="FG35" s="18">
        <v>0</v>
      </c>
      <c r="FH35" s="18">
        <v>0</v>
      </c>
      <c r="FI35" s="18">
        <v>0</v>
      </c>
      <c r="FJ35" s="18">
        <v>0</v>
      </c>
      <c r="FK35" s="18">
        <v>0</v>
      </c>
      <c r="FL35" s="18">
        <v>2391590.84</v>
      </c>
      <c r="FM35" s="18">
        <v>0</v>
      </c>
      <c r="FN35" s="19">
        <v>607259.85</v>
      </c>
      <c r="FO35" s="19">
        <v>0</v>
      </c>
      <c r="FP35" s="18">
        <v>607259.85</v>
      </c>
      <c r="FQ35" s="18">
        <v>0</v>
      </c>
      <c r="FR35" s="18">
        <v>0</v>
      </c>
      <c r="FS35" s="18">
        <v>0</v>
      </c>
      <c r="FT35" s="80">
        <v>0</v>
      </c>
      <c r="FU35" s="80">
        <v>0</v>
      </c>
      <c r="FV35" s="18">
        <v>0</v>
      </c>
      <c r="FW35" s="18">
        <v>0</v>
      </c>
      <c r="FX35" s="18">
        <v>0</v>
      </c>
      <c r="FY35" s="18">
        <v>0</v>
      </c>
      <c r="FZ35" s="80">
        <v>0</v>
      </c>
      <c r="GA35" s="80">
        <v>0</v>
      </c>
      <c r="GB35" s="18">
        <v>0</v>
      </c>
      <c r="GC35" s="18">
        <v>0</v>
      </c>
      <c r="GD35" s="18">
        <v>0</v>
      </c>
      <c r="GE35" s="18">
        <v>0</v>
      </c>
      <c r="GF35" s="18">
        <v>14216469.66</v>
      </c>
      <c r="GG35" s="18">
        <v>0</v>
      </c>
      <c r="GH35" s="18">
        <v>0</v>
      </c>
      <c r="GI35" s="18">
        <v>0</v>
      </c>
      <c r="GJ35" s="18">
        <v>0</v>
      </c>
      <c r="GK35" s="18">
        <v>0</v>
      </c>
      <c r="GL35" s="18">
        <v>0</v>
      </c>
      <c r="GM35" s="18">
        <v>0</v>
      </c>
      <c r="GN35" s="18">
        <v>0</v>
      </c>
      <c r="GO35" s="18">
        <v>0</v>
      </c>
      <c r="GP35" s="18">
        <v>0</v>
      </c>
      <c r="GQ35" s="18">
        <v>0</v>
      </c>
      <c r="GR35" s="18">
        <v>0</v>
      </c>
      <c r="GS35" s="18">
        <v>0</v>
      </c>
      <c r="GT35" s="18">
        <v>0</v>
      </c>
      <c r="GU35" s="18">
        <v>0</v>
      </c>
      <c r="GV35" s="18">
        <v>0</v>
      </c>
      <c r="GW35" s="18">
        <v>0</v>
      </c>
      <c r="GX35" s="18">
        <v>0</v>
      </c>
      <c r="GY35" s="18">
        <v>0</v>
      </c>
      <c r="GZ35" s="80">
        <v>0</v>
      </c>
      <c r="HA35" s="80">
        <v>0</v>
      </c>
      <c r="HB35" s="18">
        <v>0</v>
      </c>
      <c r="HC35" s="18">
        <v>0</v>
      </c>
      <c r="HD35" s="18">
        <v>0</v>
      </c>
      <c r="HE35" s="18">
        <v>0</v>
      </c>
      <c r="HF35" s="80">
        <v>0</v>
      </c>
      <c r="HG35" s="80">
        <v>0</v>
      </c>
      <c r="HH35" s="18">
        <v>0</v>
      </c>
      <c r="HI35" s="18">
        <v>0</v>
      </c>
      <c r="HJ35" s="18">
        <v>0</v>
      </c>
      <c r="HK35" s="18">
        <v>0</v>
      </c>
      <c r="HL35" s="80">
        <v>0</v>
      </c>
      <c r="HM35" s="80">
        <v>0</v>
      </c>
      <c r="HN35" s="18">
        <v>0</v>
      </c>
      <c r="HO35" s="18">
        <v>0</v>
      </c>
      <c r="HP35" s="18">
        <v>0</v>
      </c>
      <c r="HQ35" s="18">
        <v>0</v>
      </c>
      <c r="HR35" s="18">
        <v>0</v>
      </c>
      <c r="HS35" s="18">
        <v>0</v>
      </c>
      <c r="HT35" s="18">
        <v>902222285.46999991</v>
      </c>
      <c r="HU35" s="18">
        <v>9984858.290000001</v>
      </c>
      <c r="HV35" s="19">
        <v>912207143.75999987</v>
      </c>
    </row>
    <row r="36" spans="1:230" ht="12.75" customHeight="1">
      <c r="A36" s="57" t="s">
        <v>205</v>
      </c>
      <c r="B36" s="17">
        <v>1039</v>
      </c>
      <c r="C36" s="58" t="s">
        <v>146</v>
      </c>
      <c r="D36" s="19">
        <v>14234943.310000004</v>
      </c>
      <c r="E36" s="19">
        <v>0</v>
      </c>
      <c r="F36" s="18">
        <v>1220106</v>
      </c>
      <c r="G36" s="18">
        <v>0</v>
      </c>
      <c r="H36" s="18">
        <v>4046975</v>
      </c>
      <c r="I36" s="18">
        <v>0</v>
      </c>
      <c r="J36" s="18">
        <v>8967862.3100000042</v>
      </c>
      <c r="K36" s="18">
        <v>0</v>
      </c>
      <c r="L36" s="18">
        <v>0</v>
      </c>
      <c r="M36" s="18">
        <v>0</v>
      </c>
      <c r="N36" s="18">
        <v>11887428.73</v>
      </c>
      <c r="O36" s="18">
        <v>0</v>
      </c>
      <c r="P36" s="18">
        <v>4905103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9764053</v>
      </c>
      <c r="AA36" s="18">
        <v>0</v>
      </c>
      <c r="AB36" s="18">
        <v>0</v>
      </c>
      <c r="AC36" s="18">
        <v>0</v>
      </c>
      <c r="AD36" s="18">
        <v>10133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503215472.09000003</v>
      </c>
      <c r="AK36" s="18">
        <v>0</v>
      </c>
      <c r="AL36" s="18">
        <v>4554342.4700000007</v>
      </c>
      <c r="AM36" s="18">
        <v>0</v>
      </c>
      <c r="AN36" s="18">
        <v>9642999</v>
      </c>
      <c r="AO36" s="18">
        <v>0</v>
      </c>
      <c r="AP36" s="18">
        <v>98027617.299999997</v>
      </c>
      <c r="AQ36" s="18">
        <v>0</v>
      </c>
      <c r="AR36" s="18">
        <v>10288579</v>
      </c>
      <c r="AS36" s="18">
        <v>0</v>
      </c>
      <c r="AT36" s="18">
        <v>13099052</v>
      </c>
      <c r="AU36" s="18">
        <v>0</v>
      </c>
      <c r="AV36" s="18">
        <v>7590985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684160</v>
      </c>
      <c r="BC36" s="18">
        <v>0</v>
      </c>
      <c r="BD36" s="18">
        <v>4765324</v>
      </c>
      <c r="BE36" s="18">
        <v>0</v>
      </c>
      <c r="BF36" s="18">
        <v>0</v>
      </c>
      <c r="BG36" s="18">
        <v>0</v>
      </c>
      <c r="BH36" s="18">
        <v>130323</v>
      </c>
      <c r="BI36" s="18">
        <v>0</v>
      </c>
      <c r="BJ36" s="18">
        <v>0</v>
      </c>
      <c r="BK36" s="18">
        <v>0</v>
      </c>
      <c r="BL36" s="18">
        <v>0</v>
      </c>
      <c r="BM36" s="18">
        <v>0</v>
      </c>
      <c r="BN36" s="18">
        <v>0</v>
      </c>
      <c r="BO36" s="18">
        <v>0</v>
      </c>
      <c r="BP36" s="18">
        <v>2061641.56</v>
      </c>
      <c r="BQ36" s="18">
        <v>0</v>
      </c>
      <c r="BR36" s="18">
        <v>212736</v>
      </c>
      <c r="BS36" s="18">
        <v>0</v>
      </c>
      <c r="BT36" s="18">
        <v>0</v>
      </c>
      <c r="BU36" s="18">
        <v>0</v>
      </c>
      <c r="BV36" s="18">
        <v>5116222</v>
      </c>
      <c r="BW36" s="18">
        <v>0</v>
      </c>
      <c r="BX36" s="18">
        <v>0</v>
      </c>
      <c r="BY36" s="18">
        <v>0</v>
      </c>
      <c r="BZ36" s="18">
        <v>0</v>
      </c>
      <c r="CA36" s="18">
        <v>0</v>
      </c>
      <c r="CB36" s="18">
        <v>104572</v>
      </c>
      <c r="CC36" s="18">
        <v>0</v>
      </c>
      <c r="CD36" s="18">
        <v>0</v>
      </c>
      <c r="CE36" s="18">
        <v>0</v>
      </c>
      <c r="CF36" s="18">
        <v>0</v>
      </c>
      <c r="CG36" s="18">
        <v>0</v>
      </c>
      <c r="CH36" s="18">
        <v>0</v>
      </c>
      <c r="CI36" s="18">
        <v>0</v>
      </c>
      <c r="CJ36" s="18">
        <v>44333712</v>
      </c>
      <c r="CK36" s="18">
        <v>0</v>
      </c>
      <c r="CL36" s="18">
        <v>3202913</v>
      </c>
      <c r="CM36" s="18">
        <v>0</v>
      </c>
      <c r="CN36" s="18">
        <v>0</v>
      </c>
      <c r="CO36" s="18">
        <v>0</v>
      </c>
      <c r="CP36" s="18">
        <v>0</v>
      </c>
      <c r="CQ36" s="18">
        <v>0</v>
      </c>
      <c r="CR36" s="18">
        <v>0</v>
      </c>
      <c r="CS36" s="18">
        <v>0</v>
      </c>
      <c r="CT36" s="18">
        <v>0</v>
      </c>
      <c r="CU36" s="18">
        <v>0</v>
      </c>
      <c r="CV36" s="18">
        <v>0</v>
      </c>
      <c r="CW36" s="18">
        <v>0</v>
      </c>
      <c r="CX36" s="18">
        <v>0</v>
      </c>
      <c r="CY36" s="18">
        <v>0</v>
      </c>
      <c r="CZ36" s="18">
        <v>0</v>
      </c>
      <c r="DA36" s="18">
        <v>0</v>
      </c>
      <c r="DB36" s="18">
        <v>0</v>
      </c>
      <c r="DC36" s="18">
        <v>0</v>
      </c>
      <c r="DD36" s="18">
        <v>11933718.440000001</v>
      </c>
      <c r="DE36" s="18">
        <v>0</v>
      </c>
      <c r="DF36" s="18">
        <v>0</v>
      </c>
      <c r="DG36" s="18">
        <v>0</v>
      </c>
      <c r="DH36" s="18">
        <v>0</v>
      </c>
      <c r="DI36" s="18">
        <v>0</v>
      </c>
      <c r="DJ36" s="18">
        <v>0</v>
      </c>
      <c r="DK36" s="18">
        <v>0</v>
      </c>
      <c r="DL36" s="18">
        <v>0</v>
      </c>
      <c r="DM36" s="18">
        <v>0</v>
      </c>
      <c r="DN36" s="18">
        <v>0</v>
      </c>
      <c r="DO36" s="18">
        <v>0</v>
      </c>
      <c r="DP36" s="18">
        <v>0</v>
      </c>
      <c r="DQ36" s="18">
        <v>0</v>
      </c>
      <c r="DR36" s="18">
        <v>0</v>
      </c>
      <c r="DS36" s="18">
        <v>0</v>
      </c>
      <c r="DT36" s="18">
        <v>0</v>
      </c>
      <c r="DU36" s="18">
        <v>0</v>
      </c>
      <c r="DV36" s="18">
        <v>0</v>
      </c>
      <c r="DW36" s="18">
        <v>0</v>
      </c>
      <c r="DX36" s="18">
        <v>0</v>
      </c>
      <c r="DY36" s="18">
        <v>0</v>
      </c>
      <c r="DZ36" s="18">
        <v>0</v>
      </c>
      <c r="EA36" s="18">
        <v>0</v>
      </c>
      <c r="EB36" s="18">
        <v>8064702</v>
      </c>
      <c r="EC36" s="18">
        <v>0</v>
      </c>
      <c r="ED36" s="18">
        <v>353054</v>
      </c>
      <c r="EE36" s="18">
        <v>0</v>
      </c>
      <c r="EF36" s="18">
        <v>8349142</v>
      </c>
      <c r="EG36" s="18">
        <v>0</v>
      </c>
      <c r="EH36" s="18">
        <v>11333113</v>
      </c>
      <c r="EI36" s="18">
        <v>0</v>
      </c>
      <c r="EJ36" s="18">
        <v>0</v>
      </c>
      <c r="EK36" s="18">
        <v>0</v>
      </c>
      <c r="EL36" s="18">
        <v>0</v>
      </c>
      <c r="EM36" s="18">
        <v>0</v>
      </c>
      <c r="EN36" s="18">
        <v>0</v>
      </c>
      <c r="EO36" s="18">
        <v>0</v>
      </c>
      <c r="EP36" s="18">
        <v>0</v>
      </c>
      <c r="EQ36" s="18">
        <v>0</v>
      </c>
      <c r="ER36" s="18">
        <v>0</v>
      </c>
      <c r="ES36" s="18">
        <v>0</v>
      </c>
      <c r="ET36" s="18">
        <v>0</v>
      </c>
      <c r="EU36" s="18">
        <v>0</v>
      </c>
      <c r="EV36" s="18">
        <v>0</v>
      </c>
      <c r="EW36" s="18">
        <v>0</v>
      </c>
      <c r="EX36" s="18">
        <v>0</v>
      </c>
      <c r="EY36" s="18">
        <v>0</v>
      </c>
      <c r="EZ36" s="18">
        <v>0</v>
      </c>
      <c r="FA36" s="18">
        <v>0</v>
      </c>
      <c r="FB36" s="18">
        <v>0</v>
      </c>
      <c r="FC36" s="18">
        <v>0</v>
      </c>
      <c r="FD36" s="18">
        <v>0</v>
      </c>
      <c r="FE36" s="18">
        <v>0</v>
      </c>
      <c r="FF36" s="18">
        <v>0</v>
      </c>
      <c r="FG36" s="18">
        <v>0</v>
      </c>
      <c r="FH36" s="18">
        <v>0</v>
      </c>
      <c r="FI36" s="18">
        <v>0</v>
      </c>
      <c r="FJ36" s="18">
        <v>0</v>
      </c>
      <c r="FK36" s="18">
        <v>0</v>
      </c>
      <c r="FL36" s="18">
        <v>0</v>
      </c>
      <c r="FM36" s="18">
        <v>0</v>
      </c>
      <c r="FN36" s="19">
        <v>242338403.94</v>
      </c>
      <c r="FO36" s="19">
        <v>0</v>
      </c>
      <c r="FP36" s="18">
        <v>0</v>
      </c>
      <c r="FQ36" s="18">
        <v>0</v>
      </c>
      <c r="FR36" s="18">
        <v>52208433.450000003</v>
      </c>
      <c r="FS36" s="18">
        <v>0</v>
      </c>
      <c r="FT36" s="80">
        <v>45019629.93</v>
      </c>
      <c r="FU36" s="80">
        <v>0</v>
      </c>
      <c r="FV36" s="18">
        <v>0</v>
      </c>
      <c r="FW36" s="18">
        <v>0</v>
      </c>
      <c r="FX36" s="18">
        <v>45019629.93</v>
      </c>
      <c r="FY36" s="18">
        <v>0</v>
      </c>
      <c r="FZ36" s="80">
        <v>145110340.56</v>
      </c>
      <c r="GA36" s="80">
        <v>0</v>
      </c>
      <c r="GB36" s="18">
        <v>0</v>
      </c>
      <c r="GC36" s="18">
        <v>0</v>
      </c>
      <c r="GD36" s="18">
        <v>145110340.56</v>
      </c>
      <c r="GE36" s="18">
        <v>0</v>
      </c>
      <c r="GF36" s="18">
        <v>5395077.0999999996</v>
      </c>
      <c r="GG36" s="18">
        <v>0</v>
      </c>
      <c r="GH36" s="18">
        <v>0</v>
      </c>
      <c r="GI36" s="18">
        <v>0</v>
      </c>
      <c r="GJ36" s="18">
        <v>0</v>
      </c>
      <c r="GK36" s="18">
        <v>0</v>
      </c>
      <c r="GL36" s="18">
        <v>0</v>
      </c>
      <c r="GM36" s="18">
        <v>0</v>
      </c>
      <c r="GN36" s="18">
        <v>0</v>
      </c>
      <c r="GO36" s="18">
        <v>0</v>
      </c>
      <c r="GP36" s="18">
        <v>0</v>
      </c>
      <c r="GQ36" s="18">
        <v>0</v>
      </c>
      <c r="GR36" s="18">
        <v>0</v>
      </c>
      <c r="GS36" s="18">
        <v>0</v>
      </c>
      <c r="GT36" s="18">
        <v>0</v>
      </c>
      <c r="GU36" s="18">
        <v>0</v>
      </c>
      <c r="GV36" s="18">
        <v>0</v>
      </c>
      <c r="GW36" s="18">
        <v>0</v>
      </c>
      <c r="GX36" s="18">
        <v>0</v>
      </c>
      <c r="GY36" s="18">
        <v>0</v>
      </c>
      <c r="GZ36" s="80">
        <v>0</v>
      </c>
      <c r="HA36" s="80">
        <v>0</v>
      </c>
      <c r="HB36" s="18">
        <v>0</v>
      </c>
      <c r="HC36" s="18">
        <v>0</v>
      </c>
      <c r="HD36" s="18">
        <v>0</v>
      </c>
      <c r="HE36" s="18">
        <v>0</v>
      </c>
      <c r="HF36" s="80">
        <v>0</v>
      </c>
      <c r="HG36" s="80">
        <v>0</v>
      </c>
      <c r="HH36" s="18">
        <v>0</v>
      </c>
      <c r="HI36" s="18">
        <v>0</v>
      </c>
      <c r="HJ36" s="18">
        <v>0</v>
      </c>
      <c r="HK36" s="18">
        <v>0</v>
      </c>
      <c r="HL36" s="80">
        <v>0</v>
      </c>
      <c r="HM36" s="80">
        <v>0</v>
      </c>
      <c r="HN36" s="18">
        <v>0</v>
      </c>
      <c r="HO36" s="18">
        <v>0</v>
      </c>
      <c r="HP36" s="18">
        <v>0</v>
      </c>
      <c r="HQ36" s="18">
        <v>0</v>
      </c>
      <c r="HR36" s="18">
        <v>0</v>
      </c>
      <c r="HS36" s="18">
        <v>0</v>
      </c>
      <c r="HT36" s="18">
        <v>1035599521.9399997</v>
      </c>
      <c r="HU36" s="18">
        <v>0</v>
      </c>
      <c r="HV36" s="19">
        <v>1035599521.9399997</v>
      </c>
    </row>
    <row r="37" spans="1:230" ht="12.75" customHeight="1">
      <c r="A37" s="57" t="s">
        <v>207</v>
      </c>
      <c r="B37" s="17">
        <v>1040</v>
      </c>
      <c r="C37" s="58" t="s">
        <v>146</v>
      </c>
      <c r="D37" s="19">
        <v>0</v>
      </c>
      <c r="E37" s="19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191050270.15999997</v>
      </c>
      <c r="AE37" s="18">
        <v>16024148.540000001</v>
      </c>
      <c r="AF37" s="18">
        <v>0</v>
      </c>
      <c r="AG37" s="18">
        <v>0</v>
      </c>
      <c r="AH37" s="18">
        <v>0</v>
      </c>
      <c r="AI37" s="18">
        <v>0</v>
      </c>
      <c r="AJ37" s="18">
        <v>0</v>
      </c>
      <c r="AK37" s="18">
        <v>0</v>
      </c>
      <c r="AL37" s="18">
        <v>0</v>
      </c>
      <c r="AM37" s="18">
        <v>0</v>
      </c>
      <c r="AN37" s="18">
        <v>0</v>
      </c>
      <c r="AO37" s="18">
        <v>0</v>
      </c>
      <c r="AP37" s="18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0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  <c r="BE37" s="18">
        <v>0</v>
      </c>
      <c r="BF37" s="18">
        <v>0</v>
      </c>
      <c r="BG37" s="18">
        <v>0</v>
      </c>
      <c r="BH37" s="18">
        <v>0</v>
      </c>
      <c r="BI37" s="18">
        <v>0</v>
      </c>
      <c r="BJ37" s="18">
        <v>0</v>
      </c>
      <c r="BK37" s="18">
        <v>0</v>
      </c>
      <c r="BL37" s="18">
        <v>0</v>
      </c>
      <c r="BM37" s="18">
        <v>0</v>
      </c>
      <c r="BN37" s="18">
        <v>0</v>
      </c>
      <c r="BO37" s="18">
        <v>0</v>
      </c>
      <c r="BP37" s="18">
        <v>0</v>
      </c>
      <c r="BQ37" s="18">
        <v>0</v>
      </c>
      <c r="BR37" s="18">
        <v>0</v>
      </c>
      <c r="BS37" s="18">
        <v>0</v>
      </c>
      <c r="BT37" s="18">
        <v>0</v>
      </c>
      <c r="BU37" s="18">
        <v>0</v>
      </c>
      <c r="BV37" s="18">
        <v>0</v>
      </c>
      <c r="BW37" s="18">
        <v>0</v>
      </c>
      <c r="BX37" s="18">
        <v>0</v>
      </c>
      <c r="BY37" s="18">
        <v>0</v>
      </c>
      <c r="BZ37" s="18">
        <v>76742664.069999993</v>
      </c>
      <c r="CA37" s="18">
        <v>1296226.0699999998</v>
      </c>
      <c r="CB37" s="18">
        <v>0</v>
      </c>
      <c r="CC37" s="18">
        <v>0</v>
      </c>
      <c r="CD37" s="18">
        <v>0</v>
      </c>
      <c r="CE37" s="18">
        <v>0</v>
      </c>
      <c r="CF37" s="18">
        <v>0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0</v>
      </c>
      <c r="CM37" s="18">
        <v>0</v>
      </c>
      <c r="CN37" s="18">
        <v>0</v>
      </c>
      <c r="CO37" s="18">
        <v>0</v>
      </c>
      <c r="CP37" s="18">
        <v>0</v>
      </c>
      <c r="CQ37" s="18">
        <v>0</v>
      </c>
      <c r="CR37" s="18">
        <v>0</v>
      </c>
      <c r="CS37" s="18">
        <v>0</v>
      </c>
      <c r="CT37" s="18">
        <v>0</v>
      </c>
      <c r="CU37" s="18">
        <v>0</v>
      </c>
      <c r="CV37" s="18">
        <v>0</v>
      </c>
      <c r="CW37" s="18">
        <v>0</v>
      </c>
      <c r="CX37" s="18">
        <v>0</v>
      </c>
      <c r="CY37" s="18">
        <v>0</v>
      </c>
      <c r="CZ37" s="18">
        <v>0</v>
      </c>
      <c r="DA37" s="18">
        <v>0</v>
      </c>
      <c r="DB37" s="18">
        <v>0</v>
      </c>
      <c r="DC37" s="18">
        <v>0</v>
      </c>
      <c r="DD37" s="18">
        <v>0</v>
      </c>
      <c r="DE37" s="18">
        <v>0</v>
      </c>
      <c r="DF37" s="18">
        <v>0</v>
      </c>
      <c r="DG37" s="18">
        <v>0</v>
      </c>
      <c r="DH37" s="18">
        <v>0</v>
      </c>
      <c r="DI37" s="18">
        <v>0</v>
      </c>
      <c r="DJ37" s="18">
        <v>0</v>
      </c>
      <c r="DK37" s="18">
        <v>0</v>
      </c>
      <c r="DL37" s="18">
        <v>0</v>
      </c>
      <c r="DM37" s="18">
        <v>0</v>
      </c>
      <c r="DN37" s="18">
        <v>0</v>
      </c>
      <c r="DO37" s="18">
        <v>0</v>
      </c>
      <c r="DP37" s="18">
        <v>0</v>
      </c>
      <c r="DQ37" s="18">
        <v>0</v>
      </c>
      <c r="DR37" s="18">
        <v>0</v>
      </c>
      <c r="DS37" s="18">
        <v>0</v>
      </c>
      <c r="DT37" s="18">
        <v>0</v>
      </c>
      <c r="DU37" s="18">
        <v>0</v>
      </c>
      <c r="DV37" s="18">
        <v>0</v>
      </c>
      <c r="DW37" s="18">
        <v>0</v>
      </c>
      <c r="DX37" s="18">
        <v>0</v>
      </c>
      <c r="DY37" s="18">
        <v>0</v>
      </c>
      <c r="DZ37" s="18">
        <v>0</v>
      </c>
      <c r="EA37" s="18">
        <v>0</v>
      </c>
      <c r="EB37" s="18">
        <v>0</v>
      </c>
      <c r="EC37" s="18">
        <v>0</v>
      </c>
      <c r="ED37" s="18">
        <v>0</v>
      </c>
      <c r="EE37" s="18">
        <v>0</v>
      </c>
      <c r="EF37" s="18">
        <v>0</v>
      </c>
      <c r="EG37" s="18">
        <v>0</v>
      </c>
      <c r="EH37" s="18">
        <v>0</v>
      </c>
      <c r="EI37" s="18">
        <v>0</v>
      </c>
      <c r="EJ37" s="18">
        <v>0</v>
      </c>
      <c r="EK37" s="18">
        <v>0</v>
      </c>
      <c r="EL37" s="18">
        <v>0</v>
      </c>
      <c r="EM37" s="18">
        <v>0</v>
      </c>
      <c r="EN37" s="18">
        <v>0</v>
      </c>
      <c r="EO37" s="18">
        <v>0</v>
      </c>
      <c r="EP37" s="18">
        <v>0</v>
      </c>
      <c r="EQ37" s="18">
        <v>0</v>
      </c>
      <c r="ER37" s="18">
        <v>0</v>
      </c>
      <c r="ES37" s="18">
        <v>0</v>
      </c>
      <c r="ET37" s="18">
        <v>0</v>
      </c>
      <c r="EU37" s="18">
        <v>0</v>
      </c>
      <c r="EV37" s="18">
        <v>0</v>
      </c>
      <c r="EW37" s="18">
        <v>0</v>
      </c>
      <c r="EX37" s="18">
        <v>0</v>
      </c>
      <c r="EY37" s="18">
        <v>0</v>
      </c>
      <c r="EZ37" s="18">
        <v>0</v>
      </c>
      <c r="FA37" s="18">
        <v>0</v>
      </c>
      <c r="FB37" s="18">
        <v>0</v>
      </c>
      <c r="FC37" s="18">
        <v>0</v>
      </c>
      <c r="FD37" s="18">
        <v>0</v>
      </c>
      <c r="FE37" s="18">
        <v>0</v>
      </c>
      <c r="FF37" s="18">
        <v>0</v>
      </c>
      <c r="FG37" s="18">
        <v>0</v>
      </c>
      <c r="FH37" s="18">
        <v>0</v>
      </c>
      <c r="FI37" s="18">
        <v>0</v>
      </c>
      <c r="FJ37" s="18">
        <v>0</v>
      </c>
      <c r="FK37" s="18">
        <v>0</v>
      </c>
      <c r="FL37" s="18">
        <v>0</v>
      </c>
      <c r="FM37" s="18">
        <v>0</v>
      </c>
      <c r="FN37" s="19">
        <v>0</v>
      </c>
      <c r="FO37" s="19">
        <v>0</v>
      </c>
      <c r="FP37" s="18">
        <v>0</v>
      </c>
      <c r="FQ37" s="18">
        <v>0</v>
      </c>
      <c r="FR37" s="18">
        <v>0</v>
      </c>
      <c r="FS37" s="18">
        <v>0</v>
      </c>
      <c r="FT37" s="80">
        <v>0</v>
      </c>
      <c r="FU37" s="80">
        <v>0</v>
      </c>
      <c r="FV37" s="18">
        <v>0</v>
      </c>
      <c r="FW37" s="18">
        <v>0</v>
      </c>
      <c r="FX37" s="18">
        <v>0</v>
      </c>
      <c r="FY37" s="18">
        <v>0</v>
      </c>
      <c r="FZ37" s="80">
        <v>0</v>
      </c>
      <c r="GA37" s="80">
        <v>0</v>
      </c>
      <c r="GB37" s="18">
        <v>0</v>
      </c>
      <c r="GC37" s="18">
        <v>0</v>
      </c>
      <c r="GD37" s="18">
        <v>0</v>
      </c>
      <c r="GE37" s="18">
        <v>0</v>
      </c>
      <c r="GF37" s="18">
        <v>0</v>
      </c>
      <c r="GG37" s="18">
        <v>0</v>
      </c>
      <c r="GH37" s="18">
        <v>0</v>
      </c>
      <c r="GI37" s="18">
        <v>0</v>
      </c>
      <c r="GJ37" s="18">
        <v>0</v>
      </c>
      <c r="GK37" s="18">
        <v>0</v>
      </c>
      <c r="GL37" s="18">
        <v>0</v>
      </c>
      <c r="GM37" s="18">
        <v>0</v>
      </c>
      <c r="GN37" s="18">
        <v>0</v>
      </c>
      <c r="GO37" s="18">
        <v>0</v>
      </c>
      <c r="GP37" s="18">
        <v>0</v>
      </c>
      <c r="GQ37" s="18">
        <v>0</v>
      </c>
      <c r="GR37" s="18">
        <v>0</v>
      </c>
      <c r="GS37" s="18">
        <v>0</v>
      </c>
      <c r="GT37" s="18">
        <v>0</v>
      </c>
      <c r="GU37" s="18">
        <v>0</v>
      </c>
      <c r="GV37" s="18">
        <v>0</v>
      </c>
      <c r="GW37" s="18">
        <v>0</v>
      </c>
      <c r="GX37" s="18">
        <v>0</v>
      </c>
      <c r="GY37" s="18">
        <v>0</v>
      </c>
      <c r="GZ37" s="80">
        <v>0</v>
      </c>
      <c r="HA37" s="80">
        <v>0</v>
      </c>
      <c r="HB37" s="18">
        <v>0</v>
      </c>
      <c r="HC37" s="18">
        <v>0</v>
      </c>
      <c r="HD37" s="18">
        <v>0</v>
      </c>
      <c r="HE37" s="18">
        <v>0</v>
      </c>
      <c r="HF37" s="80">
        <v>0</v>
      </c>
      <c r="HG37" s="80">
        <v>0</v>
      </c>
      <c r="HH37" s="18">
        <v>0</v>
      </c>
      <c r="HI37" s="18">
        <v>0</v>
      </c>
      <c r="HJ37" s="18">
        <v>0</v>
      </c>
      <c r="HK37" s="18">
        <v>0</v>
      </c>
      <c r="HL37" s="80">
        <v>0</v>
      </c>
      <c r="HM37" s="80">
        <v>0</v>
      </c>
      <c r="HN37" s="18">
        <v>0</v>
      </c>
      <c r="HO37" s="18">
        <v>0</v>
      </c>
      <c r="HP37" s="18">
        <v>0</v>
      </c>
      <c r="HQ37" s="18">
        <v>0</v>
      </c>
      <c r="HR37" s="18">
        <v>0</v>
      </c>
      <c r="HS37" s="18">
        <v>0</v>
      </c>
      <c r="HT37" s="18">
        <v>267792934.22999996</v>
      </c>
      <c r="HU37" s="18">
        <v>17320374.609999999</v>
      </c>
      <c r="HV37" s="19">
        <v>285113308.83999997</v>
      </c>
    </row>
    <row r="38" spans="1:230" ht="12.75" customHeight="1">
      <c r="A38" s="57" t="s">
        <v>209</v>
      </c>
      <c r="B38" s="17">
        <v>1043</v>
      </c>
      <c r="C38" s="58" t="s">
        <v>146</v>
      </c>
      <c r="D38" s="19">
        <v>308190688.84005451</v>
      </c>
      <c r="E38" s="19">
        <v>25342613</v>
      </c>
      <c r="F38" s="18">
        <v>40219091.8100283</v>
      </c>
      <c r="G38" s="18">
        <v>1587713.97</v>
      </c>
      <c r="H38" s="18">
        <v>204264050.85002601</v>
      </c>
      <c r="I38" s="18">
        <v>22084034.540000003</v>
      </c>
      <c r="J38" s="18">
        <v>63707546.180000201</v>
      </c>
      <c r="K38" s="18">
        <v>1670864.49</v>
      </c>
      <c r="L38" s="18">
        <v>8641987.1100000013</v>
      </c>
      <c r="M38" s="18">
        <v>49805.74</v>
      </c>
      <c r="N38" s="18">
        <v>18531265.850000001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55241094.020000003</v>
      </c>
      <c r="AA38" s="18">
        <v>831071.92</v>
      </c>
      <c r="AB38" s="18">
        <v>212625.98</v>
      </c>
      <c r="AC38" s="18">
        <v>0</v>
      </c>
      <c r="AD38" s="18">
        <v>3787216.05</v>
      </c>
      <c r="AE38" s="18">
        <v>17180.669999999998</v>
      </c>
      <c r="AF38" s="18">
        <v>0</v>
      </c>
      <c r="AG38" s="18">
        <v>0</v>
      </c>
      <c r="AH38" s="18">
        <v>0</v>
      </c>
      <c r="AI38" s="18">
        <v>0</v>
      </c>
      <c r="AJ38" s="18">
        <v>186586309.37</v>
      </c>
      <c r="AK38" s="18">
        <v>780098.06</v>
      </c>
      <c r="AL38" s="18">
        <v>0</v>
      </c>
      <c r="AM38" s="18">
        <v>0</v>
      </c>
      <c r="AN38" s="18">
        <v>8354413.5099999998</v>
      </c>
      <c r="AO38" s="18">
        <v>0</v>
      </c>
      <c r="AP38" s="18">
        <v>121787555.03</v>
      </c>
      <c r="AQ38" s="18">
        <v>4102526.16</v>
      </c>
      <c r="AR38" s="18">
        <v>15909.259999999998</v>
      </c>
      <c r="AS38" s="18">
        <v>0</v>
      </c>
      <c r="AT38" s="18">
        <v>15941660.850000001</v>
      </c>
      <c r="AU38" s="18">
        <v>268462.15000000002</v>
      </c>
      <c r="AV38" s="18">
        <v>38269467.93</v>
      </c>
      <c r="AW38" s="18">
        <v>339347.63</v>
      </c>
      <c r="AX38" s="18">
        <v>0</v>
      </c>
      <c r="AY38" s="18">
        <v>0</v>
      </c>
      <c r="AZ38" s="18">
        <v>0</v>
      </c>
      <c r="BA38" s="18">
        <v>0</v>
      </c>
      <c r="BB38" s="18">
        <v>2804215.61</v>
      </c>
      <c r="BC38" s="18">
        <v>101544.55</v>
      </c>
      <c r="BD38" s="18">
        <v>14587604.23</v>
      </c>
      <c r="BE38" s="18">
        <v>622781.01</v>
      </c>
      <c r="BF38" s="18">
        <v>1658001</v>
      </c>
      <c r="BG38" s="18">
        <v>0</v>
      </c>
      <c r="BH38" s="18">
        <v>4292661.07</v>
      </c>
      <c r="BI38" s="18">
        <v>0</v>
      </c>
      <c r="BJ38" s="18">
        <v>0</v>
      </c>
      <c r="BK38" s="18">
        <v>0</v>
      </c>
      <c r="BL38" s="18">
        <v>0</v>
      </c>
      <c r="BM38" s="18">
        <v>0</v>
      </c>
      <c r="BN38" s="18">
        <v>0</v>
      </c>
      <c r="BO38" s="18">
        <v>0</v>
      </c>
      <c r="BP38" s="18">
        <v>1224145.3999999999</v>
      </c>
      <c r="BQ38" s="18">
        <v>0</v>
      </c>
      <c r="BR38" s="18">
        <v>183204.74</v>
      </c>
      <c r="BS38" s="18">
        <v>0</v>
      </c>
      <c r="BT38" s="18">
        <v>0</v>
      </c>
      <c r="BU38" s="18">
        <v>0</v>
      </c>
      <c r="BV38" s="18">
        <v>74091844.930000007</v>
      </c>
      <c r="BW38" s="18">
        <v>97804.81</v>
      </c>
      <c r="BX38" s="18">
        <v>0</v>
      </c>
      <c r="BY38" s="18">
        <v>0</v>
      </c>
      <c r="BZ38" s="18">
        <v>0</v>
      </c>
      <c r="CA38" s="18">
        <v>0</v>
      </c>
      <c r="CB38" s="18">
        <v>2174522.52</v>
      </c>
      <c r="CC38" s="18">
        <v>1072781.1399999999</v>
      </c>
      <c r="CD38" s="18">
        <v>0</v>
      </c>
      <c r="CE38" s="18">
        <v>0</v>
      </c>
      <c r="CF38" s="18">
        <v>0</v>
      </c>
      <c r="CG38" s="18">
        <v>0</v>
      </c>
      <c r="CH38" s="18">
        <v>0</v>
      </c>
      <c r="CI38" s="18">
        <v>0</v>
      </c>
      <c r="CJ38" s="18">
        <v>0</v>
      </c>
      <c r="CK38" s="18">
        <v>0</v>
      </c>
      <c r="CL38" s="18">
        <v>0</v>
      </c>
      <c r="CM38" s="18">
        <v>0</v>
      </c>
      <c r="CN38" s="18">
        <v>0</v>
      </c>
      <c r="CO38" s="18">
        <v>0</v>
      </c>
      <c r="CP38" s="18">
        <v>0</v>
      </c>
      <c r="CQ38" s="18">
        <v>0</v>
      </c>
      <c r="CR38" s="18">
        <v>0</v>
      </c>
      <c r="CS38" s="18">
        <v>0</v>
      </c>
      <c r="CT38" s="18">
        <v>0</v>
      </c>
      <c r="CU38" s="18">
        <v>0</v>
      </c>
      <c r="CV38" s="18">
        <v>0</v>
      </c>
      <c r="CW38" s="18">
        <v>0</v>
      </c>
      <c r="CX38" s="18">
        <v>0</v>
      </c>
      <c r="CY38" s="18">
        <v>0</v>
      </c>
      <c r="CZ38" s="18">
        <v>0</v>
      </c>
      <c r="DA38" s="18">
        <v>0</v>
      </c>
      <c r="DB38" s="18">
        <v>0</v>
      </c>
      <c r="DC38" s="18">
        <v>0</v>
      </c>
      <c r="DD38" s="18">
        <v>21696265.460000001</v>
      </c>
      <c r="DE38" s="18">
        <v>1390939.11</v>
      </c>
      <c r="DF38" s="18">
        <v>-7229107.9699999997</v>
      </c>
      <c r="DG38" s="18">
        <v>0</v>
      </c>
      <c r="DH38" s="18">
        <v>0</v>
      </c>
      <c r="DI38" s="18">
        <v>0</v>
      </c>
      <c r="DJ38" s="18">
        <v>0</v>
      </c>
      <c r="DK38" s="18">
        <v>0</v>
      </c>
      <c r="DL38" s="18">
        <v>0</v>
      </c>
      <c r="DM38" s="18">
        <v>0</v>
      </c>
      <c r="DN38" s="18">
        <v>0</v>
      </c>
      <c r="DO38" s="18">
        <v>0</v>
      </c>
      <c r="DP38" s="18">
        <v>0</v>
      </c>
      <c r="DQ38" s="18">
        <v>0</v>
      </c>
      <c r="DR38" s="18">
        <v>0</v>
      </c>
      <c r="DS38" s="18">
        <v>0</v>
      </c>
      <c r="DT38" s="18">
        <v>590176.49</v>
      </c>
      <c r="DU38" s="18">
        <v>0</v>
      </c>
      <c r="DV38" s="18">
        <v>0</v>
      </c>
      <c r="DW38" s="18">
        <v>0</v>
      </c>
      <c r="DX38" s="18">
        <v>1859084.78</v>
      </c>
      <c r="DY38" s="18">
        <v>44761.33</v>
      </c>
      <c r="DZ38" s="18">
        <v>0</v>
      </c>
      <c r="EA38" s="18">
        <v>0</v>
      </c>
      <c r="EB38" s="18">
        <v>22304924.280000001</v>
      </c>
      <c r="EC38" s="18">
        <v>141954.44999999998</v>
      </c>
      <c r="ED38" s="18">
        <v>2268389.5500000003</v>
      </c>
      <c r="EE38" s="18">
        <v>0</v>
      </c>
      <c r="EF38" s="18">
        <v>5994823.2400000002</v>
      </c>
      <c r="EG38" s="18">
        <v>575335.97</v>
      </c>
      <c r="EH38" s="18">
        <v>14041838.75</v>
      </c>
      <c r="EI38" s="18">
        <v>417072.22000000003</v>
      </c>
      <c r="EJ38" s="18">
        <v>0</v>
      </c>
      <c r="EK38" s="18">
        <v>0</v>
      </c>
      <c r="EL38" s="18">
        <v>0</v>
      </c>
      <c r="EM38" s="18">
        <v>0</v>
      </c>
      <c r="EN38" s="18">
        <v>0</v>
      </c>
      <c r="EO38" s="18">
        <v>0</v>
      </c>
      <c r="EP38" s="18">
        <v>0</v>
      </c>
      <c r="EQ38" s="18">
        <v>0</v>
      </c>
      <c r="ER38" s="18">
        <v>0</v>
      </c>
      <c r="ES38" s="18">
        <v>0</v>
      </c>
      <c r="ET38" s="18">
        <v>0</v>
      </c>
      <c r="EU38" s="18">
        <v>0</v>
      </c>
      <c r="EV38" s="18">
        <v>613173.76000000001</v>
      </c>
      <c r="EW38" s="18">
        <v>0</v>
      </c>
      <c r="EX38" s="18">
        <v>8246410.3600000003</v>
      </c>
      <c r="EY38" s="18">
        <v>0</v>
      </c>
      <c r="EZ38" s="18">
        <v>0</v>
      </c>
      <c r="FA38" s="18">
        <v>0</v>
      </c>
      <c r="FB38" s="18">
        <v>92587.199999999997</v>
      </c>
      <c r="FC38" s="18">
        <v>0</v>
      </c>
      <c r="FD38" s="18">
        <v>199405.4</v>
      </c>
      <c r="FE38" s="18">
        <v>0</v>
      </c>
      <c r="FF38" s="18">
        <v>0</v>
      </c>
      <c r="FG38" s="18">
        <v>0</v>
      </c>
      <c r="FH38" s="18">
        <v>0</v>
      </c>
      <c r="FI38" s="18">
        <v>0</v>
      </c>
      <c r="FJ38" s="18">
        <v>20053.73</v>
      </c>
      <c r="FK38" s="18">
        <v>0</v>
      </c>
      <c r="FL38" s="18">
        <v>0</v>
      </c>
      <c r="FM38" s="18">
        <v>0</v>
      </c>
      <c r="FN38" s="19">
        <v>126028133.8600014</v>
      </c>
      <c r="FO38" s="19">
        <v>446691.77</v>
      </c>
      <c r="FP38" s="18">
        <v>6539</v>
      </c>
      <c r="FQ38" s="18">
        <v>0</v>
      </c>
      <c r="FR38" s="18">
        <v>0</v>
      </c>
      <c r="FS38" s="18">
        <v>0</v>
      </c>
      <c r="FT38" s="80">
        <v>62477369.430001698</v>
      </c>
      <c r="FU38" s="80">
        <v>0</v>
      </c>
      <c r="FV38" s="18">
        <v>37733495.870001398</v>
      </c>
      <c r="FW38" s="18">
        <v>0</v>
      </c>
      <c r="FX38" s="18">
        <v>24743873.5600003</v>
      </c>
      <c r="FY38" s="18">
        <v>0</v>
      </c>
      <c r="FZ38" s="80">
        <v>63544225.429999702</v>
      </c>
      <c r="GA38" s="80">
        <v>446691.77</v>
      </c>
      <c r="GB38" s="18">
        <v>0</v>
      </c>
      <c r="GC38" s="18">
        <v>0</v>
      </c>
      <c r="GD38" s="18">
        <v>63544225.429999702</v>
      </c>
      <c r="GE38" s="18">
        <v>446691.77</v>
      </c>
      <c r="GF38" s="18">
        <v>438287.87</v>
      </c>
      <c r="GG38" s="18">
        <v>0</v>
      </c>
      <c r="GH38" s="18">
        <v>0</v>
      </c>
      <c r="GI38" s="18">
        <v>0</v>
      </c>
      <c r="GJ38" s="18">
        <v>0</v>
      </c>
      <c r="GK38" s="18">
        <v>0</v>
      </c>
      <c r="GL38" s="18">
        <v>0</v>
      </c>
      <c r="GM38" s="18">
        <v>0</v>
      </c>
      <c r="GN38" s="18">
        <v>0</v>
      </c>
      <c r="GO38" s="18">
        <v>0</v>
      </c>
      <c r="GP38" s="18">
        <v>0</v>
      </c>
      <c r="GQ38" s="18">
        <v>0</v>
      </c>
      <c r="GR38" s="18">
        <v>0</v>
      </c>
      <c r="GS38" s="18">
        <v>0</v>
      </c>
      <c r="GT38" s="18">
        <v>0</v>
      </c>
      <c r="GU38" s="18">
        <v>0</v>
      </c>
      <c r="GV38" s="18">
        <v>0</v>
      </c>
      <c r="GW38" s="18">
        <v>0</v>
      </c>
      <c r="GX38" s="18">
        <v>0</v>
      </c>
      <c r="GY38" s="18">
        <v>0</v>
      </c>
      <c r="GZ38" s="80">
        <v>0</v>
      </c>
      <c r="HA38" s="80">
        <v>0</v>
      </c>
      <c r="HB38" s="18">
        <v>0</v>
      </c>
      <c r="HC38" s="18">
        <v>0</v>
      </c>
      <c r="HD38" s="18">
        <v>0</v>
      </c>
      <c r="HE38" s="18">
        <v>0</v>
      </c>
      <c r="HF38" s="80">
        <v>0</v>
      </c>
      <c r="HG38" s="80">
        <v>0</v>
      </c>
      <c r="HH38" s="18">
        <v>0</v>
      </c>
      <c r="HI38" s="18">
        <v>0</v>
      </c>
      <c r="HJ38" s="18">
        <v>0</v>
      </c>
      <c r="HK38" s="18">
        <v>0</v>
      </c>
      <c r="HL38" s="80">
        <v>0</v>
      </c>
      <c r="HM38" s="80">
        <v>0</v>
      </c>
      <c r="HN38" s="18">
        <v>0</v>
      </c>
      <c r="HO38" s="18">
        <v>0</v>
      </c>
      <c r="HP38" s="18">
        <v>0</v>
      </c>
      <c r="HQ38" s="18">
        <v>0</v>
      </c>
      <c r="HR38" s="18">
        <v>0</v>
      </c>
      <c r="HS38" s="18">
        <v>0</v>
      </c>
      <c r="HT38" s="18">
        <v>1063740840.060056</v>
      </c>
      <c r="HU38" s="18">
        <v>36642771.689999998</v>
      </c>
      <c r="HV38" s="19">
        <v>1100383611.750056</v>
      </c>
    </row>
    <row r="39" spans="1:230" ht="12.75" customHeight="1">
      <c r="A39" s="57" t="s">
        <v>211</v>
      </c>
      <c r="B39" s="17">
        <v>1044</v>
      </c>
      <c r="C39" s="58" t="s">
        <v>146</v>
      </c>
      <c r="D39" s="19">
        <v>40638483.530000001</v>
      </c>
      <c r="E39" s="19">
        <v>0</v>
      </c>
      <c r="F39" s="18">
        <v>34871684.189999998</v>
      </c>
      <c r="G39" s="18">
        <v>0</v>
      </c>
      <c r="H39" s="18">
        <v>5766799.3399999999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32051481.620000001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153.22999999999999</v>
      </c>
      <c r="AA39" s="18">
        <v>0</v>
      </c>
      <c r="AB39" s="18">
        <v>0</v>
      </c>
      <c r="AC39" s="18">
        <v>0</v>
      </c>
      <c r="AD39" s="18">
        <v>53.23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1256056274.9299998</v>
      </c>
      <c r="AK39" s="18">
        <v>0</v>
      </c>
      <c r="AL39" s="18">
        <v>1900232.56</v>
      </c>
      <c r="AM39" s="18">
        <v>0</v>
      </c>
      <c r="AN39" s="18">
        <v>43811092.479999997</v>
      </c>
      <c r="AO39" s="18">
        <v>0</v>
      </c>
      <c r="AP39" s="18">
        <v>149333951.47</v>
      </c>
      <c r="AQ39" s="18">
        <v>0</v>
      </c>
      <c r="AR39" s="18">
        <v>0</v>
      </c>
      <c r="AS39" s="18">
        <v>0</v>
      </c>
      <c r="AT39" s="18">
        <v>51783.29</v>
      </c>
      <c r="AU39" s="18">
        <v>0</v>
      </c>
      <c r="AV39" s="18">
        <v>2301484.35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1873589.54</v>
      </c>
      <c r="BC39" s="18">
        <v>0</v>
      </c>
      <c r="BD39" s="18">
        <v>4238690.92</v>
      </c>
      <c r="BE39" s="18">
        <v>0</v>
      </c>
      <c r="BF39" s="18">
        <v>0</v>
      </c>
      <c r="BG39" s="18">
        <v>0</v>
      </c>
      <c r="BH39" s="18">
        <v>153.22999999999999</v>
      </c>
      <c r="BI39" s="18">
        <v>0</v>
      </c>
      <c r="BJ39" s="18">
        <v>0</v>
      </c>
      <c r="BK39" s="18">
        <v>0</v>
      </c>
      <c r="BL39" s="18">
        <v>0</v>
      </c>
      <c r="BM39" s="18">
        <v>0</v>
      </c>
      <c r="BN39" s="18">
        <v>0</v>
      </c>
      <c r="BO39" s="18">
        <v>0</v>
      </c>
      <c r="BP39" s="18">
        <v>837361.31</v>
      </c>
      <c r="BQ39" s="18">
        <v>0</v>
      </c>
      <c r="BR39" s="18">
        <v>0</v>
      </c>
      <c r="BS39" s="18">
        <v>0</v>
      </c>
      <c r="BT39" s="18">
        <v>0</v>
      </c>
      <c r="BU39" s="18">
        <v>0</v>
      </c>
      <c r="BV39" s="18">
        <v>0</v>
      </c>
      <c r="BW39" s="18">
        <v>0</v>
      </c>
      <c r="BX39" s="18">
        <v>0</v>
      </c>
      <c r="BY39" s="18">
        <v>0</v>
      </c>
      <c r="BZ39" s="18">
        <v>100</v>
      </c>
      <c r="CA39" s="18">
        <v>0</v>
      </c>
      <c r="CB39" s="18">
        <v>115527.52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0</v>
      </c>
      <c r="CL39" s="18">
        <v>0</v>
      </c>
      <c r="CM39" s="18">
        <v>0</v>
      </c>
      <c r="CN39" s="18">
        <v>0</v>
      </c>
      <c r="CO39" s="18">
        <v>0</v>
      </c>
      <c r="CP39" s="18">
        <v>0</v>
      </c>
      <c r="CQ39" s="18">
        <v>0</v>
      </c>
      <c r="CR39" s="18">
        <v>0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18">
        <v>0</v>
      </c>
      <c r="CY39" s="18">
        <v>0</v>
      </c>
      <c r="CZ39" s="18">
        <v>0</v>
      </c>
      <c r="DA39" s="18">
        <v>0</v>
      </c>
      <c r="DB39" s="18">
        <v>0</v>
      </c>
      <c r="DC39" s="18">
        <v>0</v>
      </c>
      <c r="DD39" s="18">
        <v>57864610.200000003</v>
      </c>
      <c r="DE39" s="18">
        <v>0</v>
      </c>
      <c r="DF39" s="18">
        <v>0</v>
      </c>
      <c r="DG39" s="18">
        <v>0</v>
      </c>
      <c r="DH39" s="18">
        <v>0</v>
      </c>
      <c r="DI39" s="18">
        <v>0</v>
      </c>
      <c r="DJ39" s="18">
        <v>0</v>
      </c>
      <c r="DK39" s="18">
        <v>0</v>
      </c>
      <c r="DL39" s="18">
        <v>0</v>
      </c>
      <c r="DM39" s="18">
        <v>0</v>
      </c>
      <c r="DN39" s="18">
        <v>0</v>
      </c>
      <c r="DO39" s="18">
        <v>0</v>
      </c>
      <c r="DP39" s="18">
        <v>0</v>
      </c>
      <c r="DQ39" s="18">
        <v>0</v>
      </c>
      <c r="DR39" s="18">
        <v>0</v>
      </c>
      <c r="DS39" s="18">
        <v>0</v>
      </c>
      <c r="DT39" s="18">
        <v>0</v>
      </c>
      <c r="DU39" s="18">
        <v>0</v>
      </c>
      <c r="DV39" s="18">
        <v>0</v>
      </c>
      <c r="DW39" s="18">
        <v>0</v>
      </c>
      <c r="DX39" s="18">
        <v>25565294.66</v>
      </c>
      <c r="DY39" s="18">
        <v>0</v>
      </c>
      <c r="DZ39" s="18">
        <v>0</v>
      </c>
      <c r="EA39" s="18">
        <v>0</v>
      </c>
      <c r="EB39" s="18">
        <v>107929.77</v>
      </c>
      <c r="EC39" s="18">
        <v>0</v>
      </c>
      <c r="ED39" s="18">
        <v>0</v>
      </c>
      <c r="EE39" s="18">
        <v>0</v>
      </c>
      <c r="EF39" s="18">
        <v>0</v>
      </c>
      <c r="EG39" s="18">
        <v>0</v>
      </c>
      <c r="EH39" s="18">
        <v>619146.38</v>
      </c>
      <c r="EI39" s="18">
        <v>0</v>
      </c>
      <c r="EJ39" s="18">
        <v>0</v>
      </c>
      <c r="EK39" s="18">
        <v>0</v>
      </c>
      <c r="EL39" s="18">
        <v>0</v>
      </c>
      <c r="EM39" s="18">
        <v>0</v>
      </c>
      <c r="EN39" s="18">
        <v>0</v>
      </c>
      <c r="EO39" s="18">
        <v>0</v>
      </c>
      <c r="EP39" s="18">
        <v>0</v>
      </c>
      <c r="EQ39" s="18">
        <v>0</v>
      </c>
      <c r="ER39" s="18">
        <v>0</v>
      </c>
      <c r="ES39" s="18">
        <v>0</v>
      </c>
      <c r="ET39" s="18">
        <v>0</v>
      </c>
      <c r="EU39" s="18">
        <v>0</v>
      </c>
      <c r="EV39" s="18">
        <v>0</v>
      </c>
      <c r="EW39" s="18">
        <v>0</v>
      </c>
      <c r="EX39" s="18">
        <v>0</v>
      </c>
      <c r="EY39" s="18">
        <v>0</v>
      </c>
      <c r="EZ39" s="18">
        <v>0</v>
      </c>
      <c r="FA39" s="18">
        <v>0</v>
      </c>
      <c r="FB39" s="18">
        <v>0</v>
      </c>
      <c r="FC39" s="18">
        <v>0</v>
      </c>
      <c r="FD39" s="18">
        <v>0</v>
      </c>
      <c r="FE39" s="18">
        <v>0</v>
      </c>
      <c r="FF39" s="18">
        <v>0</v>
      </c>
      <c r="FG39" s="18">
        <v>0</v>
      </c>
      <c r="FH39" s="18">
        <v>0</v>
      </c>
      <c r="FI39" s="18">
        <v>0</v>
      </c>
      <c r="FJ39" s="18">
        <v>0</v>
      </c>
      <c r="FK39" s="18">
        <v>0</v>
      </c>
      <c r="FL39" s="18">
        <v>0</v>
      </c>
      <c r="FM39" s="18">
        <v>0</v>
      </c>
      <c r="FN39" s="19">
        <v>36821408.5</v>
      </c>
      <c r="FO39" s="19">
        <v>0</v>
      </c>
      <c r="FP39" s="18">
        <v>0</v>
      </c>
      <c r="FQ39" s="18">
        <v>0</v>
      </c>
      <c r="FR39" s="18">
        <v>0</v>
      </c>
      <c r="FS39" s="18">
        <v>0</v>
      </c>
      <c r="FT39" s="80">
        <v>36821408.5</v>
      </c>
      <c r="FU39" s="80">
        <v>0</v>
      </c>
      <c r="FV39" s="18">
        <v>3041393.14</v>
      </c>
      <c r="FW39" s="18">
        <v>0</v>
      </c>
      <c r="FX39" s="18">
        <v>33780015.359999999</v>
      </c>
      <c r="FY39" s="18">
        <v>0</v>
      </c>
      <c r="FZ39" s="80">
        <v>0</v>
      </c>
      <c r="GA39" s="80">
        <v>0</v>
      </c>
      <c r="GB39" s="18">
        <v>0</v>
      </c>
      <c r="GC39" s="18">
        <v>0</v>
      </c>
      <c r="GD39" s="18">
        <v>0</v>
      </c>
      <c r="GE39" s="18">
        <v>0</v>
      </c>
      <c r="GF39" s="18">
        <v>261924.13</v>
      </c>
      <c r="GG39" s="18">
        <v>0</v>
      </c>
      <c r="GH39" s="18">
        <v>0</v>
      </c>
      <c r="GI39" s="18">
        <v>0</v>
      </c>
      <c r="GJ39" s="18">
        <v>0</v>
      </c>
      <c r="GK39" s="18">
        <v>0</v>
      </c>
      <c r="GL39" s="18">
        <v>0</v>
      </c>
      <c r="GM39" s="18">
        <v>0</v>
      </c>
      <c r="GN39" s="18">
        <v>0</v>
      </c>
      <c r="GO39" s="18">
        <v>0</v>
      </c>
      <c r="GP39" s="18">
        <v>0</v>
      </c>
      <c r="GQ39" s="18">
        <v>0</v>
      </c>
      <c r="GR39" s="18">
        <v>0</v>
      </c>
      <c r="GS39" s="18">
        <v>0</v>
      </c>
      <c r="GT39" s="18">
        <v>0</v>
      </c>
      <c r="GU39" s="18">
        <v>0</v>
      </c>
      <c r="GV39" s="18">
        <v>0</v>
      </c>
      <c r="GW39" s="18">
        <v>0</v>
      </c>
      <c r="GX39" s="18">
        <v>0</v>
      </c>
      <c r="GY39" s="18">
        <v>0</v>
      </c>
      <c r="GZ39" s="80">
        <v>0</v>
      </c>
      <c r="HA39" s="80">
        <v>0</v>
      </c>
      <c r="HB39" s="18">
        <v>0</v>
      </c>
      <c r="HC39" s="18">
        <v>0</v>
      </c>
      <c r="HD39" s="18">
        <v>0</v>
      </c>
      <c r="HE39" s="18">
        <v>0</v>
      </c>
      <c r="HF39" s="80">
        <v>0</v>
      </c>
      <c r="HG39" s="80">
        <v>0</v>
      </c>
      <c r="HH39" s="18">
        <v>0</v>
      </c>
      <c r="HI39" s="18">
        <v>0</v>
      </c>
      <c r="HJ39" s="18">
        <v>0</v>
      </c>
      <c r="HK39" s="18">
        <v>0</v>
      </c>
      <c r="HL39" s="80">
        <v>0</v>
      </c>
      <c r="HM39" s="80">
        <v>0</v>
      </c>
      <c r="HN39" s="18">
        <v>0</v>
      </c>
      <c r="HO39" s="18">
        <v>0</v>
      </c>
      <c r="HP39" s="18">
        <v>0</v>
      </c>
      <c r="HQ39" s="18">
        <v>0</v>
      </c>
      <c r="HR39" s="18">
        <v>0</v>
      </c>
      <c r="HS39" s="18">
        <v>0</v>
      </c>
      <c r="HT39" s="18">
        <v>1654450726.8500001</v>
      </c>
      <c r="HU39" s="18">
        <v>0</v>
      </c>
      <c r="HV39" s="19">
        <v>1654450726.8500001</v>
      </c>
    </row>
    <row r="40" spans="1:230" ht="12.75" customHeight="1">
      <c r="A40" s="57" t="s">
        <v>213</v>
      </c>
      <c r="B40" s="17">
        <v>1045</v>
      </c>
      <c r="C40" s="58" t="s">
        <v>146</v>
      </c>
      <c r="D40" s="19">
        <v>8660277.1400000006</v>
      </c>
      <c r="E40" s="19">
        <v>0</v>
      </c>
      <c r="F40" s="18">
        <v>3668477.36</v>
      </c>
      <c r="G40" s="18">
        <v>0</v>
      </c>
      <c r="H40" s="18">
        <v>2631717.42</v>
      </c>
      <c r="I40" s="18">
        <v>0</v>
      </c>
      <c r="J40" s="18">
        <v>2360082.3600000003</v>
      </c>
      <c r="K40" s="18">
        <v>0</v>
      </c>
      <c r="L40" s="18">
        <v>986602.73</v>
      </c>
      <c r="M40" s="18">
        <v>0</v>
      </c>
      <c r="N40" s="18">
        <v>12753737.59</v>
      </c>
      <c r="O40" s="18">
        <v>0</v>
      </c>
      <c r="P40" s="18">
        <v>0</v>
      </c>
      <c r="Q40" s="18">
        <v>0</v>
      </c>
      <c r="R40" s="18">
        <v>45780585.210000001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276609.75</v>
      </c>
      <c r="Y40" s="18">
        <v>0</v>
      </c>
      <c r="Z40" s="18">
        <v>31033042.41</v>
      </c>
      <c r="AA40" s="18">
        <v>0</v>
      </c>
      <c r="AB40" s="18">
        <v>0</v>
      </c>
      <c r="AC40" s="18">
        <v>0</v>
      </c>
      <c r="AD40" s="18">
        <v>903626.36070900003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1236558684.5899999</v>
      </c>
      <c r="AK40" s="18">
        <v>0</v>
      </c>
      <c r="AL40" s="18">
        <v>0</v>
      </c>
      <c r="AM40" s="18">
        <v>1815154.6</v>
      </c>
      <c r="AN40" s="18">
        <v>5153476.1090000002</v>
      </c>
      <c r="AO40" s="18">
        <v>0</v>
      </c>
      <c r="AP40" s="18">
        <v>88946910.092999995</v>
      </c>
      <c r="AQ40" s="18">
        <v>0</v>
      </c>
      <c r="AR40" s="18">
        <v>0</v>
      </c>
      <c r="AS40" s="18">
        <v>0</v>
      </c>
      <c r="AT40" s="18">
        <v>5273466.2181390002</v>
      </c>
      <c r="AU40" s="18">
        <v>0</v>
      </c>
      <c r="AV40" s="18">
        <v>5218262.1087250002</v>
      </c>
      <c r="AW40" s="18">
        <v>3299.5</v>
      </c>
      <c r="AX40" s="18">
        <v>0</v>
      </c>
      <c r="AY40" s="18">
        <v>0</v>
      </c>
      <c r="AZ40" s="18">
        <v>0</v>
      </c>
      <c r="BA40" s="18">
        <v>0</v>
      </c>
      <c r="BB40" s="18">
        <v>422005.869871</v>
      </c>
      <c r="BC40" s="18">
        <v>3737.85</v>
      </c>
      <c r="BD40" s="18">
        <v>2038279.9217940001</v>
      </c>
      <c r="BE40" s="18">
        <v>84170.34</v>
      </c>
      <c r="BF40" s="18">
        <v>0</v>
      </c>
      <c r="BG40" s="18">
        <v>0</v>
      </c>
      <c r="BH40" s="18">
        <v>297003.23</v>
      </c>
      <c r="BI40" s="18">
        <v>0</v>
      </c>
      <c r="BJ40" s="18">
        <v>2472220.46</v>
      </c>
      <c r="BK40" s="18">
        <v>0</v>
      </c>
      <c r="BL40" s="18">
        <v>2272033.1812379998</v>
      </c>
      <c r="BM40" s="18">
        <v>0</v>
      </c>
      <c r="BN40" s="18">
        <v>0</v>
      </c>
      <c r="BO40" s="18">
        <v>0</v>
      </c>
      <c r="BP40" s="18">
        <v>5415428.7699999996</v>
      </c>
      <c r="BQ40" s="18">
        <v>0</v>
      </c>
      <c r="BR40" s="18">
        <v>19879.41</v>
      </c>
      <c r="BS40" s="18">
        <v>0</v>
      </c>
      <c r="BT40" s="18">
        <v>0</v>
      </c>
      <c r="BU40" s="18">
        <v>0</v>
      </c>
      <c r="BV40" s="18">
        <v>566753.85</v>
      </c>
      <c r="BW40" s="18">
        <v>0</v>
      </c>
      <c r="BX40" s="18">
        <v>47.62</v>
      </c>
      <c r="BY40" s="18">
        <v>0</v>
      </c>
      <c r="BZ40" s="18">
        <v>0</v>
      </c>
      <c r="CA40" s="18">
        <v>0</v>
      </c>
      <c r="CB40" s="18">
        <v>205780.82</v>
      </c>
      <c r="CC40" s="18">
        <v>0</v>
      </c>
      <c r="CD40" s="18">
        <v>0</v>
      </c>
      <c r="CE40" s="18">
        <v>0</v>
      </c>
      <c r="CF40" s="18">
        <v>0</v>
      </c>
      <c r="CG40" s="18">
        <v>0</v>
      </c>
      <c r="CH40" s="18">
        <v>0</v>
      </c>
      <c r="CI40" s="18">
        <v>0</v>
      </c>
      <c r="CJ40" s="18">
        <v>43041759.784448996</v>
      </c>
      <c r="CK40" s="18">
        <v>1090257.18</v>
      </c>
      <c r="CL40" s="18">
        <v>1154745.6431559999</v>
      </c>
      <c r="CM40" s="18">
        <v>32763.98</v>
      </c>
      <c r="CN40" s="18">
        <v>0</v>
      </c>
      <c r="CO40" s="18">
        <v>0</v>
      </c>
      <c r="CP40" s="18">
        <v>0</v>
      </c>
      <c r="CQ40" s="18">
        <v>0</v>
      </c>
      <c r="CR40" s="18">
        <v>689858.00473699998</v>
      </c>
      <c r="CS40" s="18">
        <v>10637.59</v>
      </c>
      <c r="CT40" s="18">
        <v>0</v>
      </c>
      <c r="CU40" s="18">
        <v>0</v>
      </c>
      <c r="CV40" s="18">
        <v>0</v>
      </c>
      <c r="CW40" s="18">
        <v>0</v>
      </c>
      <c r="CX40" s="18">
        <v>0</v>
      </c>
      <c r="CY40" s="18">
        <v>0</v>
      </c>
      <c r="CZ40" s="18">
        <v>0</v>
      </c>
      <c r="DA40" s="18">
        <v>0</v>
      </c>
      <c r="DB40" s="18">
        <v>0</v>
      </c>
      <c r="DC40" s="18">
        <v>0</v>
      </c>
      <c r="DD40" s="18">
        <v>2457747.0163679998</v>
      </c>
      <c r="DE40" s="18">
        <v>0</v>
      </c>
      <c r="DF40" s="18">
        <v>0</v>
      </c>
      <c r="DG40" s="18">
        <v>0</v>
      </c>
      <c r="DH40" s="18">
        <v>0</v>
      </c>
      <c r="DI40" s="18">
        <v>0</v>
      </c>
      <c r="DJ40" s="18">
        <v>0</v>
      </c>
      <c r="DK40" s="18">
        <v>0</v>
      </c>
      <c r="DL40" s="18">
        <v>0</v>
      </c>
      <c r="DM40" s="18">
        <v>0</v>
      </c>
      <c r="DN40" s="18">
        <v>21000</v>
      </c>
      <c r="DO40" s="18">
        <v>0</v>
      </c>
      <c r="DP40" s="18">
        <v>0</v>
      </c>
      <c r="DQ40" s="18">
        <v>0</v>
      </c>
      <c r="DR40" s="18">
        <v>0</v>
      </c>
      <c r="DS40" s="18">
        <v>0</v>
      </c>
      <c r="DT40" s="18">
        <v>0</v>
      </c>
      <c r="DU40" s="18">
        <v>0</v>
      </c>
      <c r="DV40" s="18">
        <v>0</v>
      </c>
      <c r="DW40" s="18">
        <v>0</v>
      </c>
      <c r="DX40" s="18">
        <v>9598525.955813</v>
      </c>
      <c r="DY40" s="18">
        <v>561.33000000000004</v>
      </c>
      <c r="DZ40" s="18">
        <v>0</v>
      </c>
      <c r="EA40" s="18">
        <v>0</v>
      </c>
      <c r="EB40" s="18">
        <v>23666222.764488</v>
      </c>
      <c r="EC40" s="18">
        <v>5477.41</v>
      </c>
      <c r="ED40" s="18">
        <v>13675668.790000001</v>
      </c>
      <c r="EE40" s="18">
        <v>9919.18</v>
      </c>
      <c r="EF40" s="18">
        <v>15069794.02</v>
      </c>
      <c r="EG40" s="18">
        <v>13055.29</v>
      </c>
      <c r="EH40" s="18">
        <v>2850307.8821090003</v>
      </c>
      <c r="EI40" s="18">
        <v>7918.77</v>
      </c>
      <c r="EJ40" s="18">
        <v>0</v>
      </c>
      <c r="EK40" s="18">
        <v>0</v>
      </c>
      <c r="EL40" s="18">
        <v>0</v>
      </c>
      <c r="EM40" s="18">
        <v>0</v>
      </c>
      <c r="EN40" s="18">
        <v>0</v>
      </c>
      <c r="EO40" s="18">
        <v>0</v>
      </c>
      <c r="EP40" s="18">
        <v>0</v>
      </c>
      <c r="EQ40" s="18">
        <v>0</v>
      </c>
      <c r="ER40" s="18">
        <v>0</v>
      </c>
      <c r="ES40" s="18">
        <v>0</v>
      </c>
      <c r="ET40" s="18">
        <v>0</v>
      </c>
      <c r="EU40" s="18">
        <v>0</v>
      </c>
      <c r="EV40" s="18">
        <v>785444.07</v>
      </c>
      <c r="EW40" s="18">
        <v>0</v>
      </c>
      <c r="EX40" s="18">
        <v>3539257.41</v>
      </c>
      <c r="EY40" s="18">
        <v>0</v>
      </c>
      <c r="EZ40" s="18">
        <v>0</v>
      </c>
      <c r="FA40" s="18">
        <v>0</v>
      </c>
      <c r="FB40" s="18">
        <v>133125.44</v>
      </c>
      <c r="FC40" s="18">
        <v>0</v>
      </c>
      <c r="FD40" s="18">
        <v>0</v>
      </c>
      <c r="FE40" s="18">
        <v>0</v>
      </c>
      <c r="FF40" s="18">
        <v>0</v>
      </c>
      <c r="FG40" s="18">
        <v>0</v>
      </c>
      <c r="FH40" s="18">
        <v>0</v>
      </c>
      <c r="FI40" s="18">
        <v>0</v>
      </c>
      <c r="FJ40" s="18">
        <v>56441.2</v>
      </c>
      <c r="FK40" s="18">
        <v>0</v>
      </c>
      <c r="FL40" s="18">
        <v>0</v>
      </c>
      <c r="FM40" s="18">
        <v>0</v>
      </c>
      <c r="FN40" s="19">
        <v>0</v>
      </c>
      <c r="FO40" s="19">
        <v>0</v>
      </c>
      <c r="FP40" s="18">
        <v>0</v>
      </c>
      <c r="FQ40" s="18">
        <v>0</v>
      </c>
      <c r="FR40" s="18">
        <v>0</v>
      </c>
      <c r="FS40" s="18">
        <v>0</v>
      </c>
      <c r="FT40" s="80">
        <v>0</v>
      </c>
      <c r="FU40" s="80">
        <v>0</v>
      </c>
      <c r="FV40" s="18">
        <v>0</v>
      </c>
      <c r="FW40" s="18">
        <v>0</v>
      </c>
      <c r="FX40" s="18">
        <v>0</v>
      </c>
      <c r="FY40" s="18">
        <v>0</v>
      </c>
      <c r="FZ40" s="80">
        <v>0</v>
      </c>
      <c r="GA40" s="80">
        <v>0</v>
      </c>
      <c r="GB40" s="18">
        <v>0</v>
      </c>
      <c r="GC40" s="18">
        <v>0</v>
      </c>
      <c r="GD40" s="18">
        <v>0</v>
      </c>
      <c r="GE40" s="18">
        <v>0</v>
      </c>
      <c r="GF40" s="18">
        <v>2250079.7051929999</v>
      </c>
      <c r="GG40" s="18">
        <v>0</v>
      </c>
      <c r="GH40" s="18">
        <v>5652865.3300000001</v>
      </c>
      <c r="GI40" s="18">
        <v>0</v>
      </c>
      <c r="GJ40" s="18">
        <v>0</v>
      </c>
      <c r="GK40" s="18">
        <v>0</v>
      </c>
      <c r="GL40" s="18">
        <v>0</v>
      </c>
      <c r="GM40" s="18">
        <v>0</v>
      </c>
      <c r="GN40" s="18">
        <v>0</v>
      </c>
      <c r="GO40" s="18">
        <v>0</v>
      </c>
      <c r="GP40" s="18">
        <v>0</v>
      </c>
      <c r="GQ40" s="18">
        <v>0</v>
      </c>
      <c r="GR40" s="18">
        <v>0</v>
      </c>
      <c r="GS40" s="18">
        <v>0</v>
      </c>
      <c r="GT40" s="18">
        <v>0</v>
      </c>
      <c r="GU40" s="18">
        <v>0</v>
      </c>
      <c r="GV40" s="18">
        <v>0</v>
      </c>
      <c r="GW40" s="18">
        <v>0</v>
      </c>
      <c r="GX40" s="18">
        <v>0</v>
      </c>
      <c r="GY40" s="18">
        <v>0</v>
      </c>
      <c r="GZ40" s="80">
        <v>0</v>
      </c>
      <c r="HA40" s="80">
        <v>0</v>
      </c>
      <c r="HB40" s="18">
        <v>0</v>
      </c>
      <c r="HC40" s="18">
        <v>0</v>
      </c>
      <c r="HD40" s="18">
        <v>0</v>
      </c>
      <c r="HE40" s="18">
        <v>0</v>
      </c>
      <c r="HF40" s="80">
        <v>0</v>
      </c>
      <c r="HG40" s="80">
        <v>0</v>
      </c>
      <c r="HH40" s="18">
        <v>0</v>
      </c>
      <c r="HI40" s="18">
        <v>0</v>
      </c>
      <c r="HJ40" s="18">
        <v>0</v>
      </c>
      <c r="HK40" s="18">
        <v>0</v>
      </c>
      <c r="HL40" s="80">
        <v>0</v>
      </c>
      <c r="HM40" s="80">
        <v>0</v>
      </c>
      <c r="HN40" s="18">
        <v>0</v>
      </c>
      <c r="HO40" s="18">
        <v>0</v>
      </c>
      <c r="HP40" s="18">
        <v>0</v>
      </c>
      <c r="HQ40" s="18">
        <v>0</v>
      </c>
      <c r="HR40" s="18">
        <v>0</v>
      </c>
      <c r="HS40" s="18">
        <v>0</v>
      </c>
      <c r="HT40" s="18">
        <v>1579897556.4587886</v>
      </c>
      <c r="HU40" s="18">
        <v>3076953.02</v>
      </c>
      <c r="HV40" s="19">
        <v>1582974509.4787886</v>
      </c>
    </row>
    <row r="41" spans="1:230" ht="12.75" customHeight="1">
      <c r="A41" s="57" t="s">
        <v>215</v>
      </c>
      <c r="B41" s="17">
        <v>1046</v>
      </c>
      <c r="C41" s="58" t="s">
        <v>146</v>
      </c>
      <c r="D41" s="19">
        <v>432146.43999999994</v>
      </c>
      <c r="E41" s="19">
        <v>0</v>
      </c>
      <c r="F41" s="18">
        <v>156894.97</v>
      </c>
      <c r="G41" s="18">
        <v>0</v>
      </c>
      <c r="H41" s="18">
        <v>141641.65</v>
      </c>
      <c r="I41" s="18">
        <v>0</v>
      </c>
      <c r="J41" s="18">
        <v>133609.82</v>
      </c>
      <c r="K41" s="18">
        <v>0</v>
      </c>
      <c r="L41" s="18">
        <v>12665.14</v>
      </c>
      <c r="M41" s="18">
        <v>0</v>
      </c>
      <c r="N41" s="18">
        <v>1058961.79</v>
      </c>
      <c r="O41" s="18">
        <v>0</v>
      </c>
      <c r="P41" s="18">
        <v>0</v>
      </c>
      <c r="Q41" s="18">
        <v>0</v>
      </c>
      <c r="R41" s="18">
        <v>1902412.75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7854327.0800000001</v>
      </c>
      <c r="AA41" s="18">
        <v>0</v>
      </c>
      <c r="AB41" s="18">
        <v>0</v>
      </c>
      <c r="AC41" s="18">
        <v>0</v>
      </c>
      <c r="AD41" s="18">
        <v>329.36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89926002.099999994</v>
      </c>
      <c r="AQ41" s="18">
        <v>0</v>
      </c>
      <c r="AR41" s="18">
        <v>8851407.4900000002</v>
      </c>
      <c r="AS41" s="18">
        <v>0</v>
      </c>
      <c r="AT41" s="18">
        <v>0</v>
      </c>
      <c r="AU41" s="18">
        <v>0</v>
      </c>
      <c r="AV41" s="18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17708.29</v>
      </c>
      <c r="BC41" s="18">
        <v>0</v>
      </c>
      <c r="BD41" s="18">
        <v>40560.700000000004</v>
      </c>
      <c r="BE41" s="18">
        <v>0</v>
      </c>
      <c r="BF41" s="18">
        <v>0</v>
      </c>
      <c r="BG41" s="18">
        <v>0</v>
      </c>
      <c r="BH41" s="18">
        <v>0</v>
      </c>
      <c r="BI41" s="18">
        <v>0</v>
      </c>
      <c r="BJ41" s="18">
        <v>0</v>
      </c>
      <c r="BK41" s="18">
        <v>0</v>
      </c>
      <c r="BL41" s="18">
        <v>0</v>
      </c>
      <c r="BM41" s="18">
        <v>0</v>
      </c>
      <c r="BN41" s="18">
        <v>0</v>
      </c>
      <c r="BO41" s="18">
        <v>0</v>
      </c>
      <c r="BP41" s="18">
        <v>0</v>
      </c>
      <c r="BQ41" s="18">
        <v>0</v>
      </c>
      <c r="BR41" s="18">
        <v>0</v>
      </c>
      <c r="BS41" s="18">
        <v>0</v>
      </c>
      <c r="BT41" s="18">
        <v>0</v>
      </c>
      <c r="BU41" s="18">
        <v>0</v>
      </c>
      <c r="BV41" s="18">
        <v>0</v>
      </c>
      <c r="BW41" s="18">
        <v>0</v>
      </c>
      <c r="BX41" s="18">
        <v>0</v>
      </c>
      <c r="BY41" s="18">
        <v>0</v>
      </c>
      <c r="BZ41" s="18">
        <v>0</v>
      </c>
      <c r="CA41" s="18">
        <v>0</v>
      </c>
      <c r="CB41" s="18">
        <v>0</v>
      </c>
      <c r="CC41" s="18">
        <v>0</v>
      </c>
      <c r="CD41" s="18">
        <v>0</v>
      </c>
      <c r="CE41" s="18">
        <v>0</v>
      </c>
      <c r="CF41" s="18">
        <v>0</v>
      </c>
      <c r="CG41" s="18">
        <v>0</v>
      </c>
      <c r="CH41" s="18">
        <v>0</v>
      </c>
      <c r="CI41" s="18">
        <v>0</v>
      </c>
      <c r="CJ41" s="18">
        <v>3502178.06</v>
      </c>
      <c r="CK41" s="18">
        <v>0</v>
      </c>
      <c r="CL41" s="18">
        <v>17405.68</v>
      </c>
      <c r="CM41" s="18">
        <v>0</v>
      </c>
      <c r="CN41" s="18">
        <v>0</v>
      </c>
      <c r="CO41" s="18">
        <v>0</v>
      </c>
      <c r="CP41" s="18">
        <v>0</v>
      </c>
      <c r="CQ41" s="18">
        <v>0</v>
      </c>
      <c r="CR41" s="18">
        <v>0</v>
      </c>
      <c r="CS41" s="18">
        <v>0</v>
      </c>
      <c r="CT41" s="18">
        <v>0</v>
      </c>
      <c r="CU41" s="18">
        <v>0</v>
      </c>
      <c r="CV41" s="18">
        <v>0</v>
      </c>
      <c r="CW41" s="18">
        <v>0</v>
      </c>
      <c r="CX41" s="18">
        <v>0</v>
      </c>
      <c r="CY41" s="18">
        <v>0</v>
      </c>
      <c r="CZ41" s="18">
        <v>0</v>
      </c>
      <c r="DA41" s="18">
        <v>0</v>
      </c>
      <c r="DB41" s="18">
        <v>0</v>
      </c>
      <c r="DC41" s="18">
        <v>0</v>
      </c>
      <c r="DD41" s="18">
        <v>1810726.5</v>
      </c>
      <c r="DE41" s="18">
        <v>0</v>
      </c>
      <c r="DF41" s="18">
        <v>0</v>
      </c>
      <c r="DG41" s="18">
        <v>0</v>
      </c>
      <c r="DH41" s="18">
        <v>0</v>
      </c>
      <c r="DI41" s="18">
        <v>0</v>
      </c>
      <c r="DJ41" s="18">
        <v>0</v>
      </c>
      <c r="DK41" s="18">
        <v>0</v>
      </c>
      <c r="DL41" s="18">
        <v>0</v>
      </c>
      <c r="DM41" s="18">
        <v>0</v>
      </c>
      <c r="DN41" s="18">
        <v>0</v>
      </c>
      <c r="DO41" s="18">
        <v>0</v>
      </c>
      <c r="DP41" s="18">
        <v>0</v>
      </c>
      <c r="DQ41" s="18">
        <v>0</v>
      </c>
      <c r="DR41" s="18">
        <v>0</v>
      </c>
      <c r="DS41" s="18">
        <v>0</v>
      </c>
      <c r="DT41" s="18">
        <v>0</v>
      </c>
      <c r="DU41" s="18">
        <v>0</v>
      </c>
      <c r="DV41" s="18">
        <v>0</v>
      </c>
      <c r="DW41" s="18">
        <v>0</v>
      </c>
      <c r="DX41" s="18">
        <v>3396986.17</v>
      </c>
      <c r="DY41" s="18">
        <v>0</v>
      </c>
      <c r="DZ41" s="18">
        <v>0</v>
      </c>
      <c r="EA41" s="18">
        <v>0</v>
      </c>
      <c r="EB41" s="18">
        <v>186524.37</v>
      </c>
      <c r="EC41" s="18">
        <v>0</v>
      </c>
      <c r="ED41" s="18">
        <v>0</v>
      </c>
      <c r="EE41" s="18">
        <v>0</v>
      </c>
      <c r="EF41" s="18">
        <v>239919.18</v>
      </c>
      <c r="EG41" s="18">
        <v>0</v>
      </c>
      <c r="EH41" s="18">
        <v>93088.26999999999</v>
      </c>
      <c r="EI41" s="18">
        <v>0</v>
      </c>
      <c r="EJ41" s="18">
        <v>0</v>
      </c>
      <c r="EK41" s="18">
        <v>0</v>
      </c>
      <c r="EL41" s="18">
        <v>0</v>
      </c>
      <c r="EM41" s="18">
        <v>0</v>
      </c>
      <c r="EN41" s="18">
        <v>0</v>
      </c>
      <c r="EO41" s="18">
        <v>0</v>
      </c>
      <c r="EP41" s="18">
        <v>0</v>
      </c>
      <c r="EQ41" s="18">
        <v>0</v>
      </c>
      <c r="ER41" s="18">
        <v>0</v>
      </c>
      <c r="ES41" s="18">
        <v>0</v>
      </c>
      <c r="ET41" s="18">
        <v>0</v>
      </c>
      <c r="EU41" s="18">
        <v>0</v>
      </c>
      <c r="EV41" s="18">
        <v>0</v>
      </c>
      <c r="EW41" s="18">
        <v>0</v>
      </c>
      <c r="EX41" s="18">
        <v>0</v>
      </c>
      <c r="EY41" s="18">
        <v>0</v>
      </c>
      <c r="EZ41" s="18">
        <v>0</v>
      </c>
      <c r="FA41" s="18">
        <v>0</v>
      </c>
      <c r="FB41" s="18">
        <v>0</v>
      </c>
      <c r="FC41" s="18">
        <v>0</v>
      </c>
      <c r="FD41" s="18">
        <v>0</v>
      </c>
      <c r="FE41" s="18">
        <v>0</v>
      </c>
      <c r="FF41" s="18">
        <v>0</v>
      </c>
      <c r="FG41" s="18">
        <v>0</v>
      </c>
      <c r="FH41" s="18">
        <v>0</v>
      </c>
      <c r="FI41" s="18">
        <v>0</v>
      </c>
      <c r="FJ41" s="18">
        <v>0</v>
      </c>
      <c r="FK41" s="18">
        <v>0</v>
      </c>
      <c r="FL41" s="18">
        <v>0</v>
      </c>
      <c r="FM41" s="18">
        <v>0</v>
      </c>
      <c r="FN41" s="19">
        <v>0</v>
      </c>
      <c r="FO41" s="19">
        <v>0</v>
      </c>
      <c r="FP41" s="18">
        <v>0</v>
      </c>
      <c r="FQ41" s="18">
        <v>0</v>
      </c>
      <c r="FR41" s="18">
        <v>0</v>
      </c>
      <c r="FS41" s="18">
        <v>0</v>
      </c>
      <c r="FT41" s="80">
        <v>0</v>
      </c>
      <c r="FU41" s="80">
        <v>0</v>
      </c>
      <c r="FV41" s="18">
        <v>0</v>
      </c>
      <c r="FW41" s="18">
        <v>0</v>
      </c>
      <c r="FX41" s="18">
        <v>0</v>
      </c>
      <c r="FY41" s="18">
        <v>0</v>
      </c>
      <c r="FZ41" s="80">
        <v>0</v>
      </c>
      <c r="GA41" s="80">
        <v>0</v>
      </c>
      <c r="GB41" s="18">
        <v>0</v>
      </c>
      <c r="GC41" s="18">
        <v>0</v>
      </c>
      <c r="GD41" s="18">
        <v>0</v>
      </c>
      <c r="GE41" s="18">
        <v>0</v>
      </c>
      <c r="GF41" s="18">
        <v>82.12</v>
      </c>
      <c r="GG41" s="18">
        <v>0</v>
      </c>
      <c r="GH41" s="18">
        <v>0</v>
      </c>
      <c r="GI41" s="18">
        <v>0</v>
      </c>
      <c r="GJ41" s="18">
        <v>0</v>
      </c>
      <c r="GK41" s="18">
        <v>0</v>
      </c>
      <c r="GL41" s="18">
        <v>0</v>
      </c>
      <c r="GM41" s="18">
        <v>0</v>
      </c>
      <c r="GN41" s="18">
        <v>0</v>
      </c>
      <c r="GO41" s="18">
        <v>0</v>
      </c>
      <c r="GP41" s="18">
        <v>0</v>
      </c>
      <c r="GQ41" s="18">
        <v>0</v>
      </c>
      <c r="GR41" s="18">
        <v>0</v>
      </c>
      <c r="GS41" s="18">
        <v>0</v>
      </c>
      <c r="GT41" s="18">
        <v>0</v>
      </c>
      <c r="GU41" s="18">
        <v>0</v>
      </c>
      <c r="GV41" s="18">
        <v>0</v>
      </c>
      <c r="GW41" s="18">
        <v>0</v>
      </c>
      <c r="GX41" s="18">
        <v>0</v>
      </c>
      <c r="GY41" s="18">
        <v>0</v>
      </c>
      <c r="GZ41" s="80">
        <v>0</v>
      </c>
      <c r="HA41" s="80">
        <v>0</v>
      </c>
      <c r="HB41" s="18">
        <v>0</v>
      </c>
      <c r="HC41" s="18">
        <v>0</v>
      </c>
      <c r="HD41" s="18">
        <v>0</v>
      </c>
      <c r="HE41" s="18">
        <v>0</v>
      </c>
      <c r="HF41" s="80">
        <v>0</v>
      </c>
      <c r="HG41" s="80">
        <v>0</v>
      </c>
      <c r="HH41" s="18">
        <v>0</v>
      </c>
      <c r="HI41" s="18">
        <v>0</v>
      </c>
      <c r="HJ41" s="18">
        <v>0</v>
      </c>
      <c r="HK41" s="18">
        <v>0</v>
      </c>
      <c r="HL41" s="80">
        <v>0</v>
      </c>
      <c r="HM41" s="80">
        <v>0</v>
      </c>
      <c r="HN41" s="18">
        <v>0</v>
      </c>
      <c r="HO41" s="18">
        <v>0</v>
      </c>
      <c r="HP41" s="18">
        <v>0</v>
      </c>
      <c r="HQ41" s="18">
        <v>0</v>
      </c>
      <c r="HR41" s="18">
        <v>0</v>
      </c>
      <c r="HS41" s="18">
        <v>0</v>
      </c>
      <c r="HT41" s="18">
        <v>119343431.48999999</v>
      </c>
      <c r="HU41" s="18">
        <v>0</v>
      </c>
      <c r="HV41" s="19">
        <v>119343431.48999999</v>
      </c>
    </row>
    <row r="42" spans="1:230" ht="12.75" customHeight="1">
      <c r="A42" s="57" t="s">
        <v>217</v>
      </c>
      <c r="B42" s="17">
        <v>1047</v>
      </c>
      <c r="C42" s="58" t="s">
        <v>146</v>
      </c>
      <c r="D42" s="19">
        <v>0</v>
      </c>
      <c r="E42" s="19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3228983.57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38418345.299999483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0</v>
      </c>
      <c r="BV42" s="18">
        <v>0</v>
      </c>
      <c r="BW42" s="18">
        <v>0</v>
      </c>
      <c r="BX42" s="18">
        <v>0</v>
      </c>
      <c r="BY42" s="18">
        <v>0</v>
      </c>
      <c r="BZ42" s="18">
        <v>0</v>
      </c>
      <c r="CA42" s="18">
        <v>0</v>
      </c>
      <c r="CB42" s="18">
        <v>0</v>
      </c>
      <c r="CC42" s="18">
        <v>0</v>
      </c>
      <c r="CD42" s="18">
        <v>0</v>
      </c>
      <c r="CE42" s="18">
        <v>0</v>
      </c>
      <c r="CF42" s="18">
        <v>0</v>
      </c>
      <c r="CG42" s="18">
        <v>0</v>
      </c>
      <c r="CH42" s="18">
        <v>0</v>
      </c>
      <c r="CI42" s="18">
        <v>0</v>
      </c>
      <c r="CJ42" s="18">
        <v>0</v>
      </c>
      <c r="CK42" s="18">
        <v>0</v>
      </c>
      <c r="CL42" s="18">
        <v>0</v>
      </c>
      <c r="CM42" s="18">
        <v>0</v>
      </c>
      <c r="CN42" s="18">
        <v>0</v>
      </c>
      <c r="CO42" s="18">
        <v>0</v>
      </c>
      <c r="CP42" s="18">
        <v>0</v>
      </c>
      <c r="CQ42" s="18">
        <v>0</v>
      </c>
      <c r="CR42" s="18">
        <v>0</v>
      </c>
      <c r="CS42" s="18">
        <v>0</v>
      </c>
      <c r="CT42" s="18">
        <v>0</v>
      </c>
      <c r="CU42" s="18">
        <v>0</v>
      </c>
      <c r="CV42" s="18">
        <v>0</v>
      </c>
      <c r="CW42" s="18">
        <v>0</v>
      </c>
      <c r="CX42" s="18">
        <v>0</v>
      </c>
      <c r="CY42" s="18">
        <v>0</v>
      </c>
      <c r="CZ42" s="18">
        <v>0</v>
      </c>
      <c r="DA42" s="18">
        <v>0</v>
      </c>
      <c r="DB42" s="18">
        <v>0</v>
      </c>
      <c r="DC42" s="18">
        <v>0</v>
      </c>
      <c r="DD42" s="18">
        <v>931958.52000000142</v>
      </c>
      <c r="DE42" s="18">
        <v>0</v>
      </c>
      <c r="DF42" s="18">
        <v>0</v>
      </c>
      <c r="DG42" s="18">
        <v>0</v>
      </c>
      <c r="DH42" s="18">
        <v>0</v>
      </c>
      <c r="DI42" s="18">
        <v>0</v>
      </c>
      <c r="DJ42" s="18">
        <v>0</v>
      </c>
      <c r="DK42" s="18">
        <v>0</v>
      </c>
      <c r="DL42" s="18">
        <v>0</v>
      </c>
      <c r="DM42" s="18">
        <v>0</v>
      </c>
      <c r="DN42" s="18">
        <v>0</v>
      </c>
      <c r="DO42" s="18">
        <v>0</v>
      </c>
      <c r="DP42" s="18">
        <v>0</v>
      </c>
      <c r="DQ42" s="18">
        <v>0</v>
      </c>
      <c r="DR42" s="18">
        <v>0</v>
      </c>
      <c r="DS42" s="18">
        <v>0</v>
      </c>
      <c r="DT42" s="18">
        <v>0</v>
      </c>
      <c r="DU42" s="18">
        <v>0</v>
      </c>
      <c r="DV42" s="18">
        <v>0</v>
      </c>
      <c r="DW42" s="18">
        <v>0</v>
      </c>
      <c r="DX42" s="18">
        <v>277020.63000000047</v>
      </c>
      <c r="DY42" s="18">
        <v>0</v>
      </c>
      <c r="DZ42" s="18">
        <v>0</v>
      </c>
      <c r="EA42" s="18">
        <v>0</v>
      </c>
      <c r="EB42" s="18">
        <v>0</v>
      </c>
      <c r="EC42" s="18">
        <v>0</v>
      </c>
      <c r="ED42" s="18">
        <v>0</v>
      </c>
      <c r="EE42" s="18">
        <v>0</v>
      </c>
      <c r="EF42" s="18">
        <v>0</v>
      </c>
      <c r="EG42" s="18">
        <v>0</v>
      </c>
      <c r="EH42" s="18">
        <v>0</v>
      </c>
      <c r="EI42" s="18">
        <v>0</v>
      </c>
      <c r="EJ42" s="18">
        <v>0</v>
      </c>
      <c r="EK42" s="18">
        <v>0</v>
      </c>
      <c r="EL42" s="18">
        <v>0</v>
      </c>
      <c r="EM42" s="18">
        <v>0</v>
      </c>
      <c r="EN42" s="18">
        <v>0</v>
      </c>
      <c r="EO42" s="18">
        <v>0</v>
      </c>
      <c r="EP42" s="18">
        <v>0</v>
      </c>
      <c r="EQ42" s="18">
        <v>0</v>
      </c>
      <c r="ER42" s="18">
        <v>0</v>
      </c>
      <c r="ES42" s="18">
        <v>0</v>
      </c>
      <c r="ET42" s="18">
        <v>0</v>
      </c>
      <c r="EU42" s="18">
        <v>0</v>
      </c>
      <c r="EV42" s="18">
        <v>0</v>
      </c>
      <c r="EW42" s="18">
        <v>0</v>
      </c>
      <c r="EX42" s="18">
        <v>0</v>
      </c>
      <c r="EY42" s="18">
        <v>0</v>
      </c>
      <c r="EZ42" s="18">
        <v>0</v>
      </c>
      <c r="FA42" s="18">
        <v>0</v>
      </c>
      <c r="FB42" s="18">
        <v>0</v>
      </c>
      <c r="FC42" s="18">
        <v>0</v>
      </c>
      <c r="FD42" s="18">
        <v>0</v>
      </c>
      <c r="FE42" s="18">
        <v>0</v>
      </c>
      <c r="FF42" s="18">
        <v>0</v>
      </c>
      <c r="FG42" s="18">
        <v>0</v>
      </c>
      <c r="FH42" s="18">
        <v>0</v>
      </c>
      <c r="FI42" s="18">
        <v>0</v>
      </c>
      <c r="FJ42" s="18">
        <v>0</v>
      </c>
      <c r="FK42" s="18">
        <v>0</v>
      </c>
      <c r="FL42" s="18">
        <v>0</v>
      </c>
      <c r="FM42" s="18">
        <v>0</v>
      </c>
      <c r="FN42" s="19">
        <v>0</v>
      </c>
      <c r="FO42" s="19">
        <v>0</v>
      </c>
      <c r="FP42" s="18">
        <v>0</v>
      </c>
      <c r="FQ42" s="18">
        <v>0</v>
      </c>
      <c r="FR42" s="18">
        <v>0</v>
      </c>
      <c r="FS42" s="18">
        <v>0</v>
      </c>
      <c r="FT42" s="80">
        <v>0</v>
      </c>
      <c r="FU42" s="80">
        <v>0</v>
      </c>
      <c r="FV42" s="18">
        <v>0</v>
      </c>
      <c r="FW42" s="18">
        <v>0</v>
      </c>
      <c r="FX42" s="18">
        <v>0</v>
      </c>
      <c r="FY42" s="18">
        <v>0</v>
      </c>
      <c r="FZ42" s="80">
        <v>0</v>
      </c>
      <c r="GA42" s="80">
        <v>0</v>
      </c>
      <c r="GB42" s="18">
        <v>0</v>
      </c>
      <c r="GC42" s="18">
        <v>0</v>
      </c>
      <c r="GD42" s="18">
        <v>0</v>
      </c>
      <c r="GE42" s="18">
        <v>0</v>
      </c>
      <c r="GF42" s="18">
        <v>0</v>
      </c>
      <c r="GG42" s="18">
        <v>0</v>
      </c>
      <c r="GH42" s="18">
        <v>0</v>
      </c>
      <c r="GI42" s="18">
        <v>0</v>
      </c>
      <c r="GJ42" s="18">
        <v>0</v>
      </c>
      <c r="GK42" s="18">
        <v>0</v>
      </c>
      <c r="GL42" s="18">
        <v>0</v>
      </c>
      <c r="GM42" s="18">
        <v>0</v>
      </c>
      <c r="GN42" s="18">
        <v>0</v>
      </c>
      <c r="GO42" s="18">
        <v>0</v>
      </c>
      <c r="GP42" s="18">
        <v>0</v>
      </c>
      <c r="GQ42" s="18">
        <v>0</v>
      </c>
      <c r="GR42" s="18">
        <v>0</v>
      </c>
      <c r="GS42" s="18">
        <v>0</v>
      </c>
      <c r="GT42" s="18">
        <v>0</v>
      </c>
      <c r="GU42" s="18">
        <v>0</v>
      </c>
      <c r="GV42" s="18">
        <v>0</v>
      </c>
      <c r="GW42" s="18">
        <v>0</v>
      </c>
      <c r="GX42" s="18">
        <v>0</v>
      </c>
      <c r="GY42" s="18">
        <v>0</v>
      </c>
      <c r="GZ42" s="80">
        <v>0</v>
      </c>
      <c r="HA42" s="80">
        <v>0</v>
      </c>
      <c r="HB42" s="18">
        <v>0</v>
      </c>
      <c r="HC42" s="18">
        <v>0</v>
      </c>
      <c r="HD42" s="18">
        <v>0</v>
      </c>
      <c r="HE42" s="18">
        <v>0</v>
      </c>
      <c r="HF42" s="80">
        <v>0</v>
      </c>
      <c r="HG42" s="80">
        <v>0</v>
      </c>
      <c r="HH42" s="18">
        <v>0</v>
      </c>
      <c r="HI42" s="18">
        <v>0</v>
      </c>
      <c r="HJ42" s="18">
        <v>0</v>
      </c>
      <c r="HK42" s="18">
        <v>0</v>
      </c>
      <c r="HL42" s="80">
        <v>0</v>
      </c>
      <c r="HM42" s="80">
        <v>0</v>
      </c>
      <c r="HN42" s="18">
        <v>0</v>
      </c>
      <c r="HO42" s="18">
        <v>0</v>
      </c>
      <c r="HP42" s="18">
        <v>0</v>
      </c>
      <c r="HQ42" s="18">
        <v>0</v>
      </c>
      <c r="HR42" s="18">
        <v>0</v>
      </c>
      <c r="HS42" s="18">
        <v>0</v>
      </c>
      <c r="HT42" s="18">
        <v>42856308.019999489</v>
      </c>
      <c r="HU42" s="18">
        <v>0</v>
      </c>
      <c r="HV42" s="19">
        <v>42856308.019999489</v>
      </c>
    </row>
    <row r="43" spans="1:230" ht="12.75" customHeight="1">
      <c r="A43" s="57" t="s">
        <v>219</v>
      </c>
      <c r="B43" s="17">
        <v>1048</v>
      </c>
      <c r="C43" s="58" t="s">
        <v>146</v>
      </c>
      <c r="D43" s="19">
        <v>11103018.970000092</v>
      </c>
      <c r="E43" s="19">
        <v>0</v>
      </c>
      <c r="F43" s="18">
        <v>8250909.2600000901</v>
      </c>
      <c r="G43" s="18">
        <v>0</v>
      </c>
      <c r="H43" s="18">
        <v>2852109.7100000009</v>
      </c>
      <c r="I43" s="18">
        <v>0</v>
      </c>
      <c r="J43" s="18">
        <v>0</v>
      </c>
      <c r="K43" s="18">
        <v>0</v>
      </c>
      <c r="L43" s="18">
        <v>72440.510000000009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1109643.27</v>
      </c>
      <c r="AA43" s="18">
        <v>0</v>
      </c>
      <c r="AB43" s="18">
        <v>0</v>
      </c>
      <c r="AC43" s="18">
        <v>0</v>
      </c>
      <c r="AD43" s="18">
        <v>10046.030000000001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438330.42000000115</v>
      </c>
      <c r="AO43" s="18">
        <v>0</v>
      </c>
      <c r="AP43" s="18">
        <v>33618370.300000004</v>
      </c>
      <c r="AQ43" s="18">
        <v>0</v>
      </c>
      <c r="AR43" s="18">
        <v>0</v>
      </c>
      <c r="AS43" s="18">
        <v>0</v>
      </c>
      <c r="AT43" s="18">
        <v>303369.54000000004</v>
      </c>
      <c r="AU43" s="18">
        <v>0</v>
      </c>
      <c r="AV43" s="18">
        <v>508477.03999987192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363301.10000002617</v>
      </c>
      <c r="BC43" s="18">
        <v>0</v>
      </c>
      <c r="BD43" s="18">
        <v>391519.44999999506</v>
      </c>
      <c r="BE43" s="18">
        <v>0</v>
      </c>
      <c r="BF43" s="18">
        <v>0</v>
      </c>
      <c r="BG43" s="18">
        <v>0</v>
      </c>
      <c r="BH43" s="18">
        <v>0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765429.5</v>
      </c>
      <c r="BQ43" s="18">
        <v>0</v>
      </c>
      <c r="BR43" s="18">
        <v>0</v>
      </c>
      <c r="BS43" s="18">
        <v>0</v>
      </c>
      <c r="BT43" s="18">
        <v>0</v>
      </c>
      <c r="BU43" s="18">
        <v>0</v>
      </c>
      <c r="BV43" s="18">
        <v>0</v>
      </c>
      <c r="BW43" s="18">
        <v>0</v>
      </c>
      <c r="BX43" s="18">
        <v>0</v>
      </c>
      <c r="BY43" s="18">
        <v>0</v>
      </c>
      <c r="BZ43" s="18">
        <v>0</v>
      </c>
      <c r="CA43" s="18">
        <v>0</v>
      </c>
      <c r="CB43" s="18">
        <v>9578.7799999999988</v>
      </c>
      <c r="CC43" s="18">
        <v>0</v>
      </c>
      <c r="CD43" s="18">
        <v>0</v>
      </c>
      <c r="CE43" s="18">
        <v>0</v>
      </c>
      <c r="CF43" s="18">
        <v>0</v>
      </c>
      <c r="CG43" s="18">
        <v>0</v>
      </c>
      <c r="CH43" s="18">
        <v>0</v>
      </c>
      <c r="CI43" s="18">
        <v>0</v>
      </c>
      <c r="CJ43" s="18">
        <v>10405548.719999971</v>
      </c>
      <c r="CK43" s="18">
        <v>0</v>
      </c>
      <c r="CL43" s="18">
        <v>250040.68</v>
      </c>
      <c r="CM43" s="18">
        <v>0</v>
      </c>
      <c r="CN43" s="18">
        <v>195786.16000000003</v>
      </c>
      <c r="CO43" s="18">
        <v>0</v>
      </c>
      <c r="CP43" s="18">
        <v>0</v>
      </c>
      <c r="CQ43" s="18">
        <v>0</v>
      </c>
      <c r="CR43" s="18">
        <v>0</v>
      </c>
      <c r="CS43" s="18">
        <v>0</v>
      </c>
      <c r="CT43" s="18">
        <v>0</v>
      </c>
      <c r="CU43" s="18">
        <v>0</v>
      </c>
      <c r="CV43" s="18">
        <v>0</v>
      </c>
      <c r="CW43" s="18">
        <v>0</v>
      </c>
      <c r="CX43" s="18">
        <v>0</v>
      </c>
      <c r="CY43" s="18">
        <v>0</v>
      </c>
      <c r="CZ43" s="18">
        <v>0</v>
      </c>
      <c r="DA43" s="18">
        <v>0</v>
      </c>
      <c r="DB43" s="18">
        <v>0</v>
      </c>
      <c r="DC43" s="18">
        <v>0</v>
      </c>
      <c r="DD43" s="18">
        <v>919065.47000003944</v>
      </c>
      <c r="DE43" s="18">
        <v>0</v>
      </c>
      <c r="DF43" s="18">
        <v>0</v>
      </c>
      <c r="DG43" s="18">
        <v>0</v>
      </c>
      <c r="DH43" s="18">
        <v>0</v>
      </c>
      <c r="DI43" s="18">
        <v>0</v>
      </c>
      <c r="DJ43" s="18">
        <v>0</v>
      </c>
      <c r="DK43" s="18">
        <v>0</v>
      </c>
      <c r="DL43" s="18">
        <v>0</v>
      </c>
      <c r="DM43" s="18">
        <v>0</v>
      </c>
      <c r="DN43" s="18">
        <v>0</v>
      </c>
      <c r="DO43" s="18">
        <v>0</v>
      </c>
      <c r="DP43" s="18">
        <v>0</v>
      </c>
      <c r="DQ43" s="18">
        <v>0</v>
      </c>
      <c r="DR43" s="18">
        <v>0</v>
      </c>
      <c r="DS43" s="18">
        <v>0</v>
      </c>
      <c r="DT43" s="18">
        <v>0</v>
      </c>
      <c r="DU43" s="18">
        <v>0</v>
      </c>
      <c r="DV43" s="18">
        <v>0</v>
      </c>
      <c r="DW43" s="18">
        <v>0</v>
      </c>
      <c r="DX43" s="18">
        <v>260517.10000001863</v>
      </c>
      <c r="DY43" s="18">
        <v>0</v>
      </c>
      <c r="DZ43" s="18">
        <v>0</v>
      </c>
      <c r="EA43" s="18">
        <v>0</v>
      </c>
      <c r="EB43" s="18">
        <v>6014460.1699999999</v>
      </c>
      <c r="EC43" s="18">
        <v>0</v>
      </c>
      <c r="ED43" s="18">
        <v>0</v>
      </c>
      <c r="EE43" s="18">
        <v>0</v>
      </c>
      <c r="EF43" s="18">
        <v>2094186.57</v>
      </c>
      <c r="EG43" s="18">
        <v>0</v>
      </c>
      <c r="EH43" s="18">
        <v>980734.80000002205</v>
      </c>
      <c r="EI43" s="18">
        <v>0</v>
      </c>
      <c r="EJ43" s="18">
        <v>0</v>
      </c>
      <c r="EK43" s="18">
        <v>0</v>
      </c>
      <c r="EL43" s="18">
        <v>0</v>
      </c>
      <c r="EM43" s="18">
        <v>0</v>
      </c>
      <c r="EN43" s="18">
        <v>0</v>
      </c>
      <c r="EO43" s="18">
        <v>0</v>
      </c>
      <c r="EP43" s="18">
        <v>0</v>
      </c>
      <c r="EQ43" s="18">
        <v>0</v>
      </c>
      <c r="ER43" s="18">
        <v>0</v>
      </c>
      <c r="ES43" s="18">
        <v>0</v>
      </c>
      <c r="ET43" s="18">
        <v>0</v>
      </c>
      <c r="EU43" s="18">
        <v>0</v>
      </c>
      <c r="EV43" s="18">
        <v>0</v>
      </c>
      <c r="EW43" s="18">
        <v>0</v>
      </c>
      <c r="EX43" s="18">
        <v>0</v>
      </c>
      <c r="EY43" s="18">
        <v>0</v>
      </c>
      <c r="EZ43" s="18">
        <v>0</v>
      </c>
      <c r="FA43" s="18">
        <v>0</v>
      </c>
      <c r="FB43" s="18">
        <v>0</v>
      </c>
      <c r="FC43" s="18">
        <v>0</v>
      </c>
      <c r="FD43" s="18">
        <v>0</v>
      </c>
      <c r="FE43" s="18">
        <v>0</v>
      </c>
      <c r="FF43" s="18">
        <v>0</v>
      </c>
      <c r="FG43" s="18">
        <v>0</v>
      </c>
      <c r="FH43" s="18">
        <v>0</v>
      </c>
      <c r="FI43" s="18">
        <v>0</v>
      </c>
      <c r="FJ43" s="18">
        <v>0</v>
      </c>
      <c r="FK43" s="18">
        <v>0</v>
      </c>
      <c r="FL43" s="18">
        <v>0</v>
      </c>
      <c r="FM43" s="18">
        <v>0</v>
      </c>
      <c r="FN43" s="19">
        <v>0</v>
      </c>
      <c r="FO43" s="19">
        <v>0</v>
      </c>
      <c r="FP43" s="18">
        <v>0</v>
      </c>
      <c r="FQ43" s="18">
        <v>0</v>
      </c>
      <c r="FR43" s="18">
        <v>0</v>
      </c>
      <c r="FS43" s="18">
        <v>0</v>
      </c>
      <c r="FT43" s="80">
        <v>0</v>
      </c>
      <c r="FU43" s="80">
        <v>0</v>
      </c>
      <c r="FV43" s="18">
        <v>0</v>
      </c>
      <c r="FW43" s="18">
        <v>0</v>
      </c>
      <c r="FX43" s="18">
        <v>0</v>
      </c>
      <c r="FY43" s="18">
        <v>0</v>
      </c>
      <c r="FZ43" s="80">
        <v>0</v>
      </c>
      <c r="GA43" s="80">
        <v>0</v>
      </c>
      <c r="GB43" s="18">
        <v>0</v>
      </c>
      <c r="GC43" s="18">
        <v>0</v>
      </c>
      <c r="GD43" s="18">
        <v>0</v>
      </c>
      <c r="GE43" s="18">
        <v>0</v>
      </c>
      <c r="GF43" s="18">
        <v>0</v>
      </c>
      <c r="GG43" s="18">
        <v>0</v>
      </c>
      <c r="GH43" s="18">
        <v>0</v>
      </c>
      <c r="GI43" s="18">
        <v>0</v>
      </c>
      <c r="GJ43" s="18">
        <v>0</v>
      </c>
      <c r="GK43" s="18">
        <v>0</v>
      </c>
      <c r="GL43" s="18">
        <v>0</v>
      </c>
      <c r="GM43" s="18">
        <v>0</v>
      </c>
      <c r="GN43" s="18">
        <v>0</v>
      </c>
      <c r="GO43" s="18">
        <v>0</v>
      </c>
      <c r="GP43" s="18">
        <v>0</v>
      </c>
      <c r="GQ43" s="18">
        <v>0</v>
      </c>
      <c r="GR43" s="18">
        <v>0</v>
      </c>
      <c r="GS43" s="18">
        <v>0</v>
      </c>
      <c r="GT43" s="18">
        <v>0</v>
      </c>
      <c r="GU43" s="18">
        <v>0</v>
      </c>
      <c r="GV43" s="18">
        <v>0</v>
      </c>
      <c r="GW43" s="18">
        <v>0</v>
      </c>
      <c r="GX43" s="18">
        <v>0</v>
      </c>
      <c r="GY43" s="18">
        <v>0</v>
      </c>
      <c r="GZ43" s="80">
        <v>0</v>
      </c>
      <c r="HA43" s="80">
        <v>0</v>
      </c>
      <c r="HB43" s="18">
        <v>0</v>
      </c>
      <c r="HC43" s="18">
        <v>0</v>
      </c>
      <c r="HD43" s="18">
        <v>0</v>
      </c>
      <c r="HE43" s="18">
        <v>0</v>
      </c>
      <c r="HF43" s="80">
        <v>0</v>
      </c>
      <c r="HG43" s="80">
        <v>0</v>
      </c>
      <c r="HH43" s="18">
        <v>0</v>
      </c>
      <c r="HI43" s="18">
        <v>0</v>
      </c>
      <c r="HJ43" s="18">
        <v>0</v>
      </c>
      <c r="HK43" s="18">
        <v>0</v>
      </c>
      <c r="HL43" s="80">
        <v>0</v>
      </c>
      <c r="HM43" s="80">
        <v>0</v>
      </c>
      <c r="HN43" s="18">
        <v>0</v>
      </c>
      <c r="HO43" s="18">
        <v>0</v>
      </c>
      <c r="HP43" s="18">
        <v>0</v>
      </c>
      <c r="HQ43" s="18">
        <v>0</v>
      </c>
      <c r="HR43" s="18">
        <v>0</v>
      </c>
      <c r="HS43" s="18">
        <v>0</v>
      </c>
      <c r="HT43" s="18">
        <v>69813864.580000028</v>
      </c>
      <c r="HU43" s="18">
        <v>0</v>
      </c>
      <c r="HV43" s="19">
        <v>69813864.580000028</v>
      </c>
    </row>
    <row r="44" spans="1:230" ht="12.75" customHeight="1">
      <c r="A44" s="57" t="s">
        <v>221</v>
      </c>
      <c r="B44" s="17">
        <v>1049</v>
      </c>
      <c r="C44" s="58" t="s">
        <v>146</v>
      </c>
      <c r="D44" s="19">
        <v>1143619.070000038</v>
      </c>
      <c r="E44" s="19">
        <v>0</v>
      </c>
      <c r="F44" s="18">
        <v>1133379.3800000381</v>
      </c>
      <c r="G44" s="18">
        <v>0</v>
      </c>
      <c r="H44" s="18">
        <v>0</v>
      </c>
      <c r="I44" s="18">
        <v>0</v>
      </c>
      <c r="J44" s="18">
        <v>10239.690000000002</v>
      </c>
      <c r="K44" s="18">
        <v>0</v>
      </c>
      <c r="L44" s="18">
        <v>0</v>
      </c>
      <c r="M44" s="18">
        <v>0</v>
      </c>
      <c r="N44" s="18">
        <v>5422550.5100000147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187066192.65999568</v>
      </c>
      <c r="AK44" s="18">
        <v>0</v>
      </c>
      <c r="AL44" s="18">
        <v>1887898.83</v>
      </c>
      <c r="AM44" s="18">
        <v>0</v>
      </c>
      <c r="AN44" s="18">
        <v>2027603.3000000005</v>
      </c>
      <c r="AO44" s="18">
        <v>0</v>
      </c>
      <c r="AP44" s="18">
        <v>22189975.309999898</v>
      </c>
      <c r="AQ44" s="18">
        <v>0</v>
      </c>
      <c r="AR44" s="18">
        <v>0</v>
      </c>
      <c r="AS44" s="18">
        <v>0</v>
      </c>
      <c r="AT44" s="18">
        <v>1030.49</v>
      </c>
      <c r="AU44" s="18">
        <v>0</v>
      </c>
      <c r="AV44" s="18">
        <v>37695.849999999984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68992.499999999869</v>
      </c>
      <c r="BC44" s="18">
        <v>0</v>
      </c>
      <c r="BD44" s="18">
        <v>111003.50999999973</v>
      </c>
      <c r="BE44" s="18">
        <v>0</v>
      </c>
      <c r="BF44" s="18">
        <v>0</v>
      </c>
      <c r="BG44" s="18">
        <v>0</v>
      </c>
      <c r="BH44" s="18">
        <v>0</v>
      </c>
      <c r="BI44" s="18">
        <v>0</v>
      </c>
      <c r="BJ44" s="18">
        <v>0</v>
      </c>
      <c r="BK44" s="18">
        <v>0</v>
      </c>
      <c r="BL44" s="18">
        <v>0</v>
      </c>
      <c r="BM44" s="18">
        <v>0</v>
      </c>
      <c r="BN44" s="18">
        <v>0</v>
      </c>
      <c r="BO44" s="18">
        <v>0</v>
      </c>
      <c r="BP44" s="18">
        <v>835818.14000000013</v>
      </c>
      <c r="BQ44" s="18">
        <v>0</v>
      </c>
      <c r="BR44" s="18">
        <v>0</v>
      </c>
      <c r="BS44" s="18">
        <v>0</v>
      </c>
      <c r="BT44" s="18">
        <v>0</v>
      </c>
      <c r="BU44" s="18">
        <v>0</v>
      </c>
      <c r="BV44" s="18">
        <v>0</v>
      </c>
      <c r="BW44" s="18">
        <v>0</v>
      </c>
      <c r="BX44" s="18">
        <v>0</v>
      </c>
      <c r="BY44" s="18">
        <v>0</v>
      </c>
      <c r="BZ44" s="18">
        <v>0</v>
      </c>
      <c r="CA44" s="18">
        <v>0</v>
      </c>
      <c r="CB44" s="18">
        <v>697</v>
      </c>
      <c r="CC44" s="18">
        <v>0</v>
      </c>
      <c r="CD44" s="18">
        <v>0</v>
      </c>
      <c r="CE44" s="18">
        <v>0</v>
      </c>
      <c r="CF44" s="18">
        <v>0</v>
      </c>
      <c r="CG44" s="18">
        <v>0</v>
      </c>
      <c r="CH44" s="18">
        <v>0</v>
      </c>
      <c r="CI44" s="18">
        <v>0</v>
      </c>
      <c r="CJ44" s="18">
        <v>957499.14999999909</v>
      </c>
      <c r="CK44" s="18">
        <v>0</v>
      </c>
      <c r="CL44" s="18">
        <v>162298.72999999966</v>
      </c>
      <c r="CM44" s="18">
        <v>0</v>
      </c>
      <c r="CN44" s="18">
        <v>32636.959999999959</v>
      </c>
      <c r="CO44" s="18">
        <v>0</v>
      </c>
      <c r="CP44" s="18">
        <v>0</v>
      </c>
      <c r="CQ44" s="18">
        <v>0</v>
      </c>
      <c r="CR44" s="18">
        <v>29020.029999999912</v>
      </c>
      <c r="CS44" s="18">
        <v>0</v>
      </c>
      <c r="CT44" s="18">
        <v>0</v>
      </c>
      <c r="CU44" s="18">
        <v>0</v>
      </c>
      <c r="CV44" s="18">
        <v>0</v>
      </c>
      <c r="CW44" s="18">
        <v>0</v>
      </c>
      <c r="CX44" s="18">
        <v>0</v>
      </c>
      <c r="CY44" s="18">
        <v>0</v>
      </c>
      <c r="CZ44" s="18">
        <v>0</v>
      </c>
      <c r="DA44" s="18">
        <v>0</v>
      </c>
      <c r="DB44" s="18">
        <v>0</v>
      </c>
      <c r="DC44" s="18">
        <v>0</v>
      </c>
      <c r="DD44" s="18">
        <v>8059507.4400080526</v>
      </c>
      <c r="DE44" s="18">
        <v>0</v>
      </c>
      <c r="DF44" s="18">
        <v>0</v>
      </c>
      <c r="DG44" s="18">
        <v>0</v>
      </c>
      <c r="DH44" s="18">
        <v>0</v>
      </c>
      <c r="DI44" s="18">
        <v>0</v>
      </c>
      <c r="DJ44" s="18">
        <v>0</v>
      </c>
      <c r="DK44" s="18">
        <v>0</v>
      </c>
      <c r="DL44" s="18">
        <v>0</v>
      </c>
      <c r="DM44" s="18">
        <v>0</v>
      </c>
      <c r="DN44" s="18">
        <v>0</v>
      </c>
      <c r="DO44" s="18">
        <v>0</v>
      </c>
      <c r="DP44" s="18">
        <v>0</v>
      </c>
      <c r="DQ44" s="18">
        <v>0</v>
      </c>
      <c r="DR44" s="18">
        <v>0</v>
      </c>
      <c r="DS44" s="18">
        <v>0</v>
      </c>
      <c r="DT44" s="18">
        <v>0</v>
      </c>
      <c r="DU44" s="18">
        <v>0</v>
      </c>
      <c r="DV44" s="18">
        <v>0</v>
      </c>
      <c r="DW44" s="18">
        <v>0</v>
      </c>
      <c r="DX44" s="18">
        <v>284.5</v>
      </c>
      <c r="DY44" s="18">
        <v>0</v>
      </c>
      <c r="DZ44" s="18">
        <v>0</v>
      </c>
      <c r="EA44" s="18">
        <v>0</v>
      </c>
      <c r="EB44" s="18">
        <v>15757.139999999998</v>
      </c>
      <c r="EC44" s="18">
        <v>0</v>
      </c>
      <c r="ED44" s="18">
        <v>8.0299999999999994</v>
      </c>
      <c r="EE44" s="18">
        <v>0</v>
      </c>
      <c r="EF44" s="18">
        <v>19.57</v>
      </c>
      <c r="EG44" s="18">
        <v>0</v>
      </c>
      <c r="EH44" s="18">
        <v>116330.24000000006</v>
      </c>
      <c r="EI44" s="18">
        <v>0</v>
      </c>
      <c r="EJ44" s="18">
        <v>0</v>
      </c>
      <c r="EK44" s="18">
        <v>0</v>
      </c>
      <c r="EL44" s="18">
        <v>0</v>
      </c>
      <c r="EM44" s="18">
        <v>0</v>
      </c>
      <c r="EN44" s="18">
        <v>0</v>
      </c>
      <c r="EO44" s="18">
        <v>0</v>
      </c>
      <c r="EP44" s="18">
        <v>0</v>
      </c>
      <c r="EQ44" s="18">
        <v>0</v>
      </c>
      <c r="ER44" s="18">
        <v>0</v>
      </c>
      <c r="ES44" s="18">
        <v>0</v>
      </c>
      <c r="ET44" s="18">
        <v>0</v>
      </c>
      <c r="EU44" s="18">
        <v>0</v>
      </c>
      <c r="EV44" s="18">
        <v>0</v>
      </c>
      <c r="EW44" s="18">
        <v>0</v>
      </c>
      <c r="EX44" s="18">
        <v>0</v>
      </c>
      <c r="EY44" s="18">
        <v>0</v>
      </c>
      <c r="EZ44" s="18">
        <v>0</v>
      </c>
      <c r="FA44" s="18">
        <v>0</v>
      </c>
      <c r="FB44" s="18">
        <v>0</v>
      </c>
      <c r="FC44" s="18">
        <v>0</v>
      </c>
      <c r="FD44" s="18">
        <v>0</v>
      </c>
      <c r="FE44" s="18">
        <v>0</v>
      </c>
      <c r="FF44" s="18">
        <v>0</v>
      </c>
      <c r="FG44" s="18">
        <v>0</v>
      </c>
      <c r="FH44" s="18">
        <v>0</v>
      </c>
      <c r="FI44" s="18">
        <v>0</v>
      </c>
      <c r="FJ44" s="18">
        <v>0</v>
      </c>
      <c r="FK44" s="18">
        <v>0</v>
      </c>
      <c r="FL44" s="18">
        <v>0</v>
      </c>
      <c r="FM44" s="18">
        <v>0</v>
      </c>
      <c r="FN44" s="19">
        <v>947337.74000000011</v>
      </c>
      <c r="FO44" s="19">
        <v>0</v>
      </c>
      <c r="FP44" s="18">
        <v>0</v>
      </c>
      <c r="FQ44" s="18">
        <v>0</v>
      </c>
      <c r="FR44" s="18">
        <v>0</v>
      </c>
      <c r="FS44" s="18">
        <v>0</v>
      </c>
      <c r="FT44" s="80">
        <v>947337.74000000011</v>
      </c>
      <c r="FU44" s="80">
        <v>0</v>
      </c>
      <c r="FV44" s="18">
        <v>65882.64999999998</v>
      </c>
      <c r="FW44" s="18">
        <v>0</v>
      </c>
      <c r="FX44" s="18">
        <v>881455.09000000008</v>
      </c>
      <c r="FY44" s="18">
        <v>0</v>
      </c>
      <c r="FZ44" s="80">
        <v>0</v>
      </c>
      <c r="GA44" s="80">
        <v>0</v>
      </c>
      <c r="GB44" s="18">
        <v>0</v>
      </c>
      <c r="GC44" s="18">
        <v>0</v>
      </c>
      <c r="GD44" s="18">
        <v>0</v>
      </c>
      <c r="GE44" s="18">
        <v>0</v>
      </c>
      <c r="GF44" s="18">
        <v>26.930000000000007</v>
      </c>
      <c r="GG44" s="18">
        <v>0</v>
      </c>
      <c r="GH44" s="18">
        <v>0</v>
      </c>
      <c r="GI44" s="18">
        <v>0</v>
      </c>
      <c r="GJ44" s="18">
        <v>0</v>
      </c>
      <c r="GK44" s="18">
        <v>0</v>
      </c>
      <c r="GL44" s="18">
        <v>0</v>
      </c>
      <c r="GM44" s="18">
        <v>0</v>
      </c>
      <c r="GN44" s="18">
        <v>0</v>
      </c>
      <c r="GO44" s="18">
        <v>0</v>
      </c>
      <c r="GP44" s="18">
        <v>0</v>
      </c>
      <c r="GQ44" s="18">
        <v>0</v>
      </c>
      <c r="GR44" s="18">
        <v>0</v>
      </c>
      <c r="GS44" s="18">
        <v>0</v>
      </c>
      <c r="GT44" s="18">
        <v>0</v>
      </c>
      <c r="GU44" s="18">
        <v>0</v>
      </c>
      <c r="GV44" s="18">
        <v>0</v>
      </c>
      <c r="GW44" s="18">
        <v>0</v>
      </c>
      <c r="GX44" s="18">
        <v>0</v>
      </c>
      <c r="GY44" s="18">
        <v>0</v>
      </c>
      <c r="GZ44" s="80">
        <v>0</v>
      </c>
      <c r="HA44" s="80">
        <v>0</v>
      </c>
      <c r="HB44" s="18">
        <v>0</v>
      </c>
      <c r="HC44" s="18">
        <v>0</v>
      </c>
      <c r="HD44" s="18">
        <v>0</v>
      </c>
      <c r="HE44" s="18">
        <v>0</v>
      </c>
      <c r="HF44" s="80">
        <v>0</v>
      </c>
      <c r="HG44" s="80">
        <v>0</v>
      </c>
      <c r="HH44" s="18">
        <v>0</v>
      </c>
      <c r="HI44" s="18">
        <v>0</v>
      </c>
      <c r="HJ44" s="18">
        <v>0</v>
      </c>
      <c r="HK44" s="18">
        <v>0</v>
      </c>
      <c r="HL44" s="80">
        <v>0</v>
      </c>
      <c r="HM44" s="80">
        <v>0</v>
      </c>
      <c r="HN44" s="18">
        <v>0</v>
      </c>
      <c r="HO44" s="18">
        <v>0</v>
      </c>
      <c r="HP44" s="18">
        <v>0</v>
      </c>
      <c r="HQ44" s="18">
        <v>0</v>
      </c>
      <c r="HR44" s="18">
        <v>0</v>
      </c>
      <c r="HS44" s="18">
        <v>0</v>
      </c>
      <c r="HT44" s="18">
        <v>231113803.63000366</v>
      </c>
      <c r="HU44" s="18">
        <v>0</v>
      </c>
      <c r="HV44" s="19">
        <v>231113803.63000366</v>
      </c>
    </row>
    <row r="45" spans="1:230" ht="12.75" customHeight="1">
      <c r="A45" s="57" t="s">
        <v>223</v>
      </c>
      <c r="B45" s="17">
        <v>1050</v>
      </c>
      <c r="C45" s="58" t="s">
        <v>146</v>
      </c>
      <c r="D45" s="19">
        <v>1305445.2700000082</v>
      </c>
      <c r="E45" s="19">
        <v>0</v>
      </c>
      <c r="F45" s="18">
        <v>655959.0900000073</v>
      </c>
      <c r="G45" s="18">
        <v>0</v>
      </c>
      <c r="H45" s="18">
        <v>110884.37999999998</v>
      </c>
      <c r="I45" s="18">
        <v>0</v>
      </c>
      <c r="J45" s="18">
        <v>538601.80000000086</v>
      </c>
      <c r="K45" s="18">
        <v>0</v>
      </c>
      <c r="L45" s="18">
        <v>0</v>
      </c>
      <c r="M45" s="18">
        <v>0</v>
      </c>
      <c r="N45" s="18">
        <v>4464003.4600000335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8">
        <v>0</v>
      </c>
      <c r="AO45" s="18">
        <v>0</v>
      </c>
      <c r="AP45" s="18">
        <v>218735821.80021408</v>
      </c>
      <c r="AQ45" s="18">
        <v>0</v>
      </c>
      <c r="AR45" s="18">
        <v>5061879.7100003855</v>
      </c>
      <c r="AS45" s="18">
        <v>0</v>
      </c>
      <c r="AT45" s="18">
        <v>53716.72</v>
      </c>
      <c r="AU45" s="18">
        <v>0</v>
      </c>
      <c r="AV45" s="18">
        <v>1279696.3000000196</v>
      </c>
      <c r="AW45" s="18">
        <v>0</v>
      </c>
      <c r="AX45" s="18">
        <v>550</v>
      </c>
      <c r="AY45" s="18">
        <v>0</v>
      </c>
      <c r="AZ45" s="18">
        <v>0</v>
      </c>
      <c r="BA45" s="18">
        <v>0</v>
      </c>
      <c r="BB45" s="18">
        <v>86918.730000000331</v>
      </c>
      <c r="BC45" s="18">
        <v>0</v>
      </c>
      <c r="BD45" s="18">
        <v>159684.100000001</v>
      </c>
      <c r="BE45" s="18">
        <v>0</v>
      </c>
      <c r="BF45" s="18">
        <v>0</v>
      </c>
      <c r="BG45" s="18">
        <v>0</v>
      </c>
      <c r="BH45" s="18">
        <v>0</v>
      </c>
      <c r="BI45" s="18">
        <v>0</v>
      </c>
      <c r="BJ45" s="18">
        <v>0</v>
      </c>
      <c r="BK45" s="18">
        <v>0</v>
      </c>
      <c r="BL45" s="18">
        <v>0</v>
      </c>
      <c r="BM45" s="18">
        <v>0</v>
      </c>
      <c r="BN45" s="18">
        <v>0</v>
      </c>
      <c r="BO45" s="18">
        <v>0</v>
      </c>
      <c r="BP45" s="18">
        <v>919807</v>
      </c>
      <c r="BQ45" s="18">
        <v>0</v>
      </c>
      <c r="BR45" s="18">
        <v>172791.31999999957</v>
      </c>
      <c r="BS45" s="18">
        <v>0</v>
      </c>
      <c r="BT45" s="18">
        <v>0</v>
      </c>
      <c r="BU45" s="18">
        <v>0</v>
      </c>
      <c r="BV45" s="18">
        <v>0</v>
      </c>
      <c r="BW45" s="18">
        <v>0</v>
      </c>
      <c r="BX45" s="18">
        <v>0</v>
      </c>
      <c r="BY45" s="18">
        <v>0</v>
      </c>
      <c r="BZ45" s="18">
        <v>0</v>
      </c>
      <c r="CA45" s="18">
        <v>0</v>
      </c>
      <c r="CB45" s="18">
        <v>0</v>
      </c>
      <c r="CC45" s="18">
        <v>0</v>
      </c>
      <c r="CD45" s="18">
        <v>0</v>
      </c>
      <c r="CE45" s="18">
        <v>0</v>
      </c>
      <c r="CF45" s="18">
        <v>0</v>
      </c>
      <c r="CG45" s="18">
        <v>0</v>
      </c>
      <c r="CH45" s="18">
        <v>0</v>
      </c>
      <c r="CI45" s="18">
        <v>0</v>
      </c>
      <c r="CJ45" s="18">
        <v>10858246.049999973</v>
      </c>
      <c r="CK45" s="18">
        <v>0</v>
      </c>
      <c r="CL45" s="18">
        <v>130999.86000000079</v>
      </c>
      <c r="CM45" s="18">
        <v>0</v>
      </c>
      <c r="CN45" s="18">
        <v>30651.789999999903</v>
      </c>
      <c r="CO45" s="18">
        <v>0</v>
      </c>
      <c r="CP45" s="18">
        <v>0</v>
      </c>
      <c r="CQ45" s="18">
        <v>0</v>
      </c>
      <c r="CR45" s="18">
        <v>23965.189999999915</v>
      </c>
      <c r="CS45" s="18">
        <v>0</v>
      </c>
      <c r="CT45" s="18">
        <v>0</v>
      </c>
      <c r="CU45" s="18">
        <v>0</v>
      </c>
      <c r="CV45" s="18">
        <v>0</v>
      </c>
      <c r="CW45" s="18">
        <v>0</v>
      </c>
      <c r="CX45" s="18">
        <v>0</v>
      </c>
      <c r="CY45" s="18">
        <v>0</v>
      </c>
      <c r="CZ45" s="18">
        <v>0</v>
      </c>
      <c r="DA45" s="18">
        <v>0</v>
      </c>
      <c r="DB45" s="18">
        <v>0</v>
      </c>
      <c r="DC45" s="18">
        <v>0</v>
      </c>
      <c r="DD45" s="18">
        <v>4141244.6200047098</v>
      </c>
      <c r="DE45" s="18">
        <v>0</v>
      </c>
      <c r="DF45" s="18">
        <v>0</v>
      </c>
      <c r="DG45" s="18">
        <v>0</v>
      </c>
      <c r="DH45" s="18">
        <v>0</v>
      </c>
      <c r="DI45" s="18">
        <v>0</v>
      </c>
      <c r="DJ45" s="18">
        <v>0</v>
      </c>
      <c r="DK45" s="18">
        <v>0</v>
      </c>
      <c r="DL45" s="18">
        <v>0</v>
      </c>
      <c r="DM45" s="18">
        <v>0</v>
      </c>
      <c r="DN45" s="18">
        <v>0</v>
      </c>
      <c r="DO45" s="18">
        <v>0</v>
      </c>
      <c r="DP45" s="18">
        <v>0</v>
      </c>
      <c r="DQ45" s="18">
        <v>0</v>
      </c>
      <c r="DR45" s="18">
        <v>0</v>
      </c>
      <c r="DS45" s="18">
        <v>0</v>
      </c>
      <c r="DT45" s="18">
        <v>0</v>
      </c>
      <c r="DU45" s="18">
        <v>0</v>
      </c>
      <c r="DV45" s="18">
        <v>0</v>
      </c>
      <c r="DW45" s="18">
        <v>0</v>
      </c>
      <c r="DX45" s="18">
        <v>0</v>
      </c>
      <c r="DY45" s="18">
        <v>0</v>
      </c>
      <c r="DZ45" s="18">
        <v>0</v>
      </c>
      <c r="EA45" s="18">
        <v>0</v>
      </c>
      <c r="EB45" s="18">
        <v>304207.00000000041</v>
      </c>
      <c r="EC45" s="18">
        <v>0</v>
      </c>
      <c r="ED45" s="18">
        <v>0</v>
      </c>
      <c r="EE45" s="18">
        <v>0</v>
      </c>
      <c r="EF45" s="18">
        <v>0</v>
      </c>
      <c r="EG45" s="18">
        <v>0</v>
      </c>
      <c r="EH45" s="18">
        <v>116818.85000000003</v>
      </c>
      <c r="EI45" s="18">
        <v>0</v>
      </c>
      <c r="EJ45" s="18">
        <v>0</v>
      </c>
      <c r="EK45" s="18">
        <v>0</v>
      </c>
      <c r="EL45" s="18">
        <v>0</v>
      </c>
      <c r="EM45" s="18">
        <v>0</v>
      </c>
      <c r="EN45" s="18">
        <v>0</v>
      </c>
      <c r="EO45" s="18">
        <v>0</v>
      </c>
      <c r="EP45" s="18">
        <v>11407.75</v>
      </c>
      <c r="EQ45" s="18">
        <v>0</v>
      </c>
      <c r="ER45" s="18">
        <v>0</v>
      </c>
      <c r="ES45" s="18">
        <v>0</v>
      </c>
      <c r="ET45" s="18">
        <v>249295.51000000018</v>
      </c>
      <c r="EU45" s="18">
        <v>0</v>
      </c>
      <c r="EV45" s="18">
        <v>1038443.4900000001</v>
      </c>
      <c r="EW45" s="18">
        <v>0</v>
      </c>
      <c r="EX45" s="18">
        <v>29863613.530000109</v>
      </c>
      <c r="EY45" s="18">
        <v>0</v>
      </c>
      <c r="EZ45" s="18">
        <v>0</v>
      </c>
      <c r="FA45" s="18">
        <v>0</v>
      </c>
      <c r="FB45" s="18">
        <v>2775586.4700000039</v>
      </c>
      <c r="FC45" s="18">
        <v>0</v>
      </c>
      <c r="FD45" s="18">
        <v>0</v>
      </c>
      <c r="FE45" s="18">
        <v>0</v>
      </c>
      <c r="FF45" s="18">
        <v>0</v>
      </c>
      <c r="FG45" s="18">
        <v>0</v>
      </c>
      <c r="FH45" s="18">
        <v>40781.380000000005</v>
      </c>
      <c r="FI45" s="18">
        <v>0</v>
      </c>
      <c r="FJ45" s="18">
        <v>386216.57</v>
      </c>
      <c r="FK45" s="18">
        <v>0</v>
      </c>
      <c r="FL45" s="18">
        <v>0</v>
      </c>
      <c r="FM45" s="18">
        <v>0</v>
      </c>
      <c r="FN45" s="19">
        <v>0</v>
      </c>
      <c r="FO45" s="19">
        <v>0</v>
      </c>
      <c r="FP45" s="18">
        <v>0</v>
      </c>
      <c r="FQ45" s="18">
        <v>0</v>
      </c>
      <c r="FR45" s="18">
        <v>0</v>
      </c>
      <c r="FS45" s="18">
        <v>0</v>
      </c>
      <c r="FT45" s="80">
        <v>0</v>
      </c>
      <c r="FU45" s="80">
        <v>0</v>
      </c>
      <c r="FV45" s="18">
        <v>0</v>
      </c>
      <c r="FW45" s="18">
        <v>0</v>
      </c>
      <c r="FX45" s="18">
        <v>0</v>
      </c>
      <c r="FY45" s="18">
        <v>0</v>
      </c>
      <c r="FZ45" s="80">
        <v>0</v>
      </c>
      <c r="GA45" s="80">
        <v>0</v>
      </c>
      <c r="GB45" s="18">
        <v>0</v>
      </c>
      <c r="GC45" s="18">
        <v>0</v>
      </c>
      <c r="GD45" s="18">
        <v>0</v>
      </c>
      <c r="GE45" s="18">
        <v>0</v>
      </c>
      <c r="GF45" s="18">
        <v>0</v>
      </c>
      <c r="GG45" s="18">
        <v>0</v>
      </c>
      <c r="GH45" s="18">
        <v>0</v>
      </c>
      <c r="GI45" s="18">
        <v>0</v>
      </c>
      <c r="GJ45" s="18">
        <v>0</v>
      </c>
      <c r="GK45" s="18">
        <v>0</v>
      </c>
      <c r="GL45" s="18">
        <v>0</v>
      </c>
      <c r="GM45" s="18">
        <v>0</v>
      </c>
      <c r="GN45" s="18">
        <v>0</v>
      </c>
      <c r="GO45" s="18">
        <v>0</v>
      </c>
      <c r="GP45" s="18">
        <v>0</v>
      </c>
      <c r="GQ45" s="18">
        <v>0</v>
      </c>
      <c r="GR45" s="18">
        <v>0</v>
      </c>
      <c r="GS45" s="18">
        <v>0</v>
      </c>
      <c r="GT45" s="18">
        <v>0</v>
      </c>
      <c r="GU45" s="18">
        <v>0</v>
      </c>
      <c r="GV45" s="18">
        <v>0</v>
      </c>
      <c r="GW45" s="18">
        <v>0</v>
      </c>
      <c r="GX45" s="18">
        <v>0</v>
      </c>
      <c r="GY45" s="18">
        <v>0</v>
      </c>
      <c r="GZ45" s="80">
        <v>0</v>
      </c>
      <c r="HA45" s="80">
        <v>0</v>
      </c>
      <c r="HB45" s="18">
        <v>0</v>
      </c>
      <c r="HC45" s="18">
        <v>0</v>
      </c>
      <c r="HD45" s="18">
        <v>0</v>
      </c>
      <c r="HE45" s="18">
        <v>0</v>
      </c>
      <c r="HF45" s="80">
        <v>0</v>
      </c>
      <c r="HG45" s="80">
        <v>0</v>
      </c>
      <c r="HH45" s="18">
        <v>0</v>
      </c>
      <c r="HI45" s="18">
        <v>0</v>
      </c>
      <c r="HJ45" s="18">
        <v>0</v>
      </c>
      <c r="HK45" s="18">
        <v>0</v>
      </c>
      <c r="HL45" s="80">
        <v>0</v>
      </c>
      <c r="HM45" s="80">
        <v>0</v>
      </c>
      <c r="HN45" s="18">
        <v>0</v>
      </c>
      <c r="HO45" s="18">
        <v>0</v>
      </c>
      <c r="HP45" s="18">
        <v>0</v>
      </c>
      <c r="HQ45" s="18">
        <v>0</v>
      </c>
      <c r="HR45" s="18">
        <v>0</v>
      </c>
      <c r="HS45" s="18">
        <v>0</v>
      </c>
      <c r="HT45" s="18">
        <v>282211792.47021931</v>
      </c>
      <c r="HU45" s="18">
        <v>0</v>
      </c>
      <c r="HV45" s="19">
        <v>282211792.47021931</v>
      </c>
    </row>
    <row r="46" spans="1:230" ht="12.75" customHeight="1">
      <c r="A46" s="57" t="s">
        <v>316</v>
      </c>
      <c r="B46" s="17">
        <v>1051</v>
      </c>
      <c r="C46" s="58" t="s">
        <v>146</v>
      </c>
      <c r="D46" s="19">
        <v>653032.11</v>
      </c>
      <c r="E46" s="19">
        <v>0</v>
      </c>
      <c r="F46" s="18">
        <v>16011.98</v>
      </c>
      <c r="G46" s="18">
        <v>0</v>
      </c>
      <c r="H46" s="18">
        <v>329263.75</v>
      </c>
      <c r="I46" s="18">
        <v>0</v>
      </c>
      <c r="J46" s="18">
        <v>307756.38</v>
      </c>
      <c r="K46" s="18">
        <v>0</v>
      </c>
      <c r="L46" s="18">
        <v>63399.72</v>
      </c>
      <c r="M46" s="18">
        <v>0</v>
      </c>
      <c r="N46" s="18">
        <v>142918.79</v>
      </c>
      <c r="O46" s="18">
        <v>0</v>
      </c>
      <c r="P46" s="18">
        <v>0</v>
      </c>
      <c r="Q46" s="18">
        <v>0</v>
      </c>
      <c r="R46" s="18">
        <v>8308775.1600000001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257480.4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4510054.0199999996</v>
      </c>
      <c r="AQ46" s="18">
        <v>0</v>
      </c>
      <c r="AR46" s="18">
        <v>0</v>
      </c>
      <c r="AS46" s="18">
        <v>0</v>
      </c>
      <c r="AT46" s="18">
        <v>264646.46000000002</v>
      </c>
      <c r="AU46" s="18">
        <v>0</v>
      </c>
      <c r="AV46" s="18">
        <v>162433.56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4369.72</v>
      </c>
      <c r="BC46" s="18">
        <v>0</v>
      </c>
      <c r="BD46" s="18">
        <v>313398.28000000003</v>
      </c>
      <c r="BE46" s="18">
        <v>0</v>
      </c>
      <c r="BF46" s="18">
        <v>0</v>
      </c>
      <c r="BG46" s="18">
        <v>0</v>
      </c>
      <c r="BH46" s="18">
        <v>0</v>
      </c>
      <c r="BI46" s="18">
        <v>0</v>
      </c>
      <c r="BJ46" s="18">
        <v>0</v>
      </c>
      <c r="BK46" s="18">
        <v>0</v>
      </c>
      <c r="BL46" s="18">
        <v>0</v>
      </c>
      <c r="BM46" s="18">
        <v>0</v>
      </c>
      <c r="BN46" s="18">
        <v>0</v>
      </c>
      <c r="BO46" s="18">
        <v>0</v>
      </c>
      <c r="BP46" s="18">
        <v>0</v>
      </c>
      <c r="BQ46" s="18">
        <v>0</v>
      </c>
      <c r="BR46" s="18">
        <v>0</v>
      </c>
      <c r="BS46" s="18">
        <v>0</v>
      </c>
      <c r="BT46" s="18">
        <v>0</v>
      </c>
      <c r="BU46" s="18">
        <v>0</v>
      </c>
      <c r="BV46" s="18">
        <v>10</v>
      </c>
      <c r="BW46" s="18">
        <v>0</v>
      </c>
      <c r="BX46" s="18">
        <v>0</v>
      </c>
      <c r="BY46" s="18">
        <v>0</v>
      </c>
      <c r="BZ46" s="18">
        <v>0</v>
      </c>
      <c r="CA46" s="18">
        <v>0</v>
      </c>
      <c r="CB46" s="18">
        <v>1447.95</v>
      </c>
      <c r="CC46" s="18">
        <v>0</v>
      </c>
      <c r="CD46" s="18">
        <v>0</v>
      </c>
      <c r="CE46" s="18">
        <v>0</v>
      </c>
      <c r="CF46" s="18">
        <v>0</v>
      </c>
      <c r="CG46" s="18">
        <v>0</v>
      </c>
      <c r="CH46" s="18">
        <v>0</v>
      </c>
      <c r="CI46" s="18">
        <v>0</v>
      </c>
      <c r="CJ46" s="18">
        <v>2599581.1</v>
      </c>
      <c r="CK46" s="18">
        <v>0</v>
      </c>
      <c r="CL46" s="18">
        <v>349021.87</v>
      </c>
      <c r="CM46" s="18">
        <v>0</v>
      </c>
      <c r="CN46" s="18">
        <v>216907.3</v>
      </c>
      <c r="CO46" s="18">
        <v>0</v>
      </c>
      <c r="CP46" s="18">
        <v>0</v>
      </c>
      <c r="CQ46" s="18">
        <v>0</v>
      </c>
      <c r="CR46" s="18">
        <v>44157.3</v>
      </c>
      <c r="CS46" s="18">
        <v>0</v>
      </c>
      <c r="CT46" s="18">
        <v>0</v>
      </c>
      <c r="CU46" s="18">
        <v>0</v>
      </c>
      <c r="CV46" s="18">
        <v>0</v>
      </c>
      <c r="CW46" s="18">
        <v>0</v>
      </c>
      <c r="CX46" s="18">
        <v>0</v>
      </c>
      <c r="CY46" s="18">
        <v>0</v>
      </c>
      <c r="CZ46" s="18">
        <v>0</v>
      </c>
      <c r="DA46" s="18">
        <v>0</v>
      </c>
      <c r="DB46" s="18">
        <v>0</v>
      </c>
      <c r="DC46" s="18">
        <v>0</v>
      </c>
      <c r="DD46" s="18">
        <v>138220.39000000001</v>
      </c>
      <c r="DE46" s="18">
        <v>0</v>
      </c>
      <c r="DF46" s="18">
        <v>0</v>
      </c>
      <c r="DG46" s="18">
        <v>0</v>
      </c>
      <c r="DH46" s="18">
        <v>0</v>
      </c>
      <c r="DI46" s="18">
        <v>0</v>
      </c>
      <c r="DJ46" s="18">
        <v>0</v>
      </c>
      <c r="DK46" s="18">
        <v>0</v>
      </c>
      <c r="DL46" s="18">
        <v>0</v>
      </c>
      <c r="DM46" s="18">
        <v>0</v>
      </c>
      <c r="DN46" s="18">
        <v>0</v>
      </c>
      <c r="DO46" s="18">
        <v>0</v>
      </c>
      <c r="DP46" s="18">
        <v>0</v>
      </c>
      <c r="DQ46" s="18">
        <v>0</v>
      </c>
      <c r="DR46" s="18">
        <v>0</v>
      </c>
      <c r="DS46" s="18">
        <v>0</v>
      </c>
      <c r="DT46" s="18">
        <v>921.74</v>
      </c>
      <c r="DU46" s="18">
        <v>0</v>
      </c>
      <c r="DV46" s="18">
        <v>0</v>
      </c>
      <c r="DW46" s="18">
        <v>0</v>
      </c>
      <c r="DX46" s="18">
        <v>1727738.94</v>
      </c>
      <c r="DY46" s="18">
        <v>0</v>
      </c>
      <c r="DZ46" s="18">
        <v>0</v>
      </c>
      <c r="EA46" s="18">
        <v>0</v>
      </c>
      <c r="EB46" s="18">
        <v>1046004.19</v>
      </c>
      <c r="EC46" s="18">
        <v>0</v>
      </c>
      <c r="ED46" s="18">
        <v>7368.62</v>
      </c>
      <c r="EE46" s="18">
        <v>0</v>
      </c>
      <c r="EF46" s="18">
        <v>365433.56</v>
      </c>
      <c r="EG46" s="18">
        <v>0</v>
      </c>
      <c r="EH46" s="18">
        <v>123630.79</v>
      </c>
      <c r="EI46" s="18">
        <v>0</v>
      </c>
      <c r="EJ46" s="18">
        <v>0</v>
      </c>
      <c r="EK46" s="18">
        <v>0</v>
      </c>
      <c r="EL46" s="18">
        <v>0</v>
      </c>
      <c r="EM46" s="18">
        <v>0</v>
      </c>
      <c r="EN46" s="18">
        <v>0</v>
      </c>
      <c r="EO46" s="18">
        <v>0</v>
      </c>
      <c r="EP46" s="18">
        <v>0</v>
      </c>
      <c r="EQ46" s="18">
        <v>0</v>
      </c>
      <c r="ER46" s="18">
        <v>0</v>
      </c>
      <c r="ES46" s="18">
        <v>0</v>
      </c>
      <c r="ET46" s="18">
        <v>0</v>
      </c>
      <c r="EU46" s="18">
        <v>0</v>
      </c>
      <c r="EV46" s="18">
        <v>0</v>
      </c>
      <c r="EW46" s="18">
        <v>0</v>
      </c>
      <c r="EX46" s="18">
        <v>0</v>
      </c>
      <c r="EY46" s="18">
        <v>0</v>
      </c>
      <c r="EZ46" s="18">
        <v>0</v>
      </c>
      <c r="FA46" s="18">
        <v>0</v>
      </c>
      <c r="FB46" s="18">
        <v>0</v>
      </c>
      <c r="FC46" s="18">
        <v>0</v>
      </c>
      <c r="FD46" s="18">
        <v>0</v>
      </c>
      <c r="FE46" s="18">
        <v>0</v>
      </c>
      <c r="FF46" s="18">
        <v>0</v>
      </c>
      <c r="FG46" s="18">
        <v>0</v>
      </c>
      <c r="FH46" s="18">
        <v>0</v>
      </c>
      <c r="FI46" s="18">
        <v>0</v>
      </c>
      <c r="FJ46" s="18">
        <v>0</v>
      </c>
      <c r="FK46" s="18">
        <v>0</v>
      </c>
      <c r="FL46" s="18">
        <v>0</v>
      </c>
      <c r="FM46" s="18">
        <v>0</v>
      </c>
      <c r="FN46" s="19">
        <v>0</v>
      </c>
      <c r="FO46" s="19">
        <v>0</v>
      </c>
      <c r="FP46" s="18">
        <v>0</v>
      </c>
      <c r="FQ46" s="18">
        <v>0</v>
      </c>
      <c r="FR46" s="18">
        <v>0</v>
      </c>
      <c r="FS46" s="18">
        <v>0</v>
      </c>
      <c r="FT46" s="80">
        <v>0</v>
      </c>
      <c r="FU46" s="80">
        <v>0</v>
      </c>
      <c r="FV46" s="18">
        <v>0</v>
      </c>
      <c r="FW46" s="18">
        <v>0</v>
      </c>
      <c r="FX46" s="18">
        <v>0</v>
      </c>
      <c r="FY46" s="18">
        <v>0</v>
      </c>
      <c r="FZ46" s="80">
        <v>0</v>
      </c>
      <c r="GA46" s="80">
        <v>0</v>
      </c>
      <c r="GB46" s="18">
        <v>0</v>
      </c>
      <c r="GC46" s="18">
        <v>0</v>
      </c>
      <c r="GD46" s="18">
        <v>0</v>
      </c>
      <c r="GE46" s="18">
        <v>0</v>
      </c>
      <c r="GF46" s="18">
        <v>6691.58</v>
      </c>
      <c r="GG46" s="18">
        <v>0</v>
      </c>
      <c r="GH46" s="18">
        <v>0</v>
      </c>
      <c r="GI46" s="18">
        <v>0</v>
      </c>
      <c r="GJ46" s="18">
        <v>0</v>
      </c>
      <c r="GK46" s="18">
        <v>0</v>
      </c>
      <c r="GL46" s="18">
        <v>0</v>
      </c>
      <c r="GM46" s="18">
        <v>0</v>
      </c>
      <c r="GN46" s="18">
        <v>0</v>
      </c>
      <c r="GO46" s="18">
        <v>0</v>
      </c>
      <c r="GP46" s="18">
        <v>0</v>
      </c>
      <c r="GQ46" s="18">
        <v>0</v>
      </c>
      <c r="GR46" s="18">
        <v>0</v>
      </c>
      <c r="GS46" s="18">
        <v>0</v>
      </c>
      <c r="GT46" s="18">
        <v>0</v>
      </c>
      <c r="GU46" s="18">
        <v>0</v>
      </c>
      <c r="GV46" s="18">
        <v>0</v>
      </c>
      <c r="GW46" s="18">
        <v>0</v>
      </c>
      <c r="GX46" s="18">
        <v>0</v>
      </c>
      <c r="GY46" s="18">
        <v>0</v>
      </c>
      <c r="GZ46" s="80">
        <v>0</v>
      </c>
      <c r="HA46" s="80">
        <v>0</v>
      </c>
      <c r="HB46" s="18">
        <v>0</v>
      </c>
      <c r="HC46" s="18">
        <v>0</v>
      </c>
      <c r="HD46" s="18">
        <v>0</v>
      </c>
      <c r="HE46" s="18">
        <v>0</v>
      </c>
      <c r="HF46" s="80">
        <v>0</v>
      </c>
      <c r="HG46" s="80">
        <v>0</v>
      </c>
      <c r="HH46" s="18">
        <v>0</v>
      </c>
      <c r="HI46" s="18">
        <v>0</v>
      </c>
      <c r="HJ46" s="18">
        <v>0</v>
      </c>
      <c r="HK46" s="18">
        <v>0</v>
      </c>
      <c r="HL46" s="80">
        <v>0</v>
      </c>
      <c r="HM46" s="80">
        <v>0</v>
      </c>
      <c r="HN46" s="18">
        <v>0</v>
      </c>
      <c r="HO46" s="18">
        <v>0</v>
      </c>
      <c r="HP46" s="18">
        <v>0</v>
      </c>
      <c r="HQ46" s="18">
        <v>0</v>
      </c>
      <c r="HR46" s="18">
        <v>0</v>
      </c>
      <c r="HS46" s="18">
        <v>0</v>
      </c>
      <c r="HT46" s="18">
        <v>21307643.550000001</v>
      </c>
      <c r="HU46" s="18">
        <v>0</v>
      </c>
      <c r="HV46" s="19">
        <v>21307643.550000001</v>
      </c>
    </row>
    <row r="47" spans="1:230" ht="12.75" customHeight="1">
      <c r="A47" s="57" t="s">
        <v>225</v>
      </c>
      <c r="B47" s="17">
        <v>2001</v>
      </c>
      <c r="C47" s="58" t="s">
        <v>226</v>
      </c>
      <c r="D47" s="19">
        <v>0</v>
      </c>
      <c r="E47" s="19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18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  <c r="AS47" s="18">
        <v>0</v>
      </c>
      <c r="AT47" s="18">
        <v>0</v>
      </c>
      <c r="AU47" s="18">
        <v>0</v>
      </c>
      <c r="AV47" s="18">
        <v>0</v>
      </c>
      <c r="AW47" s="18">
        <v>0</v>
      </c>
      <c r="AX47" s="18">
        <v>0</v>
      </c>
      <c r="AY47" s="18">
        <v>0</v>
      </c>
      <c r="AZ47" s="18">
        <v>0</v>
      </c>
      <c r="BA47" s="18">
        <v>0</v>
      </c>
      <c r="BB47" s="18">
        <v>0</v>
      </c>
      <c r="BC47" s="18">
        <v>0</v>
      </c>
      <c r="BD47" s="18">
        <v>0</v>
      </c>
      <c r="BE47" s="18">
        <v>0</v>
      </c>
      <c r="BF47" s="18">
        <v>0</v>
      </c>
      <c r="BG47" s="18">
        <v>0</v>
      </c>
      <c r="BH47" s="18">
        <v>0</v>
      </c>
      <c r="BI47" s="18">
        <v>0</v>
      </c>
      <c r="BJ47" s="18">
        <v>0</v>
      </c>
      <c r="BK47" s="18">
        <v>0</v>
      </c>
      <c r="BL47" s="18">
        <v>0</v>
      </c>
      <c r="BM47" s="18">
        <v>0</v>
      </c>
      <c r="BN47" s="18">
        <v>0</v>
      </c>
      <c r="BO47" s="18">
        <v>0</v>
      </c>
      <c r="BP47" s="18">
        <v>0</v>
      </c>
      <c r="BQ47" s="18">
        <v>0</v>
      </c>
      <c r="BR47" s="18">
        <v>0</v>
      </c>
      <c r="BS47" s="18">
        <v>0</v>
      </c>
      <c r="BT47" s="18">
        <v>0</v>
      </c>
      <c r="BU47" s="18">
        <v>0</v>
      </c>
      <c r="BV47" s="18">
        <v>0</v>
      </c>
      <c r="BW47" s="18">
        <v>0</v>
      </c>
      <c r="BX47" s="18">
        <v>0</v>
      </c>
      <c r="BY47" s="18">
        <v>0</v>
      </c>
      <c r="BZ47" s="18">
        <v>0</v>
      </c>
      <c r="CA47" s="18">
        <v>0</v>
      </c>
      <c r="CB47" s="18">
        <v>0</v>
      </c>
      <c r="CC47" s="18">
        <v>0</v>
      </c>
      <c r="CD47" s="18">
        <v>0</v>
      </c>
      <c r="CE47" s="18">
        <v>0</v>
      </c>
      <c r="CF47" s="18">
        <v>0</v>
      </c>
      <c r="CG47" s="18">
        <v>0</v>
      </c>
      <c r="CH47" s="18">
        <v>0</v>
      </c>
      <c r="CI47" s="18">
        <v>0</v>
      </c>
      <c r="CJ47" s="18">
        <v>0</v>
      </c>
      <c r="CK47" s="18">
        <v>0</v>
      </c>
      <c r="CL47" s="18">
        <v>0</v>
      </c>
      <c r="CM47" s="18">
        <v>0</v>
      </c>
      <c r="CN47" s="18">
        <v>0</v>
      </c>
      <c r="CO47" s="18">
        <v>0</v>
      </c>
      <c r="CP47" s="18">
        <v>0</v>
      </c>
      <c r="CQ47" s="18">
        <v>0</v>
      </c>
      <c r="CR47" s="18">
        <v>0</v>
      </c>
      <c r="CS47" s="18">
        <v>0</v>
      </c>
      <c r="CT47" s="18">
        <v>0</v>
      </c>
      <c r="CU47" s="18">
        <v>0</v>
      </c>
      <c r="CV47" s="18">
        <v>0</v>
      </c>
      <c r="CW47" s="18">
        <v>0</v>
      </c>
      <c r="CX47" s="18">
        <v>0</v>
      </c>
      <c r="CY47" s="18">
        <v>0</v>
      </c>
      <c r="CZ47" s="18">
        <v>0</v>
      </c>
      <c r="DA47" s="18">
        <v>0</v>
      </c>
      <c r="DB47" s="18">
        <v>0</v>
      </c>
      <c r="DC47" s="18">
        <v>0</v>
      </c>
      <c r="DD47" s="18">
        <v>301760.24</v>
      </c>
      <c r="DE47" s="18">
        <v>0</v>
      </c>
      <c r="DF47" s="18">
        <v>0</v>
      </c>
      <c r="DG47" s="18">
        <v>0</v>
      </c>
      <c r="DH47" s="18">
        <v>0</v>
      </c>
      <c r="DI47" s="18">
        <v>0</v>
      </c>
      <c r="DJ47" s="18">
        <v>0</v>
      </c>
      <c r="DK47" s="18">
        <v>0</v>
      </c>
      <c r="DL47" s="18">
        <v>0</v>
      </c>
      <c r="DM47" s="18">
        <v>0</v>
      </c>
      <c r="DN47" s="18">
        <v>0</v>
      </c>
      <c r="DO47" s="18">
        <v>0</v>
      </c>
      <c r="DP47" s="18">
        <v>0</v>
      </c>
      <c r="DQ47" s="18">
        <v>0</v>
      </c>
      <c r="DR47" s="18">
        <v>0</v>
      </c>
      <c r="DS47" s="18">
        <v>0</v>
      </c>
      <c r="DT47" s="18">
        <v>0</v>
      </c>
      <c r="DU47" s="18">
        <v>0</v>
      </c>
      <c r="DV47" s="18">
        <v>0</v>
      </c>
      <c r="DW47" s="18">
        <v>0</v>
      </c>
      <c r="DX47" s="18">
        <v>0</v>
      </c>
      <c r="DY47" s="18">
        <v>0</v>
      </c>
      <c r="DZ47" s="18">
        <v>0</v>
      </c>
      <c r="EA47" s="18">
        <v>0</v>
      </c>
      <c r="EB47" s="18">
        <v>0</v>
      </c>
      <c r="EC47" s="18">
        <v>0</v>
      </c>
      <c r="ED47" s="18">
        <v>0</v>
      </c>
      <c r="EE47" s="18">
        <v>0</v>
      </c>
      <c r="EF47" s="18">
        <v>0</v>
      </c>
      <c r="EG47" s="18">
        <v>0</v>
      </c>
      <c r="EH47" s="18">
        <v>0</v>
      </c>
      <c r="EI47" s="18">
        <v>0</v>
      </c>
      <c r="EJ47" s="18">
        <v>0</v>
      </c>
      <c r="EK47" s="18">
        <v>0</v>
      </c>
      <c r="EL47" s="18">
        <v>0</v>
      </c>
      <c r="EM47" s="18">
        <v>0</v>
      </c>
      <c r="EN47" s="18">
        <v>0</v>
      </c>
      <c r="EO47" s="18">
        <v>0</v>
      </c>
      <c r="EP47" s="18">
        <v>0</v>
      </c>
      <c r="EQ47" s="18">
        <v>0</v>
      </c>
      <c r="ER47" s="18">
        <v>0</v>
      </c>
      <c r="ES47" s="18">
        <v>0</v>
      </c>
      <c r="ET47" s="18">
        <v>0</v>
      </c>
      <c r="EU47" s="18">
        <v>0</v>
      </c>
      <c r="EV47" s="18">
        <v>0</v>
      </c>
      <c r="EW47" s="18">
        <v>0</v>
      </c>
      <c r="EX47" s="18">
        <v>0</v>
      </c>
      <c r="EY47" s="18">
        <v>0</v>
      </c>
      <c r="EZ47" s="18">
        <v>0</v>
      </c>
      <c r="FA47" s="18">
        <v>0</v>
      </c>
      <c r="FB47" s="18">
        <v>0</v>
      </c>
      <c r="FC47" s="18">
        <v>0</v>
      </c>
      <c r="FD47" s="18">
        <v>0</v>
      </c>
      <c r="FE47" s="18">
        <v>0</v>
      </c>
      <c r="FF47" s="18">
        <v>0</v>
      </c>
      <c r="FG47" s="18">
        <v>0</v>
      </c>
      <c r="FH47" s="18">
        <v>0</v>
      </c>
      <c r="FI47" s="18">
        <v>0</v>
      </c>
      <c r="FJ47" s="18">
        <v>0</v>
      </c>
      <c r="FK47" s="18">
        <v>0</v>
      </c>
      <c r="FL47" s="18">
        <v>-30504.459999999995</v>
      </c>
      <c r="FM47" s="18">
        <v>0</v>
      </c>
      <c r="FN47" s="19">
        <v>2230535380.2977762</v>
      </c>
      <c r="FO47" s="19">
        <v>0</v>
      </c>
      <c r="FP47" s="18">
        <v>1472853.4135000003</v>
      </c>
      <c r="FQ47" s="18">
        <v>0</v>
      </c>
      <c r="FR47" s="18">
        <v>195014.6692000055</v>
      </c>
      <c r="FS47" s="18">
        <v>0</v>
      </c>
      <c r="FT47" s="80">
        <v>246960419.67042527</v>
      </c>
      <c r="FU47" s="80">
        <v>0</v>
      </c>
      <c r="FV47" s="18">
        <v>2264954.7361832499</v>
      </c>
      <c r="FW47" s="18">
        <v>0</v>
      </c>
      <c r="FX47" s="18">
        <v>244695464.93424201</v>
      </c>
      <c r="FY47" s="18">
        <v>0</v>
      </c>
      <c r="FZ47" s="80">
        <v>1981907092.5446508</v>
      </c>
      <c r="GA47" s="80">
        <v>0</v>
      </c>
      <c r="GB47" s="18">
        <v>175977205.24332634</v>
      </c>
      <c r="GC47" s="18">
        <v>0</v>
      </c>
      <c r="GD47" s="18">
        <v>1805929887.3013244</v>
      </c>
      <c r="GE47" s="18">
        <v>0</v>
      </c>
      <c r="GF47" s="18">
        <v>103488.78999999996</v>
      </c>
      <c r="GG47" s="18">
        <v>0</v>
      </c>
      <c r="GH47" s="18">
        <v>0</v>
      </c>
      <c r="GI47" s="18">
        <v>0</v>
      </c>
      <c r="GJ47" s="18">
        <v>0</v>
      </c>
      <c r="GK47" s="18">
        <v>0</v>
      </c>
      <c r="GL47" s="18">
        <v>0</v>
      </c>
      <c r="GM47" s="18">
        <v>0</v>
      </c>
      <c r="GN47" s="18">
        <v>1265590.6100000001</v>
      </c>
      <c r="GO47" s="18">
        <v>0</v>
      </c>
      <c r="GP47" s="18">
        <v>0</v>
      </c>
      <c r="GQ47" s="18">
        <v>0</v>
      </c>
      <c r="GR47" s="18">
        <v>0</v>
      </c>
      <c r="GS47" s="18">
        <v>0</v>
      </c>
      <c r="GT47" s="18">
        <v>0</v>
      </c>
      <c r="GU47" s="18">
        <v>0</v>
      </c>
      <c r="GV47" s="18">
        <v>0</v>
      </c>
      <c r="GW47" s="18">
        <v>0</v>
      </c>
      <c r="GX47" s="18">
        <v>0</v>
      </c>
      <c r="GY47" s="18">
        <v>0</v>
      </c>
      <c r="GZ47" s="80">
        <v>0</v>
      </c>
      <c r="HA47" s="80">
        <v>0</v>
      </c>
      <c r="HB47" s="18">
        <v>0</v>
      </c>
      <c r="HC47" s="18">
        <v>0</v>
      </c>
      <c r="HD47" s="18">
        <v>0</v>
      </c>
      <c r="HE47" s="18">
        <v>0</v>
      </c>
      <c r="HF47" s="80">
        <v>0</v>
      </c>
      <c r="HG47" s="80">
        <v>0</v>
      </c>
      <c r="HH47" s="18">
        <v>0</v>
      </c>
      <c r="HI47" s="18">
        <v>0</v>
      </c>
      <c r="HJ47" s="18">
        <v>0</v>
      </c>
      <c r="HK47" s="18">
        <v>0</v>
      </c>
      <c r="HL47" s="80">
        <v>0</v>
      </c>
      <c r="HM47" s="80">
        <v>0</v>
      </c>
      <c r="HN47" s="18">
        <v>0</v>
      </c>
      <c r="HO47" s="18">
        <v>0</v>
      </c>
      <c r="HP47" s="18">
        <v>0</v>
      </c>
      <c r="HQ47" s="18">
        <v>0</v>
      </c>
      <c r="HR47" s="18">
        <v>0</v>
      </c>
      <c r="HS47" s="18">
        <v>0</v>
      </c>
      <c r="HT47" s="18">
        <v>2232175715.4777751</v>
      </c>
      <c r="HU47" s="18">
        <v>0</v>
      </c>
      <c r="HV47" s="19">
        <v>2232175715.4777751</v>
      </c>
    </row>
    <row r="48" spans="1:230" ht="12.75" customHeight="1">
      <c r="A48" s="57" t="s">
        <v>228</v>
      </c>
      <c r="B48" s="17">
        <v>2002</v>
      </c>
      <c r="C48" s="58" t="s">
        <v>226</v>
      </c>
      <c r="D48" s="19">
        <v>0</v>
      </c>
      <c r="E48" s="19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0</v>
      </c>
      <c r="BV48" s="18">
        <v>0</v>
      </c>
      <c r="BW48" s="18">
        <v>0</v>
      </c>
      <c r="BX48" s="18">
        <v>0</v>
      </c>
      <c r="BY48" s="18">
        <v>0</v>
      </c>
      <c r="BZ48" s="18">
        <v>0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0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0</v>
      </c>
      <c r="CM48" s="18">
        <v>0</v>
      </c>
      <c r="CN48" s="18">
        <v>0</v>
      </c>
      <c r="CO48" s="18">
        <v>0</v>
      </c>
      <c r="CP48" s="18">
        <v>0</v>
      </c>
      <c r="CQ48" s="18">
        <v>0</v>
      </c>
      <c r="CR48" s="18">
        <v>0</v>
      </c>
      <c r="CS48" s="18">
        <v>0</v>
      </c>
      <c r="CT48" s="18">
        <v>0</v>
      </c>
      <c r="CU48" s="18">
        <v>0</v>
      </c>
      <c r="CV48" s="18">
        <v>0</v>
      </c>
      <c r="CW48" s="18">
        <v>0</v>
      </c>
      <c r="CX48" s="18">
        <v>0</v>
      </c>
      <c r="CY48" s="18">
        <v>0</v>
      </c>
      <c r="CZ48" s="18">
        <v>0</v>
      </c>
      <c r="DA48" s="18">
        <v>0</v>
      </c>
      <c r="DB48" s="18">
        <v>0</v>
      </c>
      <c r="DC48" s="18">
        <v>0</v>
      </c>
      <c r="DD48" s="18">
        <v>5131135.59</v>
      </c>
      <c r="DE48" s="18">
        <v>0</v>
      </c>
      <c r="DF48" s="18">
        <v>0</v>
      </c>
      <c r="DG48" s="18">
        <v>0</v>
      </c>
      <c r="DH48" s="18">
        <v>0</v>
      </c>
      <c r="DI48" s="18">
        <v>0</v>
      </c>
      <c r="DJ48" s="18">
        <v>0</v>
      </c>
      <c r="DK48" s="18">
        <v>0</v>
      </c>
      <c r="DL48" s="18">
        <v>0</v>
      </c>
      <c r="DM48" s="18">
        <v>0</v>
      </c>
      <c r="DN48" s="18">
        <v>0</v>
      </c>
      <c r="DO48" s="18">
        <v>0</v>
      </c>
      <c r="DP48" s="18">
        <v>0</v>
      </c>
      <c r="DQ48" s="18">
        <v>0</v>
      </c>
      <c r="DR48" s="18">
        <v>0</v>
      </c>
      <c r="DS48" s="18">
        <v>0</v>
      </c>
      <c r="DT48" s="18">
        <v>0</v>
      </c>
      <c r="DU48" s="18">
        <v>0</v>
      </c>
      <c r="DV48" s="18">
        <v>0</v>
      </c>
      <c r="DW48" s="18">
        <v>0</v>
      </c>
      <c r="DX48" s="18">
        <v>0</v>
      </c>
      <c r="DY48" s="18">
        <v>0</v>
      </c>
      <c r="DZ48" s="18">
        <v>0</v>
      </c>
      <c r="EA48" s="18">
        <v>0</v>
      </c>
      <c r="EB48" s="18">
        <v>0</v>
      </c>
      <c r="EC48" s="18">
        <v>0</v>
      </c>
      <c r="ED48" s="18">
        <v>0</v>
      </c>
      <c r="EE48" s="18">
        <v>0</v>
      </c>
      <c r="EF48" s="18">
        <v>0</v>
      </c>
      <c r="EG48" s="18">
        <v>0</v>
      </c>
      <c r="EH48" s="18">
        <v>0</v>
      </c>
      <c r="EI48" s="18">
        <v>0</v>
      </c>
      <c r="EJ48" s="18">
        <v>0</v>
      </c>
      <c r="EK48" s="18">
        <v>0</v>
      </c>
      <c r="EL48" s="18">
        <v>0</v>
      </c>
      <c r="EM48" s="18">
        <v>0</v>
      </c>
      <c r="EN48" s="18">
        <v>0</v>
      </c>
      <c r="EO48" s="18">
        <v>0</v>
      </c>
      <c r="EP48" s="18">
        <v>0</v>
      </c>
      <c r="EQ48" s="18">
        <v>0</v>
      </c>
      <c r="ER48" s="18">
        <v>0</v>
      </c>
      <c r="ES48" s="18">
        <v>0</v>
      </c>
      <c r="ET48" s="18">
        <v>0</v>
      </c>
      <c r="EU48" s="18">
        <v>0</v>
      </c>
      <c r="EV48" s="18">
        <v>0</v>
      </c>
      <c r="EW48" s="18">
        <v>0</v>
      </c>
      <c r="EX48" s="18">
        <v>0</v>
      </c>
      <c r="EY48" s="18">
        <v>0</v>
      </c>
      <c r="EZ48" s="18">
        <v>0</v>
      </c>
      <c r="FA48" s="18">
        <v>0</v>
      </c>
      <c r="FB48" s="18">
        <v>0</v>
      </c>
      <c r="FC48" s="18">
        <v>0</v>
      </c>
      <c r="FD48" s="18">
        <v>0</v>
      </c>
      <c r="FE48" s="18">
        <v>0</v>
      </c>
      <c r="FF48" s="18">
        <v>0</v>
      </c>
      <c r="FG48" s="18">
        <v>0</v>
      </c>
      <c r="FH48" s="18">
        <v>0</v>
      </c>
      <c r="FI48" s="18">
        <v>0</v>
      </c>
      <c r="FJ48" s="18">
        <v>0</v>
      </c>
      <c r="FK48" s="18">
        <v>0</v>
      </c>
      <c r="FL48" s="18">
        <v>0</v>
      </c>
      <c r="FM48" s="18">
        <v>0</v>
      </c>
      <c r="FN48" s="19">
        <v>0</v>
      </c>
      <c r="FO48" s="19">
        <v>0</v>
      </c>
      <c r="FP48" s="18">
        <v>0</v>
      </c>
      <c r="FQ48" s="18">
        <v>0</v>
      </c>
      <c r="FR48" s="18">
        <v>0</v>
      </c>
      <c r="FS48" s="18">
        <v>0</v>
      </c>
      <c r="FT48" s="80">
        <v>0</v>
      </c>
      <c r="FU48" s="80">
        <v>0</v>
      </c>
      <c r="FV48" s="18">
        <v>0</v>
      </c>
      <c r="FW48" s="18">
        <v>0</v>
      </c>
      <c r="FX48" s="18">
        <v>0</v>
      </c>
      <c r="FY48" s="18">
        <v>0</v>
      </c>
      <c r="FZ48" s="80">
        <v>0</v>
      </c>
      <c r="GA48" s="80">
        <v>0</v>
      </c>
      <c r="GB48" s="18">
        <v>0</v>
      </c>
      <c r="GC48" s="18">
        <v>0</v>
      </c>
      <c r="GD48" s="18">
        <v>0</v>
      </c>
      <c r="GE48" s="18">
        <v>0</v>
      </c>
      <c r="GF48" s="18">
        <v>0</v>
      </c>
      <c r="GG48" s="18">
        <v>0</v>
      </c>
      <c r="GH48" s="18">
        <v>0</v>
      </c>
      <c r="GI48" s="18">
        <v>0</v>
      </c>
      <c r="GJ48" s="18">
        <v>0</v>
      </c>
      <c r="GK48" s="18">
        <v>0</v>
      </c>
      <c r="GL48" s="18">
        <v>0</v>
      </c>
      <c r="GM48" s="18">
        <v>0</v>
      </c>
      <c r="GN48" s="18">
        <v>462780357.81590003</v>
      </c>
      <c r="GO48" s="18">
        <v>0</v>
      </c>
      <c r="GP48" s="18">
        <v>0</v>
      </c>
      <c r="GQ48" s="18">
        <v>0</v>
      </c>
      <c r="GR48" s="18">
        <v>0</v>
      </c>
      <c r="GS48" s="18">
        <v>0</v>
      </c>
      <c r="GT48" s="18">
        <v>0</v>
      </c>
      <c r="GU48" s="18">
        <v>0</v>
      </c>
      <c r="GV48" s="18">
        <v>0</v>
      </c>
      <c r="GW48" s="18">
        <v>0</v>
      </c>
      <c r="GX48" s="18">
        <v>0</v>
      </c>
      <c r="GY48" s="18">
        <v>0</v>
      </c>
      <c r="GZ48" s="80">
        <v>0</v>
      </c>
      <c r="HA48" s="80">
        <v>0</v>
      </c>
      <c r="HB48" s="18">
        <v>0</v>
      </c>
      <c r="HC48" s="18">
        <v>0</v>
      </c>
      <c r="HD48" s="18">
        <v>0</v>
      </c>
      <c r="HE48" s="18">
        <v>0</v>
      </c>
      <c r="HF48" s="80">
        <v>0</v>
      </c>
      <c r="HG48" s="80">
        <v>0</v>
      </c>
      <c r="HH48" s="18">
        <v>0</v>
      </c>
      <c r="HI48" s="18">
        <v>0</v>
      </c>
      <c r="HJ48" s="18">
        <v>0</v>
      </c>
      <c r="HK48" s="18">
        <v>0</v>
      </c>
      <c r="HL48" s="80">
        <v>0</v>
      </c>
      <c r="HM48" s="80">
        <v>0</v>
      </c>
      <c r="HN48" s="18">
        <v>0</v>
      </c>
      <c r="HO48" s="18">
        <v>0</v>
      </c>
      <c r="HP48" s="18">
        <v>0</v>
      </c>
      <c r="HQ48" s="18">
        <v>0</v>
      </c>
      <c r="HR48" s="18">
        <v>0</v>
      </c>
      <c r="HS48" s="18">
        <v>0</v>
      </c>
      <c r="HT48" s="18">
        <v>467911493.4059</v>
      </c>
      <c r="HU48" s="18">
        <v>0</v>
      </c>
      <c r="HV48" s="19">
        <v>467911493.4059</v>
      </c>
    </row>
    <row r="49" spans="1:230" ht="12.75" customHeight="1">
      <c r="A49" s="57" t="s">
        <v>230</v>
      </c>
      <c r="B49" s="17">
        <v>2005</v>
      </c>
      <c r="C49" s="58" t="s">
        <v>226</v>
      </c>
      <c r="D49" s="19">
        <v>0</v>
      </c>
      <c r="E49" s="19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0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  <c r="BE49" s="18">
        <v>0</v>
      </c>
      <c r="BF49" s="18">
        <v>0</v>
      </c>
      <c r="BG49" s="18">
        <v>0</v>
      </c>
      <c r="BH49" s="18">
        <v>0</v>
      </c>
      <c r="BI49" s="18">
        <v>0</v>
      </c>
      <c r="BJ49" s="18">
        <v>0</v>
      </c>
      <c r="BK49" s="18">
        <v>0</v>
      </c>
      <c r="BL49" s="18">
        <v>0</v>
      </c>
      <c r="BM49" s="18">
        <v>0</v>
      </c>
      <c r="BN49" s="18">
        <v>0</v>
      </c>
      <c r="BO49" s="18">
        <v>0</v>
      </c>
      <c r="BP49" s="18">
        <v>0</v>
      </c>
      <c r="BQ49" s="18">
        <v>0</v>
      </c>
      <c r="BR49" s="18">
        <v>0</v>
      </c>
      <c r="BS49" s="18">
        <v>0</v>
      </c>
      <c r="BT49" s="18">
        <v>0</v>
      </c>
      <c r="BU49" s="18">
        <v>0</v>
      </c>
      <c r="BV49" s="18">
        <v>0</v>
      </c>
      <c r="BW49" s="18">
        <v>0</v>
      </c>
      <c r="BX49" s="18">
        <v>0</v>
      </c>
      <c r="BY49" s="18">
        <v>0</v>
      </c>
      <c r="BZ49" s="18">
        <v>0</v>
      </c>
      <c r="CA49" s="18">
        <v>0</v>
      </c>
      <c r="CB49" s="18">
        <v>0</v>
      </c>
      <c r="CC49" s="18">
        <v>0</v>
      </c>
      <c r="CD49" s="18">
        <v>0</v>
      </c>
      <c r="CE49" s="18">
        <v>0</v>
      </c>
      <c r="CF49" s="18">
        <v>0</v>
      </c>
      <c r="CG49" s="18">
        <v>0</v>
      </c>
      <c r="CH49" s="18">
        <v>0</v>
      </c>
      <c r="CI49" s="18">
        <v>0</v>
      </c>
      <c r="CJ49" s="18">
        <v>0</v>
      </c>
      <c r="CK49" s="18">
        <v>0</v>
      </c>
      <c r="CL49" s="18">
        <v>0</v>
      </c>
      <c r="CM49" s="18">
        <v>0</v>
      </c>
      <c r="CN49" s="18">
        <v>0</v>
      </c>
      <c r="CO49" s="18">
        <v>0</v>
      </c>
      <c r="CP49" s="18">
        <v>0</v>
      </c>
      <c r="CQ49" s="18">
        <v>0</v>
      </c>
      <c r="CR49" s="18">
        <v>0</v>
      </c>
      <c r="CS49" s="18">
        <v>0</v>
      </c>
      <c r="CT49" s="18">
        <v>0</v>
      </c>
      <c r="CU49" s="18">
        <v>0</v>
      </c>
      <c r="CV49" s="18">
        <v>0</v>
      </c>
      <c r="CW49" s="18">
        <v>0</v>
      </c>
      <c r="CX49" s="18">
        <v>0</v>
      </c>
      <c r="CY49" s="18">
        <v>0</v>
      </c>
      <c r="CZ49" s="18">
        <v>0</v>
      </c>
      <c r="DA49" s="18">
        <v>0</v>
      </c>
      <c r="DB49" s="18">
        <v>0</v>
      </c>
      <c r="DC49" s="18">
        <v>0</v>
      </c>
      <c r="DD49" s="18">
        <v>517772.94000009599</v>
      </c>
      <c r="DE49" s="18">
        <v>0</v>
      </c>
      <c r="DF49" s="18">
        <v>0</v>
      </c>
      <c r="DG49" s="18">
        <v>0</v>
      </c>
      <c r="DH49" s="18">
        <v>0</v>
      </c>
      <c r="DI49" s="18">
        <v>0</v>
      </c>
      <c r="DJ49" s="18">
        <v>0</v>
      </c>
      <c r="DK49" s="18">
        <v>0</v>
      </c>
      <c r="DL49" s="18">
        <v>0</v>
      </c>
      <c r="DM49" s="18">
        <v>0</v>
      </c>
      <c r="DN49" s="18">
        <v>0</v>
      </c>
      <c r="DO49" s="18">
        <v>0</v>
      </c>
      <c r="DP49" s="18">
        <v>0</v>
      </c>
      <c r="DQ49" s="18">
        <v>0</v>
      </c>
      <c r="DR49" s="18">
        <v>0</v>
      </c>
      <c r="DS49" s="18">
        <v>0</v>
      </c>
      <c r="DT49" s="18">
        <v>0</v>
      </c>
      <c r="DU49" s="18">
        <v>0</v>
      </c>
      <c r="DV49" s="18">
        <v>0</v>
      </c>
      <c r="DW49" s="18">
        <v>0</v>
      </c>
      <c r="DX49" s="18">
        <v>0</v>
      </c>
      <c r="DY49" s="18">
        <v>0</v>
      </c>
      <c r="DZ49" s="18">
        <v>0</v>
      </c>
      <c r="EA49" s="18">
        <v>0</v>
      </c>
      <c r="EB49" s="18">
        <v>0</v>
      </c>
      <c r="EC49" s="18">
        <v>0</v>
      </c>
      <c r="ED49" s="18">
        <v>0</v>
      </c>
      <c r="EE49" s="18">
        <v>0</v>
      </c>
      <c r="EF49" s="18">
        <v>0</v>
      </c>
      <c r="EG49" s="18">
        <v>0</v>
      </c>
      <c r="EH49" s="18">
        <v>0</v>
      </c>
      <c r="EI49" s="18">
        <v>0</v>
      </c>
      <c r="EJ49" s="18">
        <v>0</v>
      </c>
      <c r="EK49" s="18">
        <v>0</v>
      </c>
      <c r="EL49" s="18">
        <v>0</v>
      </c>
      <c r="EM49" s="18">
        <v>0</v>
      </c>
      <c r="EN49" s="18">
        <v>0</v>
      </c>
      <c r="EO49" s="18">
        <v>0</v>
      </c>
      <c r="EP49" s="18">
        <v>0</v>
      </c>
      <c r="EQ49" s="18">
        <v>0</v>
      </c>
      <c r="ER49" s="18">
        <v>0</v>
      </c>
      <c r="ES49" s="18">
        <v>0</v>
      </c>
      <c r="ET49" s="18">
        <v>0</v>
      </c>
      <c r="EU49" s="18">
        <v>0</v>
      </c>
      <c r="EV49" s="18">
        <v>0</v>
      </c>
      <c r="EW49" s="18">
        <v>0</v>
      </c>
      <c r="EX49" s="18">
        <v>0</v>
      </c>
      <c r="EY49" s="18">
        <v>0</v>
      </c>
      <c r="EZ49" s="18">
        <v>0</v>
      </c>
      <c r="FA49" s="18">
        <v>0</v>
      </c>
      <c r="FB49" s="18">
        <v>0</v>
      </c>
      <c r="FC49" s="18">
        <v>0</v>
      </c>
      <c r="FD49" s="18">
        <v>0</v>
      </c>
      <c r="FE49" s="18">
        <v>0</v>
      </c>
      <c r="FF49" s="18">
        <v>0</v>
      </c>
      <c r="FG49" s="18">
        <v>0</v>
      </c>
      <c r="FH49" s="18">
        <v>0</v>
      </c>
      <c r="FI49" s="18">
        <v>0</v>
      </c>
      <c r="FJ49" s="18">
        <v>0</v>
      </c>
      <c r="FK49" s="18">
        <v>0</v>
      </c>
      <c r="FL49" s="18">
        <v>0</v>
      </c>
      <c r="FM49" s="18">
        <v>0</v>
      </c>
      <c r="FN49" s="19">
        <v>144428283.06999844</v>
      </c>
      <c r="FO49" s="19">
        <v>0</v>
      </c>
      <c r="FP49" s="18">
        <v>143403.58000000013</v>
      </c>
      <c r="FQ49" s="18">
        <v>0</v>
      </c>
      <c r="FR49" s="18">
        <v>36830740.720000684</v>
      </c>
      <c r="FS49" s="18">
        <v>0</v>
      </c>
      <c r="FT49" s="80">
        <v>43597473.619997814</v>
      </c>
      <c r="FU49" s="80">
        <v>0</v>
      </c>
      <c r="FV49" s="18">
        <v>924621.15000000072</v>
      </c>
      <c r="FW49" s="18">
        <v>0</v>
      </c>
      <c r="FX49" s="18">
        <v>42672852.469997816</v>
      </c>
      <c r="FY49" s="18">
        <v>0</v>
      </c>
      <c r="FZ49" s="80">
        <v>63856665.149999961</v>
      </c>
      <c r="GA49" s="80">
        <v>0</v>
      </c>
      <c r="GB49" s="18">
        <v>8315094.3200000087</v>
      </c>
      <c r="GC49" s="18">
        <v>0</v>
      </c>
      <c r="GD49" s="18">
        <v>55541570.829999954</v>
      </c>
      <c r="GE49" s="18">
        <v>0</v>
      </c>
      <c r="GF49" s="18">
        <v>13883511.189999623</v>
      </c>
      <c r="GG49" s="18">
        <v>0</v>
      </c>
      <c r="GH49" s="18">
        <v>0</v>
      </c>
      <c r="GI49" s="18">
        <v>0</v>
      </c>
      <c r="GJ49" s="18">
        <v>0</v>
      </c>
      <c r="GK49" s="18">
        <v>0</v>
      </c>
      <c r="GL49" s="18">
        <v>0</v>
      </c>
      <c r="GM49" s="18">
        <v>0</v>
      </c>
      <c r="GN49" s="18">
        <v>531840.87</v>
      </c>
      <c r="GO49" s="18">
        <v>0</v>
      </c>
      <c r="GP49" s="18">
        <v>0</v>
      </c>
      <c r="GQ49" s="18">
        <v>0</v>
      </c>
      <c r="GR49" s="18">
        <v>0</v>
      </c>
      <c r="GS49" s="18">
        <v>0</v>
      </c>
      <c r="GT49" s="18">
        <v>0</v>
      </c>
      <c r="GU49" s="18">
        <v>0</v>
      </c>
      <c r="GV49" s="18">
        <v>0</v>
      </c>
      <c r="GW49" s="18">
        <v>0</v>
      </c>
      <c r="GX49" s="18">
        <v>0</v>
      </c>
      <c r="GY49" s="18">
        <v>0</v>
      </c>
      <c r="GZ49" s="80">
        <v>0</v>
      </c>
      <c r="HA49" s="80">
        <v>0</v>
      </c>
      <c r="HB49" s="18">
        <v>0</v>
      </c>
      <c r="HC49" s="18">
        <v>0</v>
      </c>
      <c r="HD49" s="18">
        <v>0</v>
      </c>
      <c r="HE49" s="18">
        <v>0</v>
      </c>
      <c r="HF49" s="80">
        <v>0</v>
      </c>
      <c r="HG49" s="80">
        <v>0</v>
      </c>
      <c r="HH49" s="18">
        <v>0</v>
      </c>
      <c r="HI49" s="18">
        <v>0</v>
      </c>
      <c r="HJ49" s="18">
        <v>0</v>
      </c>
      <c r="HK49" s="18">
        <v>0</v>
      </c>
      <c r="HL49" s="80">
        <v>0</v>
      </c>
      <c r="HM49" s="80">
        <v>0</v>
      </c>
      <c r="HN49" s="18">
        <v>0</v>
      </c>
      <c r="HO49" s="18">
        <v>0</v>
      </c>
      <c r="HP49" s="18">
        <v>0</v>
      </c>
      <c r="HQ49" s="18">
        <v>0</v>
      </c>
      <c r="HR49" s="18">
        <v>0</v>
      </c>
      <c r="HS49" s="18">
        <v>0</v>
      </c>
      <c r="HT49" s="18">
        <v>159361408.06999809</v>
      </c>
      <c r="HU49" s="18">
        <v>0</v>
      </c>
      <c r="HV49" s="19">
        <v>159361408.06999809</v>
      </c>
    </row>
    <row r="50" spans="1:230" ht="12.75" customHeight="1">
      <c r="A50" s="57" t="s">
        <v>232</v>
      </c>
      <c r="B50" s="17">
        <v>2006</v>
      </c>
      <c r="C50" s="58" t="s">
        <v>226</v>
      </c>
      <c r="D50" s="19">
        <v>0</v>
      </c>
      <c r="E50" s="19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0</v>
      </c>
      <c r="AT50" s="18">
        <v>0</v>
      </c>
      <c r="AU50" s="18">
        <v>0</v>
      </c>
      <c r="AV50" s="18">
        <v>0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v>0</v>
      </c>
      <c r="BL50" s="18">
        <v>0</v>
      </c>
      <c r="BM50" s="18">
        <v>0</v>
      </c>
      <c r="BN50" s="18">
        <v>0</v>
      </c>
      <c r="BO50" s="18">
        <v>0</v>
      </c>
      <c r="BP50" s="18">
        <v>0</v>
      </c>
      <c r="BQ50" s="18">
        <v>0</v>
      </c>
      <c r="BR50" s="18">
        <v>0</v>
      </c>
      <c r="BS50" s="18">
        <v>0</v>
      </c>
      <c r="BT50" s="18">
        <v>0</v>
      </c>
      <c r="BU50" s="18">
        <v>0</v>
      </c>
      <c r="BV50" s="18">
        <v>0</v>
      </c>
      <c r="BW50" s="18">
        <v>0</v>
      </c>
      <c r="BX50" s="18">
        <v>0</v>
      </c>
      <c r="BY50" s="18">
        <v>0</v>
      </c>
      <c r="BZ50" s="18">
        <v>0</v>
      </c>
      <c r="CA50" s="18">
        <v>0</v>
      </c>
      <c r="CB50" s="18">
        <v>0</v>
      </c>
      <c r="CC50" s="18">
        <v>0</v>
      </c>
      <c r="CD50" s="18">
        <v>0</v>
      </c>
      <c r="CE50" s="18">
        <v>0</v>
      </c>
      <c r="CF50" s="18">
        <v>0</v>
      </c>
      <c r="CG50" s="18">
        <v>0</v>
      </c>
      <c r="CH50" s="18">
        <v>0</v>
      </c>
      <c r="CI50" s="18">
        <v>0</v>
      </c>
      <c r="CJ50" s="18">
        <v>0</v>
      </c>
      <c r="CK50" s="18">
        <v>0</v>
      </c>
      <c r="CL50" s="18">
        <v>0</v>
      </c>
      <c r="CM50" s="18">
        <v>0</v>
      </c>
      <c r="CN50" s="18">
        <v>0</v>
      </c>
      <c r="CO50" s="18">
        <v>0</v>
      </c>
      <c r="CP50" s="18">
        <v>0</v>
      </c>
      <c r="CQ50" s="18">
        <v>0</v>
      </c>
      <c r="CR50" s="18">
        <v>0</v>
      </c>
      <c r="CS50" s="18">
        <v>0</v>
      </c>
      <c r="CT50" s="18">
        <v>0</v>
      </c>
      <c r="CU50" s="18">
        <v>0</v>
      </c>
      <c r="CV50" s="18">
        <v>0</v>
      </c>
      <c r="CW50" s="18">
        <v>0</v>
      </c>
      <c r="CX50" s="18">
        <v>0</v>
      </c>
      <c r="CY50" s="18">
        <v>0</v>
      </c>
      <c r="CZ50" s="18">
        <v>0</v>
      </c>
      <c r="DA50" s="18">
        <v>0</v>
      </c>
      <c r="DB50" s="18">
        <v>0</v>
      </c>
      <c r="DC50" s="18">
        <v>0</v>
      </c>
      <c r="DD50" s="18">
        <v>271456.71000000002</v>
      </c>
      <c r="DE50" s="18">
        <v>0</v>
      </c>
      <c r="DF50" s="18">
        <v>0</v>
      </c>
      <c r="DG50" s="18">
        <v>0</v>
      </c>
      <c r="DH50" s="18">
        <v>0</v>
      </c>
      <c r="DI50" s="18">
        <v>0</v>
      </c>
      <c r="DJ50" s="18">
        <v>0</v>
      </c>
      <c r="DK50" s="18">
        <v>0</v>
      </c>
      <c r="DL50" s="18">
        <v>0</v>
      </c>
      <c r="DM50" s="18">
        <v>0</v>
      </c>
      <c r="DN50" s="18">
        <v>0</v>
      </c>
      <c r="DO50" s="18">
        <v>0</v>
      </c>
      <c r="DP50" s="18">
        <v>0</v>
      </c>
      <c r="DQ50" s="18">
        <v>0</v>
      </c>
      <c r="DR50" s="18">
        <v>0</v>
      </c>
      <c r="DS50" s="18">
        <v>0</v>
      </c>
      <c r="DT50" s="18">
        <v>0</v>
      </c>
      <c r="DU50" s="18">
        <v>0</v>
      </c>
      <c r="DV50" s="18">
        <v>0</v>
      </c>
      <c r="DW50" s="18">
        <v>0</v>
      </c>
      <c r="DX50" s="18">
        <v>0</v>
      </c>
      <c r="DY50" s="18">
        <v>0</v>
      </c>
      <c r="DZ50" s="18">
        <v>0</v>
      </c>
      <c r="EA50" s="18">
        <v>0</v>
      </c>
      <c r="EB50" s="18">
        <v>0</v>
      </c>
      <c r="EC50" s="18">
        <v>0</v>
      </c>
      <c r="ED50" s="18">
        <v>0</v>
      </c>
      <c r="EE50" s="18">
        <v>0</v>
      </c>
      <c r="EF50" s="18">
        <v>0</v>
      </c>
      <c r="EG50" s="18">
        <v>0</v>
      </c>
      <c r="EH50" s="18">
        <v>0</v>
      </c>
      <c r="EI50" s="18">
        <v>0</v>
      </c>
      <c r="EJ50" s="18">
        <v>0</v>
      </c>
      <c r="EK50" s="18">
        <v>0</v>
      </c>
      <c r="EL50" s="18">
        <v>0</v>
      </c>
      <c r="EM50" s="18">
        <v>0</v>
      </c>
      <c r="EN50" s="18">
        <v>0</v>
      </c>
      <c r="EO50" s="18">
        <v>0</v>
      </c>
      <c r="EP50" s="18">
        <v>0</v>
      </c>
      <c r="EQ50" s="18">
        <v>0</v>
      </c>
      <c r="ER50" s="18">
        <v>0</v>
      </c>
      <c r="ES50" s="18">
        <v>0</v>
      </c>
      <c r="ET50" s="18">
        <v>0</v>
      </c>
      <c r="EU50" s="18">
        <v>0</v>
      </c>
      <c r="EV50" s="18">
        <v>0</v>
      </c>
      <c r="EW50" s="18">
        <v>0</v>
      </c>
      <c r="EX50" s="18">
        <v>0</v>
      </c>
      <c r="EY50" s="18">
        <v>0</v>
      </c>
      <c r="EZ50" s="18">
        <v>0</v>
      </c>
      <c r="FA50" s="18">
        <v>0</v>
      </c>
      <c r="FB50" s="18">
        <v>0</v>
      </c>
      <c r="FC50" s="18">
        <v>0</v>
      </c>
      <c r="FD50" s="18">
        <v>0</v>
      </c>
      <c r="FE50" s="18">
        <v>0</v>
      </c>
      <c r="FF50" s="18">
        <v>0</v>
      </c>
      <c r="FG50" s="18">
        <v>0</v>
      </c>
      <c r="FH50" s="18">
        <v>0</v>
      </c>
      <c r="FI50" s="18">
        <v>0</v>
      </c>
      <c r="FJ50" s="18">
        <v>0</v>
      </c>
      <c r="FK50" s="18">
        <v>0</v>
      </c>
      <c r="FL50" s="18">
        <v>0</v>
      </c>
      <c r="FM50" s="18">
        <v>0</v>
      </c>
      <c r="FN50" s="19">
        <v>5672.18</v>
      </c>
      <c r="FO50" s="19">
        <v>0</v>
      </c>
      <c r="FP50" s="18">
        <v>0</v>
      </c>
      <c r="FQ50" s="18">
        <v>0</v>
      </c>
      <c r="FR50" s="18">
        <v>0</v>
      </c>
      <c r="FS50" s="18">
        <v>0</v>
      </c>
      <c r="FT50" s="80">
        <v>0</v>
      </c>
      <c r="FU50" s="80">
        <v>0</v>
      </c>
      <c r="FV50" s="18">
        <v>0</v>
      </c>
      <c r="FW50" s="18">
        <v>0</v>
      </c>
      <c r="FX50" s="18">
        <v>0</v>
      </c>
      <c r="FY50" s="18">
        <v>0</v>
      </c>
      <c r="FZ50" s="80">
        <v>5672.18</v>
      </c>
      <c r="GA50" s="80">
        <v>0</v>
      </c>
      <c r="GB50" s="18">
        <v>0</v>
      </c>
      <c r="GC50" s="18">
        <v>0</v>
      </c>
      <c r="GD50" s="18">
        <v>5672.18</v>
      </c>
      <c r="GE50" s="18">
        <v>0</v>
      </c>
      <c r="GF50" s="18">
        <v>3675.71</v>
      </c>
      <c r="GG50" s="18">
        <v>0</v>
      </c>
      <c r="GH50" s="18">
        <v>0</v>
      </c>
      <c r="GI50" s="18">
        <v>0</v>
      </c>
      <c r="GJ50" s="18">
        <v>0</v>
      </c>
      <c r="GK50" s="18">
        <v>0</v>
      </c>
      <c r="GL50" s="18">
        <v>0</v>
      </c>
      <c r="GM50" s="18">
        <v>0</v>
      </c>
      <c r="GN50" s="18">
        <v>80185023.299999997</v>
      </c>
      <c r="GO50" s="18">
        <v>0</v>
      </c>
      <c r="GP50" s="18">
        <v>0</v>
      </c>
      <c r="GQ50" s="18">
        <v>0</v>
      </c>
      <c r="GR50" s="18">
        <v>0</v>
      </c>
      <c r="GS50" s="18">
        <v>0</v>
      </c>
      <c r="GT50" s="18">
        <v>0</v>
      </c>
      <c r="GU50" s="18">
        <v>0</v>
      </c>
      <c r="GV50" s="18">
        <v>0</v>
      </c>
      <c r="GW50" s="18">
        <v>0</v>
      </c>
      <c r="GX50" s="18">
        <v>0</v>
      </c>
      <c r="GY50" s="18">
        <v>0</v>
      </c>
      <c r="GZ50" s="80">
        <v>0</v>
      </c>
      <c r="HA50" s="80">
        <v>0</v>
      </c>
      <c r="HB50" s="18">
        <v>0</v>
      </c>
      <c r="HC50" s="18">
        <v>0</v>
      </c>
      <c r="HD50" s="18">
        <v>0</v>
      </c>
      <c r="HE50" s="18">
        <v>0</v>
      </c>
      <c r="HF50" s="80">
        <v>0</v>
      </c>
      <c r="HG50" s="80">
        <v>0</v>
      </c>
      <c r="HH50" s="18">
        <v>0</v>
      </c>
      <c r="HI50" s="18">
        <v>0</v>
      </c>
      <c r="HJ50" s="18">
        <v>0</v>
      </c>
      <c r="HK50" s="18">
        <v>0</v>
      </c>
      <c r="HL50" s="80">
        <v>0</v>
      </c>
      <c r="HM50" s="80">
        <v>0</v>
      </c>
      <c r="HN50" s="18">
        <v>0</v>
      </c>
      <c r="HO50" s="18">
        <v>0</v>
      </c>
      <c r="HP50" s="18">
        <v>0</v>
      </c>
      <c r="HQ50" s="18">
        <v>0</v>
      </c>
      <c r="HR50" s="18">
        <v>0</v>
      </c>
      <c r="HS50" s="18">
        <v>0</v>
      </c>
      <c r="HT50" s="18">
        <v>80465827.899999976</v>
      </c>
      <c r="HU50" s="18">
        <v>0</v>
      </c>
      <c r="HV50" s="19">
        <v>80465827.899999976</v>
      </c>
    </row>
    <row r="51" spans="1:230" ht="12.75" customHeight="1">
      <c r="A51" s="57" t="s">
        <v>234</v>
      </c>
      <c r="B51" s="17">
        <v>2007</v>
      </c>
      <c r="C51" s="58" t="s">
        <v>226</v>
      </c>
      <c r="D51" s="19">
        <v>0</v>
      </c>
      <c r="E51" s="19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0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v>0</v>
      </c>
      <c r="BL51" s="18">
        <v>0</v>
      </c>
      <c r="BM51" s="18">
        <v>0</v>
      </c>
      <c r="BN51" s="18">
        <v>0</v>
      </c>
      <c r="BO51" s="18">
        <v>0</v>
      </c>
      <c r="BP51" s="18">
        <v>0</v>
      </c>
      <c r="BQ51" s="18">
        <v>0</v>
      </c>
      <c r="BR51" s="18">
        <v>0</v>
      </c>
      <c r="BS51" s="18">
        <v>0</v>
      </c>
      <c r="BT51" s="18">
        <v>0</v>
      </c>
      <c r="BU51" s="18">
        <v>0</v>
      </c>
      <c r="BV51" s="18">
        <v>0</v>
      </c>
      <c r="BW51" s="18">
        <v>0</v>
      </c>
      <c r="BX51" s="18">
        <v>0</v>
      </c>
      <c r="BY51" s="18">
        <v>0</v>
      </c>
      <c r="BZ51" s="18">
        <v>0</v>
      </c>
      <c r="CA51" s="18">
        <v>0</v>
      </c>
      <c r="CB51" s="18">
        <v>0</v>
      </c>
      <c r="CC51" s="18">
        <v>0</v>
      </c>
      <c r="CD51" s="18">
        <v>0</v>
      </c>
      <c r="CE51" s="18">
        <v>0</v>
      </c>
      <c r="CF51" s="18">
        <v>0</v>
      </c>
      <c r="CG51" s="18">
        <v>0</v>
      </c>
      <c r="CH51" s="18">
        <v>0</v>
      </c>
      <c r="CI51" s="18">
        <v>0</v>
      </c>
      <c r="CJ51" s="18">
        <v>0</v>
      </c>
      <c r="CK51" s="18">
        <v>0</v>
      </c>
      <c r="CL51" s="18">
        <v>0</v>
      </c>
      <c r="CM51" s="18">
        <v>0</v>
      </c>
      <c r="CN51" s="18">
        <v>0</v>
      </c>
      <c r="CO51" s="18">
        <v>0</v>
      </c>
      <c r="CP51" s="18">
        <v>0</v>
      </c>
      <c r="CQ51" s="18">
        <v>0</v>
      </c>
      <c r="CR51" s="18">
        <v>0</v>
      </c>
      <c r="CS51" s="18">
        <v>0</v>
      </c>
      <c r="CT51" s="18">
        <v>0</v>
      </c>
      <c r="CU51" s="18">
        <v>0</v>
      </c>
      <c r="CV51" s="18">
        <v>0</v>
      </c>
      <c r="CW51" s="18">
        <v>0</v>
      </c>
      <c r="CX51" s="18">
        <v>0</v>
      </c>
      <c r="CY51" s="18">
        <v>0</v>
      </c>
      <c r="CZ51" s="18">
        <v>0</v>
      </c>
      <c r="DA51" s="18">
        <v>0</v>
      </c>
      <c r="DB51" s="18">
        <v>0</v>
      </c>
      <c r="DC51" s="18">
        <v>0</v>
      </c>
      <c r="DD51" s="18">
        <v>39.19</v>
      </c>
      <c r="DE51" s="18">
        <v>0</v>
      </c>
      <c r="DF51" s="18">
        <v>0</v>
      </c>
      <c r="DG51" s="18">
        <v>0</v>
      </c>
      <c r="DH51" s="18">
        <v>0</v>
      </c>
      <c r="DI51" s="18">
        <v>0</v>
      </c>
      <c r="DJ51" s="18">
        <v>0</v>
      </c>
      <c r="DK51" s="18">
        <v>0</v>
      </c>
      <c r="DL51" s="18">
        <v>0</v>
      </c>
      <c r="DM51" s="18">
        <v>0</v>
      </c>
      <c r="DN51" s="18">
        <v>0</v>
      </c>
      <c r="DO51" s="18">
        <v>0</v>
      </c>
      <c r="DP51" s="18">
        <v>0</v>
      </c>
      <c r="DQ51" s="18">
        <v>0</v>
      </c>
      <c r="DR51" s="18">
        <v>0</v>
      </c>
      <c r="DS51" s="18">
        <v>0</v>
      </c>
      <c r="DT51" s="18">
        <v>0</v>
      </c>
      <c r="DU51" s="18">
        <v>0</v>
      </c>
      <c r="DV51" s="18">
        <v>0</v>
      </c>
      <c r="DW51" s="18">
        <v>0</v>
      </c>
      <c r="DX51" s="18">
        <v>0</v>
      </c>
      <c r="DY51" s="18">
        <v>0</v>
      </c>
      <c r="DZ51" s="18">
        <v>0</v>
      </c>
      <c r="EA51" s="18">
        <v>0</v>
      </c>
      <c r="EB51" s="18">
        <v>0</v>
      </c>
      <c r="EC51" s="18">
        <v>0</v>
      </c>
      <c r="ED51" s="18">
        <v>0</v>
      </c>
      <c r="EE51" s="18">
        <v>0</v>
      </c>
      <c r="EF51" s="18">
        <v>0</v>
      </c>
      <c r="EG51" s="18">
        <v>0</v>
      </c>
      <c r="EH51" s="18">
        <v>0</v>
      </c>
      <c r="EI51" s="18">
        <v>0</v>
      </c>
      <c r="EJ51" s="18">
        <v>0</v>
      </c>
      <c r="EK51" s="18">
        <v>0</v>
      </c>
      <c r="EL51" s="18">
        <v>0</v>
      </c>
      <c r="EM51" s="18">
        <v>0</v>
      </c>
      <c r="EN51" s="18">
        <v>0</v>
      </c>
      <c r="EO51" s="18">
        <v>0</v>
      </c>
      <c r="EP51" s="18">
        <v>0</v>
      </c>
      <c r="EQ51" s="18">
        <v>0</v>
      </c>
      <c r="ER51" s="18">
        <v>0</v>
      </c>
      <c r="ES51" s="18">
        <v>0</v>
      </c>
      <c r="ET51" s="18">
        <v>0</v>
      </c>
      <c r="EU51" s="18">
        <v>0</v>
      </c>
      <c r="EV51" s="18">
        <v>0</v>
      </c>
      <c r="EW51" s="18">
        <v>0</v>
      </c>
      <c r="EX51" s="18">
        <v>0</v>
      </c>
      <c r="EY51" s="18">
        <v>0</v>
      </c>
      <c r="EZ51" s="18">
        <v>0</v>
      </c>
      <c r="FA51" s="18">
        <v>0</v>
      </c>
      <c r="FB51" s="18">
        <v>0</v>
      </c>
      <c r="FC51" s="18">
        <v>0</v>
      </c>
      <c r="FD51" s="18">
        <v>0</v>
      </c>
      <c r="FE51" s="18">
        <v>0</v>
      </c>
      <c r="FF51" s="18">
        <v>0</v>
      </c>
      <c r="FG51" s="18">
        <v>0</v>
      </c>
      <c r="FH51" s="18">
        <v>0</v>
      </c>
      <c r="FI51" s="18">
        <v>0</v>
      </c>
      <c r="FJ51" s="18">
        <v>0</v>
      </c>
      <c r="FK51" s="18">
        <v>0</v>
      </c>
      <c r="FL51" s="18">
        <v>0</v>
      </c>
      <c r="FM51" s="18">
        <v>0</v>
      </c>
      <c r="FN51" s="19">
        <v>467.35</v>
      </c>
      <c r="FO51" s="19">
        <v>0</v>
      </c>
      <c r="FP51" s="18">
        <v>0</v>
      </c>
      <c r="FQ51" s="18">
        <v>0</v>
      </c>
      <c r="FR51" s="18">
        <v>0</v>
      </c>
      <c r="FS51" s="18">
        <v>0</v>
      </c>
      <c r="FT51" s="80">
        <v>467.35</v>
      </c>
      <c r="FU51" s="80">
        <v>0</v>
      </c>
      <c r="FV51" s="18">
        <v>467.35</v>
      </c>
      <c r="FW51" s="18">
        <v>0</v>
      </c>
      <c r="FX51" s="18">
        <v>0</v>
      </c>
      <c r="FY51" s="18">
        <v>0</v>
      </c>
      <c r="FZ51" s="80">
        <v>0</v>
      </c>
      <c r="GA51" s="80">
        <v>0</v>
      </c>
      <c r="GB51" s="18">
        <v>0</v>
      </c>
      <c r="GC51" s="18">
        <v>0</v>
      </c>
      <c r="GD51" s="18">
        <v>0</v>
      </c>
      <c r="GE51" s="18">
        <v>0</v>
      </c>
      <c r="GF51" s="18">
        <v>0</v>
      </c>
      <c r="GG51" s="18">
        <v>0</v>
      </c>
      <c r="GH51" s="18">
        <v>0</v>
      </c>
      <c r="GI51" s="18">
        <v>0</v>
      </c>
      <c r="GJ51" s="18">
        <v>0</v>
      </c>
      <c r="GK51" s="18">
        <v>0</v>
      </c>
      <c r="GL51" s="18">
        <v>0</v>
      </c>
      <c r="GM51" s="18">
        <v>0</v>
      </c>
      <c r="GN51" s="18">
        <v>38062765.190000422</v>
      </c>
      <c r="GO51" s="18">
        <v>0</v>
      </c>
      <c r="GP51" s="18">
        <v>0</v>
      </c>
      <c r="GQ51" s="18">
        <v>0</v>
      </c>
      <c r="GR51" s="18">
        <v>0</v>
      </c>
      <c r="GS51" s="18">
        <v>0</v>
      </c>
      <c r="GT51" s="18">
        <v>0</v>
      </c>
      <c r="GU51" s="18">
        <v>0</v>
      </c>
      <c r="GV51" s="18">
        <v>0</v>
      </c>
      <c r="GW51" s="18">
        <v>0</v>
      </c>
      <c r="GX51" s="18">
        <v>0</v>
      </c>
      <c r="GY51" s="18">
        <v>0</v>
      </c>
      <c r="GZ51" s="80">
        <v>0</v>
      </c>
      <c r="HA51" s="80">
        <v>0</v>
      </c>
      <c r="HB51" s="18">
        <v>0</v>
      </c>
      <c r="HC51" s="18">
        <v>0</v>
      </c>
      <c r="HD51" s="18">
        <v>0</v>
      </c>
      <c r="HE51" s="18">
        <v>0</v>
      </c>
      <c r="HF51" s="80">
        <v>0</v>
      </c>
      <c r="HG51" s="80">
        <v>0</v>
      </c>
      <c r="HH51" s="18">
        <v>0</v>
      </c>
      <c r="HI51" s="18">
        <v>0</v>
      </c>
      <c r="HJ51" s="18">
        <v>0</v>
      </c>
      <c r="HK51" s="18">
        <v>0</v>
      </c>
      <c r="HL51" s="80">
        <v>0</v>
      </c>
      <c r="HM51" s="80">
        <v>0</v>
      </c>
      <c r="HN51" s="18">
        <v>0</v>
      </c>
      <c r="HO51" s="18">
        <v>0</v>
      </c>
      <c r="HP51" s="18">
        <v>0</v>
      </c>
      <c r="HQ51" s="18">
        <v>0</v>
      </c>
      <c r="HR51" s="18">
        <v>0</v>
      </c>
      <c r="HS51" s="18">
        <v>0</v>
      </c>
      <c r="HT51" s="18">
        <v>38063271.730000421</v>
      </c>
      <c r="HU51" s="18">
        <v>0</v>
      </c>
      <c r="HV51" s="19">
        <v>38063271.730000421</v>
      </c>
    </row>
    <row r="52" spans="1:230" ht="12.75" customHeight="1">
      <c r="A52" s="57" t="s">
        <v>236</v>
      </c>
      <c r="B52" s="17">
        <v>3001</v>
      </c>
      <c r="C52" s="58" t="s">
        <v>237</v>
      </c>
      <c r="D52" s="19">
        <v>0</v>
      </c>
      <c r="E52" s="19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0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v>0</v>
      </c>
      <c r="BQ52" s="18">
        <v>0</v>
      </c>
      <c r="BR52" s="18">
        <v>0</v>
      </c>
      <c r="BS52" s="18">
        <v>0</v>
      </c>
      <c r="BT52" s="18">
        <v>0</v>
      </c>
      <c r="BU52" s="18">
        <v>0</v>
      </c>
      <c r="BV52" s="18">
        <v>0</v>
      </c>
      <c r="BW52" s="18">
        <v>0</v>
      </c>
      <c r="BX52" s="18">
        <v>0</v>
      </c>
      <c r="BY52" s="18">
        <v>0</v>
      </c>
      <c r="BZ52" s="18">
        <v>0</v>
      </c>
      <c r="CA52" s="18">
        <v>0</v>
      </c>
      <c r="CB52" s="18">
        <v>0</v>
      </c>
      <c r="CC52" s="18">
        <v>0</v>
      </c>
      <c r="CD52" s="18">
        <v>0</v>
      </c>
      <c r="CE52" s="18">
        <v>0</v>
      </c>
      <c r="CF52" s="18">
        <v>0</v>
      </c>
      <c r="CG52" s="18">
        <v>0</v>
      </c>
      <c r="CH52" s="18">
        <v>0</v>
      </c>
      <c r="CI52" s="18">
        <v>0</v>
      </c>
      <c r="CJ52" s="18">
        <v>0</v>
      </c>
      <c r="CK52" s="18">
        <v>0</v>
      </c>
      <c r="CL52" s="18">
        <v>0</v>
      </c>
      <c r="CM52" s="18">
        <v>0</v>
      </c>
      <c r="CN52" s="18">
        <v>0</v>
      </c>
      <c r="CO52" s="18">
        <v>0</v>
      </c>
      <c r="CP52" s="18">
        <v>0</v>
      </c>
      <c r="CQ52" s="18">
        <v>0</v>
      </c>
      <c r="CR52" s="18">
        <v>0</v>
      </c>
      <c r="CS52" s="18">
        <v>0</v>
      </c>
      <c r="CT52" s="18">
        <v>0</v>
      </c>
      <c r="CU52" s="18">
        <v>0</v>
      </c>
      <c r="CV52" s="18">
        <v>0</v>
      </c>
      <c r="CW52" s="18">
        <v>0</v>
      </c>
      <c r="CX52" s="18">
        <v>0</v>
      </c>
      <c r="CY52" s="18">
        <v>0</v>
      </c>
      <c r="CZ52" s="18">
        <v>0</v>
      </c>
      <c r="DA52" s="18">
        <v>0</v>
      </c>
      <c r="DB52" s="18">
        <v>0</v>
      </c>
      <c r="DC52" s="18">
        <v>0</v>
      </c>
      <c r="DD52" s="18">
        <v>167829.45</v>
      </c>
      <c r="DE52" s="18">
        <v>0</v>
      </c>
      <c r="DF52" s="18">
        <v>0</v>
      </c>
      <c r="DG52" s="18">
        <v>0</v>
      </c>
      <c r="DH52" s="18">
        <v>0</v>
      </c>
      <c r="DI52" s="18">
        <v>0</v>
      </c>
      <c r="DJ52" s="18">
        <v>0</v>
      </c>
      <c r="DK52" s="18">
        <v>0</v>
      </c>
      <c r="DL52" s="18">
        <v>0</v>
      </c>
      <c r="DM52" s="18">
        <v>0</v>
      </c>
      <c r="DN52" s="18">
        <v>0</v>
      </c>
      <c r="DO52" s="18">
        <v>0</v>
      </c>
      <c r="DP52" s="18">
        <v>0</v>
      </c>
      <c r="DQ52" s="18">
        <v>0</v>
      </c>
      <c r="DR52" s="18">
        <v>0</v>
      </c>
      <c r="DS52" s="18">
        <v>0</v>
      </c>
      <c r="DT52" s="18">
        <v>0</v>
      </c>
      <c r="DU52" s="18">
        <v>0</v>
      </c>
      <c r="DV52" s="18">
        <v>0</v>
      </c>
      <c r="DW52" s="18">
        <v>0</v>
      </c>
      <c r="DX52" s="18">
        <v>0</v>
      </c>
      <c r="DY52" s="18">
        <v>0</v>
      </c>
      <c r="DZ52" s="18">
        <v>0</v>
      </c>
      <c r="EA52" s="18">
        <v>0</v>
      </c>
      <c r="EB52" s="18">
        <v>0</v>
      </c>
      <c r="EC52" s="18">
        <v>0</v>
      </c>
      <c r="ED52" s="18">
        <v>0</v>
      </c>
      <c r="EE52" s="18">
        <v>0</v>
      </c>
      <c r="EF52" s="18">
        <v>0</v>
      </c>
      <c r="EG52" s="18">
        <v>0</v>
      </c>
      <c r="EH52" s="18">
        <v>0</v>
      </c>
      <c r="EI52" s="18">
        <v>0</v>
      </c>
      <c r="EJ52" s="18">
        <v>0</v>
      </c>
      <c r="EK52" s="18">
        <v>0</v>
      </c>
      <c r="EL52" s="18">
        <v>0</v>
      </c>
      <c r="EM52" s="18">
        <v>0</v>
      </c>
      <c r="EN52" s="18">
        <v>0</v>
      </c>
      <c r="EO52" s="18">
        <v>0</v>
      </c>
      <c r="EP52" s="18">
        <v>0</v>
      </c>
      <c r="EQ52" s="18">
        <v>0</v>
      </c>
      <c r="ER52" s="18">
        <v>0</v>
      </c>
      <c r="ES52" s="18">
        <v>0</v>
      </c>
      <c r="ET52" s="18">
        <v>0</v>
      </c>
      <c r="EU52" s="18">
        <v>0</v>
      </c>
      <c r="EV52" s="18">
        <v>0</v>
      </c>
      <c r="EW52" s="18">
        <v>0</v>
      </c>
      <c r="EX52" s="18">
        <v>0</v>
      </c>
      <c r="EY52" s="18">
        <v>0</v>
      </c>
      <c r="EZ52" s="18">
        <v>0</v>
      </c>
      <c r="FA52" s="18">
        <v>0</v>
      </c>
      <c r="FB52" s="18">
        <v>0</v>
      </c>
      <c r="FC52" s="18">
        <v>0</v>
      </c>
      <c r="FD52" s="18">
        <v>0</v>
      </c>
      <c r="FE52" s="18">
        <v>0</v>
      </c>
      <c r="FF52" s="18">
        <v>0</v>
      </c>
      <c r="FG52" s="18">
        <v>0</v>
      </c>
      <c r="FH52" s="18">
        <v>0</v>
      </c>
      <c r="FI52" s="18">
        <v>0</v>
      </c>
      <c r="FJ52" s="18">
        <v>0</v>
      </c>
      <c r="FK52" s="18">
        <v>0</v>
      </c>
      <c r="FL52" s="18">
        <v>0</v>
      </c>
      <c r="FM52" s="18">
        <v>0</v>
      </c>
      <c r="FN52" s="19">
        <v>3427524.4465100006</v>
      </c>
      <c r="FO52" s="19">
        <v>0</v>
      </c>
      <c r="FP52" s="18">
        <v>0</v>
      </c>
      <c r="FQ52" s="18">
        <v>0</v>
      </c>
      <c r="FR52" s="18">
        <v>0</v>
      </c>
      <c r="FS52" s="18">
        <v>0</v>
      </c>
      <c r="FT52" s="80">
        <v>1.0000000000000001E-5</v>
      </c>
      <c r="FU52" s="80">
        <v>0</v>
      </c>
      <c r="FV52" s="18">
        <v>0</v>
      </c>
      <c r="FW52" s="18">
        <v>0</v>
      </c>
      <c r="FX52" s="18">
        <v>1.0000000000000001E-5</v>
      </c>
      <c r="FY52" s="18">
        <v>0</v>
      </c>
      <c r="FZ52" s="80">
        <v>3427524.4465000005</v>
      </c>
      <c r="GA52" s="80">
        <v>0</v>
      </c>
      <c r="GB52" s="18">
        <v>130615.14850000001</v>
      </c>
      <c r="GC52" s="18">
        <v>0</v>
      </c>
      <c r="GD52" s="18">
        <v>3296909.2980000004</v>
      </c>
      <c r="GE52" s="18">
        <v>0</v>
      </c>
      <c r="GF52" s="18">
        <v>0</v>
      </c>
      <c r="GG52" s="18">
        <v>0</v>
      </c>
      <c r="GH52" s="18">
        <v>0</v>
      </c>
      <c r="GI52" s="18">
        <v>0</v>
      </c>
      <c r="GJ52" s="18">
        <v>0</v>
      </c>
      <c r="GK52" s="18">
        <v>0</v>
      </c>
      <c r="GL52" s="18">
        <v>9.9999999999999995E-8</v>
      </c>
      <c r="GM52" s="18">
        <v>0</v>
      </c>
      <c r="GN52" s="18">
        <v>1629399602.0270314</v>
      </c>
      <c r="GO52" s="18">
        <v>0</v>
      </c>
      <c r="GP52" s="18">
        <v>0</v>
      </c>
      <c r="GQ52" s="18">
        <v>0</v>
      </c>
      <c r="GR52" s="18">
        <v>0</v>
      </c>
      <c r="GS52" s="18">
        <v>0</v>
      </c>
      <c r="GT52" s="18">
        <v>0</v>
      </c>
      <c r="GU52" s="18">
        <v>0</v>
      </c>
      <c r="GV52" s="18">
        <v>0</v>
      </c>
      <c r="GW52" s="18">
        <v>0</v>
      </c>
      <c r="GX52" s="18">
        <v>0</v>
      </c>
      <c r="GY52" s="18">
        <v>0</v>
      </c>
      <c r="GZ52" s="80">
        <v>0</v>
      </c>
      <c r="HA52" s="80">
        <v>0</v>
      </c>
      <c r="HB52" s="18">
        <v>0</v>
      </c>
      <c r="HC52" s="18">
        <v>0</v>
      </c>
      <c r="HD52" s="18">
        <v>0</v>
      </c>
      <c r="HE52" s="18">
        <v>0</v>
      </c>
      <c r="HF52" s="80">
        <v>0</v>
      </c>
      <c r="HG52" s="80">
        <v>0</v>
      </c>
      <c r="HH52" s="18">
        <v>0</v>
      </c>
      <c r="HI52" s="18">
        <v>0</v>
      </c>
      <c r="HJ52" s="18">
        <v>0</v>
      </c>
      <c r="HK52" s="18">
        <v>0</v>
      </c>
      <c r="HL52" s="80">
        <v>0</v>
      </c>
      <c r="HM52" s="80">
        <v>0</v>
      </c>
      <c r="HN52" s="18">
        <v>0</v>
      </c>
      <c r="HO52" s="18">
        <v>0</v>
      </c>
      <c r="HP52" s="18">
        <v>0</v>
      </c>
      <c r="HQ52" s="18">
        <v>0</v>
      </c>
      <c r="HR52" s="18">
        <v>0</v>
      </c>
      <c r="HS52" s="18">
        <v>0</v>
      </c>
      <c r="HT52" s="18">
        <v>1632994955.9235413</v>
      </c>
      <c r="HU52" s="18">
        <v>0</v>
      </c>
      <c r="HV52" s="19">
        <v>1632994955.9235413</v>
      </c>
    </row>
    <row r="53" spans="1:230" ht="12.75" customHeight="1">
      <c r="A53" s="57" t="s">
        <v>239</v>
      </c>
      <c r="B53" s="17">
        <v>3002</v>
      </c>
      <c r="C53" s="58" t="s">
        <v>237</v>
      </c>
      <c r="D53" s="19">
        <v>0</v>
      </c>
      <c r="E53" s="19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E53" s="18">
        <v>0</v>
      </c>
      <c r="BF53" s="18">
        <v>0</v>
      </c>
      <c r="BG53" s="18">
        <v>0</v>
      </c>
      <c r="BH53" s="18">
        <v>0</v>
      </c>
      <c r="BI53" s="18">
        <v>0</v>
      </c>
      <c r="BJ53" s="18">
        <v>0</v>
      </c>
      <c r="BK53" s="18">
        <v>0</v>
      </c>
      <c r="BL53" s="18">
        <v>0</v>
      </c>
      <c r="BM53" s="18">
        <v>0</v>
      </c>
      <c r="BN53" s="18">
        <v>0</v>
      </c>
      <c r="BO53" s="18">
        <v>0</v>
      </c>
      <c r="BP53" s="18">
        <v>0</v>
      </c>
      <c r="BQ53" s="18">
        <v>0</v>
      </c>
      <c r="BR53" s="18">
        <v>0</v>
      </c>
      <c r="BS53" s="18">
        <v>0</v>
      </c>
      <c r="BT53" s="18">
        <v>0</v>
      </c>
      <c r="BU53" s="18">
        <v>0</v>
      </c>
      <c r="BV53" s="18">
        <v>0</v>
      </c>
      <c r="BW53" s="18">
        <v>0</v>
      </c>
      <c r="BX53" s="18">
        <v>0</v>
      </c>
      <c r="BY53" s="18">
        <v>0</v>
      </c>
      <c r="BZ53" s="18">
        <v>0</v>
      </c>
      <c r="CA53" s="18">
        <v>0</v>
      </c>
      <c r="CB53" s="18">
        <v>0</v>
      </c>
      <c r="CC53" s="18">
        <v>0</v>
      </c>
      <c r="CD53" s="18">
        <v>0</v>
      </c>
      <c r="CE53" s="18">
        <v>0</v>
      </c>
      <c r="CF53" s="18">
        <v>0</v>
      </c>
      <c r="CG53" s="18">
        <v>0</v>
      </c>
      <c r="CH53" s="18">
        <v>0</v>
      </c>
      <c r="CI53" s="18">
        <v>0</v>
      </c>
      <c r="CJ53" s="18">
        <v>0</v>
      </c>
      <c r="CK53" s="18">
        <v>0</v>
      </c>
      <c r="CL53" s="18">
        <v>0</v>
      </c>
      <c r="CM53" s="18">
        <v>0</v>
      </c>
      <c r="CN53" s="18">
        <v>0</v>
      </c>
      <c r="CO53" s="18">
        <v>0</v>
      </c>
      <c r="CP53" s="18">
        <v>0</v>
      </c>
      <c r="CQ53" s="18">
        <v>0</v>
      </c>
      <c r="CR53" s="18">
        <v>0</v>
      </c>
      <c r="CS53" s="18">
        <v>0</v>
      </c>
      <c r="CT53" s="18">
        <v>0</v>
      </c>
      <c r="CU53" s="18">
        <v>0</v>
      </c>
      <c r="CV53" s="18">
        <v>0</v>
      </c>
      <c r="CW53" s="18">
        <v>0</v>
      </c>
      <c r="CX53" s="18">
        <v>0</v>
      </c>
      <c r="CY53" s="18">
        <v>0</v>
      </c>
      <c r="CZ53" s="18">
        <v>0</v>
      </c>
      <c r="DA53" s="18">
        <v>0</v>
      </c>
      <c r="DB53" s="18">
        <v>0</v>
      </c>
      <c r="DC53" s="18">
        <v>0</v>
      </c>
      <c r="DD53" s="18">
        <v>1087889.5200000003</v>
      </c>
      <c r="DE53" s="18">
        <v>0</v>
      </c>
      <c r="DF53" s="18">
        <v>0</v>
      </c>
      <c r="DG53" s="18">
        <v>0</v>
      </c>
      <c r="DH53" s="18">
        <v>0</v>
      </c>
      <c r="DI53" s="18">
        <v>0</v>
      </c>
      <c r="DJ53" s="18">
        <v>0</v>
      </c>
      <c r="DK53" s="18">
        <v>0</v>
      </c>
      <c r="DL53" s="18">
        <v>0</v>
      </c>
      <c r="DM53" s="18">
        <v>0</v>
      </c>
      <c r="DN53" s="18">
        <v>0</v>
      </c>
      <c r="DO53" s="18">
        <v>0</v>
      </c>
      <c r="DP53" s="18">
        <v>0</v>
      </c>
      <c r="DQ53" s="18">
        <v>0</v>
      </c>
      <c r="DR53" s="18">
        <v>0</v>
      </c>
      <c r="DS53" s="18">
        <v>0</v>
      </c>
      <c r="DT53" s="18">
        <v>0</v>
      </c>
      <c r="DU53" s="18">
        <v>0</v>
      </c>
      <c r="DV53" s="18">
        <v>0</v>
      </c>
      <c r="DW53" s="18">
        <v>0</v>
      </c>
      <c r="DX53" s="18">
        <v>0</v>
      </c>
      <c r="DY53" s="18">
        <v>0</v>
      </c>
      <c r="DZ53" s="18">
        <v>0</v>
      </c>
      <c r="EA53" s="18">
        <v>0</v>
      </c>
      <c r="EB53" s="18">
        <v>0</v>
      </c>
      <c r="EC53" s="18">
        <v>0</v>
      </c>
      <c r="ED53" s="18">
        <v>0</v>
      </c>
      <c r="EE53" s="18">
        <v>0</v>
      </c>
      <c r="EF53" s="18">
        <v>0</v>
      </c>
      <c r="EG53" s="18">
        <v>0</v>
      </c>
      <c r="EH53" s="18">
        <v>0</v>
      </c>
      <c r="EI53" s="18">
        <v>0</v>
      </c>
      <c r="EJ53" s="18">
        <v>0</v>
      </c>
      <c r="EK53" s="18">
        <v>0</v>
      </c>
      <c r="EL53" s="18">
        <v>0</v>
      </c>
      <c r="EM53" s="18">
        <v>0</v>
      </c>
      <c r="EN53" s="18">
        <v>0</v>
      </c>
      <c r="EO53" s="18">
        <v>0</v>
      </c>
      <c r="EP53" s="18">
        <v>0</v>
      </c>
      <c r="EQ53" s="18">
        <v>0</v>
      </c>
      <c r="ER53" s="18">
        <v>0</v>
      </c>
      <c r="ES53" s="18">
        <v>0</v>
      </c>
      <c r="ET53" s="18">
        <v>0</v>
      </c>
      <c r="EU53" s="18">
        <v>0</v>
      </c>
      <c r="EV53" s="18">
        <v>0</v>
      </c>
      <c r="EW53" s="18">
        <v>0</v>
      </c>
      <c r="EX53" s="18">
        <v>0</v>
      </c>
      <c r="EY53" s="18">
        <v>0</v>
      </c>
      <c r="EZ53" s="18">
        <v>0</v>
      </c>
      <c r="FA53" s="18">
        <v>0</v>
      </c>
      <c r="FB53" s="18">
        <v>0</v>
      </c>
      <c r="FC53" s="18">
        <v>0</v>
      </c>
      <c r="FD53" s="18">
        <v>0</v>
      </c>
      <c r="FE53" s="18">
        <v>0</v>
      </c>
      <c r="FF53" s="18">
        <v>0</v>
      </c>
      <c r="FG53" s="18">
        <v>0</v>
      </c>
      <c r="FH53" s="18">
        <v>0</v>
      </c>
      <c r="FI53" s="18">
        <v>0</v>
      </c>
      <c r="FJ53" s="18">
        <v>0</v>
      </c>
      <c r="FK53" s="18">
        <v>0</v>
      </c>
      <c r="FL53" s="18">
        <v>0</v>
      </c>
      <c r="FM53" s="18">
        <v>0</v>
      </c>
      <c r="FN53" s="19">
        <v>0</v>
      </c>
      <c r="FO53" s="19">
        <v>0</v>
      </c>
      <c r="FP53" s="18">
        <v>0</v>
      </c>
      <c r="FQ53" s="18">
        <v>0</v>
      </c>
      <c r="FR53" s="18">
        <v>0</v>
      </c>
      <c r="FS53" s="18">
        <v>0</v>
      </c>
      <c r="FT53" s="80">
        <v>0</v>
      </c>
      <c r="FU53" s="80">
        <v>0</v>
      </c>
      <c r="FV53" s="18">
        <v>0</v>
      </c>
      <c r="FW53" s="18">
        <v>0</v>
      </c>
      <c r="FX53" s="18">
        <v>0</v>
      </c>
      <c r="FY53" s="18">
        <v>0</v>
      </c>
      <c r="FZ53" s="80">
        <v>0</v>
      </c>
      <c r="GA53" s="80">
        <v>0</v>
      </c>
      <c r="GB53" s="18">
        <v>0</v>
      </c>
      <c r="GC53" s="18">
        <v>0</v>
      </c>
      <c r="GD53" s="18">
        <v>0</v>
      </c>
      <c r="GE53" s="18">
        <v>0</v>
      </c>
      <c r="GF53" s="18">
        <v>0</v>
      </c>
      <c r="GG53" s="18">
        <v>0</v>
      </c>
      <c r="GH53" s="18">
        <v>0</v>
      </c>
      <c r="GI53" s="18">
        <v>0</v>
      </c>
      <c r="GJ53" s="18">
        <v>0</v>
      </c>
      <c r="GK53" s="18">
        <v>0</v>
      </c>
      <c r="GL53" s="18">
        <v>0</v>
      </c>
      <c r="GM53" s="18">
        <v>0</v>
      </c>
      <c r="GN53" s="18">
        <v>239588363.39999947</v>
      </c>
      <c r="GO53" s="18">
        <v>0</v>
      </c>
      <c r="GP53" s="18">
        <v>0</v>
      </c>
      <c r="GQ53" s="18">
        <v>0</v>
      </c>
      <c r="GR53" s="18">
        <v>0</v>
      </c>
      <c r="GS53" s="18">
        <v>0</v>
      </c>
      <c r="GT53" s="18">
        <v>0</v>
      </c>
      <c r="GU53" s="18">
        <v>0</v>
      </c>
      <c r="GV53" s="18">
        <v>0</v>
      </c>
      <c r="GW53" s="18">
        <v>0</v>
      </c>
      <c r="GX53" s="18">
        <v>0</v>
      </c>
      <c r="GY53" s="18">
        <v>0</v>
      </c>
      <c r="GZ53" s="80">
        <v>0</v>
      </c>
      <c r="HA53" s="80">
        <v>0</v>
      </c>
      <c r="HB53" s="18">
        <v>0</v>
      </c>
      <c r="HC53" s="18">
        <v>0</v>
      </c>
      <c r="HD53" s="18">
        <v>0</v>
      </c>
      <c r="HE53" s="18">
        <v>0</v>
      </c>
      <c r="HF53" s="80">
        <v>0</v>
      </c>
      <c r="HG53" s="80">
        <v>0</v>
      </c>
      <c r="HH53" s="18">
        <v>0</v>
      </c>
      <c r="HI53" s="18">
        <v>0</v>
      </c>
      <c r="HJ53" s="18">
        <v>0</v>
      </c>
      <c r="HK53" s="18">
        <v>0</v>
      </c>
      <c r="HL53" s="80">
        <v>0</v>
      </c>
      <c r="HM53" s="80">
        <v>0</v>
      </c>
      <c r="HN53" s="18">
        <v>0</v>
      </c>
      <c r="HO53" s="18">
        <v>0</v>
      </c>
      <c r="HP53" s="18">
        <v>0</v>
      </c>
      <c r="HQ53" s="18">
        <v>0</v>
      </c>
      <c r="HR53" s="18">
        <v>0</v>
      </c>
      <c r="HS53" s="18">
        <v>0</v>
      </c>
      <c r="HT53" s="18">
        <v>240676252.91999948</v>
      </c>
      <c r="HU53" s="18">
        <v>0</v>
      </c>
      <c r="HV53" s="19">
        <v>240676252.91999948</v>
      </c>
    </row>
    <row r="54" spans="1:230" ht="12.75" customHeight="1">
      <c r="A54" s="57" t="s">
        <v>241</v>
      </c>
      <c r="B54" s="17">
        <v>3003</v>
      </c>
      <c r="C54" s="58" t="s">
        <v>237</v>
      </c>
      <c r="D54" s="19">
        <v>0</v>
      </c>
      <c r="E54" s="19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0</v>
      </c>
      <c r="BJ54" s="18">
        <v>0</v>
      </c>
      <c r="BK54" s="18">
        <v>0</v>
      </c>
      <c r="BL54" s="18">
        <v>0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0</v>
      </c>
      <c r="BT54" s="18">
        <v>0</v>
      </c>
      <c r="BU54" s="18">
        <v>0</v>
      </c>
      <c r="BV54" s="18">
        <v>0</v>
      </c>
      <c r="BW54" s="18">
        <v>0</v>
      </c>
      <c r="BX54" s="18">
        <v>0</v>
      </c>
      <c r="BY54" s="18">
        <v>0</v>
      </c>
      <c r="BZ54" s="18">
        <v>0</v>
      </c>
      <c r="CA54" s="18">
        <v>0</v>
      </c>
      <c r="CB54" s="18">
        <v>0</v>
      </c>
      <c r="CC54" s="18">
        <v>0</v>
      </c>
      <c r="CD54" s="18">
        <v>0</v>
      </c>
      <c r="CE54" s="18">
        <v>0</v>
      </c>
      <c r="CF54" s="18">
        <v>0</v>
      </c>
      <c r="CG54" s="18">
        <v>0</v>
      </c>
      <c r="CH54" s="18">
        <v>0</v>
      </c>
      <c r="CI54" s="18">
        <v>0</v>
      </c>
      <c r="CJ54" s="18">
        <v>0</v>
      </c>
      <c r="CK54" s="18">
        <v>0</v>
      </c>
      <c r="CL54" s="18">
        <v>0</v>
      </c>
      <c r="CM54" s="18">
        <v>0</v>
      </c>
      <c r="CN54" s="18">
        <v>0</v>
      </c>
      <c r="CO54" s="18">
        <v>0</v>
      </c>
      <c r="CP54" s="18">
        <v>0</v>
      </c>
      <c r="CQ54" s="18">
        <v>0</v>
      </c>
      <c r="CR54" s="18">
        <v>0</v>
      </c>
      <c r="CS54" s="18">
        <v>0</v>
      </c>
      <c r="CT54" s="18">
        <v>0</v>
      </c>
      <c r="CU54" s="18">
        <v>0</v>
      </c>
      <c r="CV54" s="18">
        <v>0</v>
      </c>
      <c r="CW54" s="18">
        <v>0</v>
      </c>
      <c r="CX54" s="18">
        <v>0</v>
      </c>
      <c r="CY54" s="18">
        <v>0</v>
      </c>
      <c r="CZ54" s="18">
        <v>0</v>
      </c>
      <c r="DA54" s="18">
        <v>0</v>
      </c>
      <c r="DB54" s="18">
        <v>0</v>
      </c>
      <c r="DC54" s="18">
        <v>0</v>
      </c>
      <c r="DD54" s="18">
        <v>246905.84000000003</v>
      </c>
      <c r="DE54" s="18">
        <v>0</v>
      </c>
      <c r="DF54" s="18">
        <v>1808576.97</v>
      </c>
      <c r="DG54" s="18">
        <v>0</v>
      </c>
      <c r="DH54" s="18">
        <v>0</v>
      </c>
      <c r="DI54" s="18">
        <v>0</v>
      </c>
      <c r="DJ54" s="18">
        <v>0</v>
      </c>
      <c r="DK54" s="18">
        <v>0</v>
      </c>
      <c r="DL54" s="18">
        <v>0</v>
      </c>
      <c r="DM54" s="18">
        <v>0</v>
      </c>
      <c r="DN54" s="18">
        <v>0</v>
      </c>
      <c r="DO54" s="18">
        <v>0</v>
      </c>
      <c r="DP54" s="18">
        <v>0</v>
      </c>
      <c r="DQ54" s="18">
        <v>0</v>
      </c>
      <c r="DR54" s="18">
        <v>0</v>
      </c>
      <c r="DS54" s="18">
        <v>0</v>
      </c>
      <c r="DT54" s="18">
        <v>0</v>
      </c>
      <c r="DU54" s="18">
        <v>0</v>
      </c>
      <c r="DV54" s="18">
        <v>0</v>
      </c>
      <c r="DW54" s="18">
        <v>0</v>
      </c>
      <c r="DX54" s="18">
        <v>0</v>
      </c>
      <c r="DY54" s="18">
        <v>0</v>
      </c>
      <c r="DZ54" s="18">
        <v>0</v>
      </c>
      <c r="EA54" s="18">
        <v>0</v>
      </c>
      <c r="EB54" s="18">
        <v>0</v>
      </c>
      <c r="EC54" s="18">
        <v>0</v>
      </c>
      <c r="ED54" s="18">
        <v>0</v>
      </c>
      <c r="EE54" s="18">
        <v>0</v>
      </c>
      <c r="EF54" s="18">
        <v>0</v>
      </c>
      <c r="EG54" s="18">
        <v>0</v>
      </c>
      <c r="EH54" s="18">
        <v>0</v>
      </c>
      <c r="EI54" s="18">
        <v>0</v>
      </c>
      <c r="EJ54" s="18">
        <v>0</v>
      </c>
      <c r="EK54" s="18">
        <v>0</v>
      </c>
      <c r="EL54" s="18">
        <v>0</v>
      </c>
      <c r="EM54" s="18">
        <v>0</v>
      </c>
      <c r="EN54" s="18">
        <v>0</v>
      </c>
      <c r="EO54" s="18">
        <v>0</v>
      </c>
      <c r="EP54" s="18">
        <v>0</v>
      </c>
      <c r="EQ54" s="18">
        <v>0</v>
      </c>
      <c r="ER54" s="18">
        <v>0</v>
      </c>
      <c r="ES54" s="18">
        <v>0</v>
      </c>
      <c r="ET54" s="18">
        <v>0</v>
      </c>
      <c r="EU54" s="18">
        <v>0</v>
      </c>
      <c r="EV54" s="18">
        <v>0</v>
      </c>
      <c r="EW54" s="18">
        <v>0</v>
      </c>
      <c r="EX54" s="18">
        <v>0</v>
      </c>
      <c r="EY54" s="18">
        <v>0</v>
      </c>
      <c r="EZ54" s="18">
        <v>0</v>
      </c>
      <c r="FA54" s="18">
        <v>0</v>
      </c>
      <c r="FB54" s="18">
        <v>0</v>
      </c>
      <c r="FC54" s="18">
        <v>0</v>
      </c>
      <c r="FD54" s="18">
        <v>0</v>
      </c>
      <c r="FE54" s="18">
        <v>0</v>
      </c>
      <c r="FF54" s="18">
        <v>0</v>
      </c>
      <c r="FG54" s="18">
        <v>0</v>
      </c>
      <c r="FH54" s="18">
        <v>0</v>
      </c>
      <c r="FI54" s="18">
        <v>0</v>
      </c>
      <c r="FJ54" s="18">
        <v>0</v>
      </c>
      <c r="FK54" s="18">
        <v>0</v>
      </c>
      <c r="FL54" s="18">
        <v>0</v>
      </c>
      <c r="FM54" s="18">
        <v>0</v>
      </c>
      <c r="FN54" s="19">
        <v>0</v>
      </c>
      <c r="FO54" s="19">
        <v>0</v>
      </c>
      <c r="FP54" s="18">
        <v>0</v>
      </c>
      <c r="FQ54" s="18">
        <v>0</v>
      </c>
      <c r="FR54" s="18">
        <v>0</v>
      </c>
      <c r="FS54" s="18">
        <v>0</v>
      </c>
      <c r="FT54" s="80">
        <v>0</v>
      </c>
      <c r="FU54" s="80">
        <v>0</v>
      </c>
      <c r="FV54" s="18">
        <v>0</v>
      </c>
      <c r="FW54" s="18">
        <v>0</v>
      </c>
      <c r="FX54" s="18">
        <v>0</v>
      </c>
      <c r="FY54" s="18">
        <v>0</v>
      </c>
      <c r="FZ54" s="80">
        <v>0</v>
      </c>
      <c r="GA54" s="80">
        <v>0</v>
      </c>
      <c r="GB54" s="18">
        <v>0</v>
      </c>
      <c r="GC54" s="18">
        <v>0</v>
      </c>
      <c r="GD54" s="18">
        <v>0</v>
      </c>
      <c r="GE54" s="18">
        <v>0</v>
      </c>
      <c r="GF54" s="18">
        <v>0</v>
      </c>
      <c r="GG54" s="18">
        <v>0</v>
      </c>
      <c r="GH54" s="18">
        <v>0</v>
      </c>
      <c r="GI54" s="18">
        <v>0</v>
      </c>
      <c r="GJ54" s="18">
        <v>0</v>
      </c>
      <c r="GK54" s="18">
        <v>0</v>
      </c>
      <c r="GL54" s="18">
        <v>0</v>
      </c>
      <c r="GM54" s="18">
        <v>0</v>
      </c>
      <c r="GN54" s="18">
        <v>1869417815.0000021</v>
      </c>
      <c r="GO54" s="18">
        <v>0</v>
      </c>
      <c r="GP54" s="18">
        <v>0</v>
      </c>
      <c r="GQ54" s="18">
        <v>0</v>
      </c>
      <c r="GR54" s="18">
        <v>0</v>
      </c>
      <c r="GS54" s="18">
        <v>0</v>
      </c>
      <c r="GT54" s="18">
        <v>0</v>
      </c>
      <c r="GU54" s="18">
        <v>0</v>
      </c>
      <c r="GV54" s="18">
        <v>0</v>
      </c>
      <c r="GW54" s="18">
        <v>0</v>
      </c>
      <c r="GX54" s="18">
        <v>0</v>
      </c>
      <c r="GY54" s="18">
        <v>0</v>
      </c>
      <c r="GZ54" s="80">
        <v>0</v>
      </c>
      <c r="HA54" s="80">
        <v>0</v>
      </c>
      <c r="HB54" s="18">
        <v>0</v>
      </c>
      <c r="HC54" s="18">
        <v>0</v>
      </c>
      <c r="HD54" s="18">
        <v>0</v>
      </c>
      <c r="HE54" s="18">
        <v>0</v>
      </c>
      <c r="HF54" s="80">
        <v>0</v>
      </c>
      <c r="HG54" s="80">
        <v>0</v>
      </c>
      <c r="HH54" s="18">
        <v>0</v>
      </c>
      <c r="HI54" s="18">
        <v>0</v>
      </c>
      <c r="HJ54" s="18">
        <v>0</v>
      </c>
      <c r="HK54" s="18">
        <v>0</v>
      </c>
      <c r="HL54" s="80">
        <v>0</v>
      </c>
      <c r="HM54" s="80">
        <v>0</v>
      </c>
      <c r="HN54" s="18">
        <v>0</v>
      </c>
      <c r="HO54" s="18">
        <v>0</v>
      </c>
      <c r="HP54" s="18">
        <v>0</v>
      </c>
      <c r="HQ54" s="18">
        <v>0</v>
      </c>
      <c r="HR54" s="18">
        <v>0</v>
      </c>
      <c r="HS54" s="18">
        <v>0</v>
      </c>
      <c r="HT54" s="18">
        <v>1871473297.8100021</v>
      </c>
      <c r="HU54" s="18">
        <v>0</v>
      </c>
      <c r="HV54" s="19">
        <v>1871473297.8100021</v>
      </c>
    </row>
    <row r="55" spans="1:230" ht="12.75" customHeight="1">
      <c r="A55" s="57" t="s">
        <v>243</v>
      </c>
      <c r="B55" s="17">
        <v>3004</v>
      </c>
      <c r="C55" s="58" t="s">
        <v>237</v>
      </c>
      <c r="D55" s="19">
        <v>0</v>
      </c>
      <c r="E55" s="19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0</v>
      </c>
      <c r="BJ55" s="18">
        <v>0</v>
      </c>
      <c r="BK55" s="18">
        <v>0</v>
      </c>
      <c r="BL55" s="18">
        <v>0</v>
      </c>
      <c r="BM55" s="18">
        <v>0</v>
      </c>
      <c r="BN55" s="18">
        <v>0</v>
      </c>
      <c r="BO55" s="18">
        <v>0</v>
      </c>
      <c r="BP55" s="18">
        <v>0</v>
      </c>
      <c r="BQ55" s="18">
        <v>0</v>
      </c>
      <c r="BR55" s="18">
        <v>0</v>
      </c>
      <c r="BS55" s="18">
        <v>0</v>
      </c>
      <c r="BT55" s="18">
        <v>0</v>
      </c>
      <c r="BU55" s="18">
        <v>0</v>
      </c>
      <c r="BV55" s="18">
        <v>0</v>
      </c>
      <c r="BW55" s="18">
        <v>0</v>
      </c>
      <c r="BX55" s="18">
        <v>0</v>
      </c>
      <c r="BY55" s="18">
        <v>0</v>
      </c>
      <c r="BZ55" s="18">
        <v>0</v>
      </c>
      <c r="CA55" s="18">
        <v>0</v>
      </c>
      <c r="CB55" s="18">
        <v>0</v>
      </c>
      <c r="CC55" s="18">
        <v>0</v>
      </c>
      <c r="CD55" s="18">
        <v>0</v>
      </c>
      <c r="CE55" s="18">
        <v>0</v>
      </c>
      <c r="CF55" s="18">
        <v>0</v>
      </c>
      <c r="CG55" s="18">
        <v>0</v>
      </c>
      <c r="CH55" s="18">
        <v>0</v>
      </c>
      <c r="CI55" s="18">
        <v>0</v>
      </c>
      <c r="CJ55" s="18">
        <v>0</v>
      </c>
      <c r="CK55" s="18">
        <v>0</v>
      </c>
      <c r="CL55" s="18">
        <v>0</v>
      </c>
      <c r="CM55" s="18">
        <v>0</v>
      </c>
      <c r="CN55" s="18">
        <v>0</v>
      </c>
      <c r="CO55" s="18">
        <v>0</v>
      </c>
      <c r="CP55" s="18">
        <v>0</v>
      </c>
      <c r="CQ55" s="18">
        <v>0</v>
      </c>
      <c r="CR55" s="18">
        <v>0</v>
      </c>
      <c r="CS55" s="18">
        <v>0</v>
      </c>
      <c r="CT55" s="18">
        <v>0</v>
      </c>
      <c r="CU55" s="18">
        <v>0</v>
      </c>
      <c r="CV55" s="18">
        <v>0</v>
      </c>
      <c r="CW55" s="18">
        <v>0</v>
      </c>
      <c r="CX55" s="18">
        <v>0</v>
      </c>
      <c r="CY55" s="18">
        <v>0</v>
      </c>
      <c r="CZ55" s="18">
        <v>0</v>
      </c>
      <c r="DA55" s="18">
        <v>0</v>
      </c>
      <c r="DB55" s="18">
        <v>0</v>
      </c>
      <c r="DC55" s="18">
        <v>0</v>
      </c>
      <c r="DD55" s="18">
        <v>1694007.1400053899</v>
      </c>
      <c r="DE55" s="18">
        <v>600.05999999999995</v>
      </c>
      <c r="DF55" s="18">
        <v>0</v>
      </c>
      <c r="DG55" s="18">
        <v>0</v>
      </c>
      <c r="DH55" s="18">
        <v>0</v>
      </c>
      <c r="DI55" s="18">
        <v>0</v>
      </c>
      <c r="DJ55" s="18">
        <v>0</v>
      </c>
      <c r="DK55" s="18">
        <v>0</v>
      </c>
      <c r="DL55" s="18">
        <v>0</v>
      </c>
      <c r="DM55" s="18">
        <v>0</v>
      </c>
      <c r="DN55" s="18">
        <v>0</v>
      </c>
      <c r="DO55" s="18">
        <v>0</v>
      </c>
      <c r="DP55" s="18">
        <v>0</v>
      </c>
      <c r="DQ55" s="18">
        <v>0</v>
      </c>
      <c r="DR55" s="18">
        <v>0</v>
      </c>
      <c r="DS55" s="18">
        <v>0</v>
      </c>
      <c r="DT55" s="18">
        <v>0</v>
      </c>
      <c r="DU55" s="18">
        <v>0</v>
      </c>
      <c r="DV55" s="18">
        <v>0</v>
      </c>
      <c r="DW55" s="18">
        <v>0</v>
      </c>
      <c r="DX55" s="18">
        <v>0</v>
      </c>
      <c r="DY55" s="18">
        <v>0</v>
      </c>
      <c r="DZ55" s="18">
        <v>0</v>
      </c>
      <c r="EA55" s="18">
        <v>0</v>
      </c>
      <c r="EB55" s="18">
        <v>0</v>
      </c>
      <c r="EC55" s="18">
        <v>0</v>
      </c>
      <c r="ED55" s="18">
        <v>0</v>
      </c>
      <c r="EE55" s="18">
        <v>0</v>
      </c>
      <c r="EF55" s="18">
        <v>0</v>
      </c>
      <c r="EG55" s="18">
        <v>0</v>
      </c>
      <c r="EH55" s="18">
        <v>0</v>
      </c>
      <c r="EI55" s="18">
        <v>0</v>
      </c>
      <c r="EJ55" s="18">
        <v>0</v>
      </c>
      <c r="EK55" s="18">
        <v>0</v>
      </c>
      <c r="EL55" s="18">
        <v>0</v>
      </c>
      <c r="EM55" s="18">
        <v>0</v>
      </c>
      <c r="EN55" s="18">
        <v>0</v>
      </c>
      <c r="EO55" s="18">
        <v>0</v>
      </c>
      <c r="EP55" s="18">
        <v>0</v>
      </c>
      <c r="EQ55" s="18">
        <v>0</v>
      </c>
      <c r="ER55" s="18">
        <v>0</v>
      </c>
      <c r="ES55" s="18">
        <v>0</v>
      </c>
      <c r="ET55" s="18">
        <v>0</v>
      </c>
      <c r="EU55" s="18">
        <v>0</v>
      </c>
      <c r="EV55" s="18">
        <v>0</v>
      </c>
      <c r="EW55" s="18">
        <v>0</v>
      </c>
      <c r="EX55" s="18">
        <v>0</v>
      </c>
      <c r="EY55" s="18">
        <v>0</v>
      </c>
      <c r="EZ55" s="18">
        <v>0</v>
      </c>
      <c r="FA55" s="18">
        <v>0</v>
      </c>
      <c r="FB55" s="18">
        <v>0</v>
      </c>
      <c r="FC55" s="18">
        <v>0</v>
      </c>
      <c r="FD55" s="18">
        <v>0</v>
      </c>
      <c r="FE55" s="18">
        <v>0</v>
      </c>
      <c r="FF55" s="18">
        <v>0</v>
      </c>
      <c r="FG55" s="18">
        <v>0</v>
      </c>
      <c r="FH55" s="18">
        <v>0</v>
      </c>
      <c r="FI55" s="18">
        <v>0</v>
      </c>
      <c r="FJ55" s="18">
        <v>0</v>
      </c>
      <c r="FK55" s="18">
        <v>0</v>
      </c>
      <c r="FL55" s="18">
        <v>0</v>
      </c>
      <c r="FM55" s="18">
        <v>0</v>
      </c>
      <c r="FN55" s="19">
        <v>0</v>
      </c>
      <c r="FO55" s="19">
        <v>0</v>
      </c>
      <c r="FP55" s="18">
        <v>0</v>
      </c>
      <c r="FQ55" s="18">
        <v>0</v>
      </c>
      <c r="FR55" s="18">
        <v>0</v>
      </c>
      <c r="FS55" s="18">
        <v>0</v>
      </c>
      <c r="FT55" s="80">
        <v>0</v>
      </c>
      <c r="FU55" s="80">
        <v>0</v>
      </c>
      <c r="FV55" s="18">
        <v>0</v>
      </c>
      <c r="FW55" s="18">
        <v>0</v>
      </c>
      <c r="FX55" s="18">
        <v>0</v>
      </c>
      <c r="FY55" s="18">
        <v>0</v>
      </c>
      <c r="FZ55" s="80">
        <v>0</v>
      </c>
      <c r="GA55" s="80">
        <v>0</v>
      </c>
      <c r="GB55" s="18">
        <v>0</v>
      </c>
      <c r="GC55" s="18">
        <v>0</v>
      </c>
      <c r="GD55" s="18">
        <v>0</v>
      </c>
      <c r="GE55" s="18">
        <v>0</v>
      </c>
      <c r="GF55" s="18">
        <v>0</v>
      </c>
      <c r="GG55" s="18">
        <v>0</v>
      </c>
      <c r="GH55" s="18">
        <v>0</v>
      </c>
      <c r="GI55" s="18">
        <v>0</v>
      </c>
      <c r="GJ55" s="18">
        <v>0</v>
      </c>
      <c r="GK55" s="18">
        <v>0</v>
      </c>
      <c r="GL55" s="18">
        <v>20765876.390000202</v>
      </c>
      <c r="GM55" s="18">
        <v>2444088.61</v>
      </c>
      <c r="GN55" s="18">
        <v>1874926033.50983</v>
      </c>
      <c r="GO55" s="18">
        <v>69999505.449997395</v>
      </c>
      <c r="GP55" s="18">
        <v>0</v>
      </c>
      <c r="GQ55" s="18">
        <v>0</v>
      </c>
      <c r="GR55" s="18">
        <v>0</v>
      </c>
      <c r="GS55" s="18">
        <v>0</v>
      </c>
      <c r="GT55" s="18">
        <v>0</v>
      </c>
      <c r="GU55" s="18">
        <v>0</v>
      </c>
      <c r="GV55" s="18">
        <v>0</v>
      </c>
      <c r="GW55" s="18">
        <v>0</v>
      </c>
      <c r="GX55" s="18">
        <v>0</v>
      </c>
      <c r="GY55" s="18">
        <v>0</v>
      </c>
      <c r="GZ55" s="80">
        <v>0</v>
      </c>
      <c r="HA55" s="80">
        <v>0</v>
      </c>
      <c r="HB55" s="18">
        <v>0</v>
      </c>
      <c r="HC55" s="18">
        <v>0</v>
      </c>
      <c r="HD55" s="18">
        <v>0</v>
      </c>
      <c r="HE55" s="18">
        <v>0</v>
      </c>
      <c r="HF55" s="80">
        <v>0</v>
      </c>
      <c r="HG55" s="80">
        <v>0</v>
      </c>
      <c r="HH55" s="18">
        <v>0</v>
      </c>
      <c r="HI55" s="18">
        <v>0</v>
      </c>
      <c r="HJ55" s="18">
        <v>0</v>
      </c>
      <c r="HK55" s="18">
        <v>0</v>
      </c>
      <c r="HL55" s="80">
        <v>0</v>
      </c>
      <c r="HM55" s="80">
        <v>0</v>
      </c>
      <c r="HN55" s="18">
        <v>0</v>
      </c>
      <c r="HO55" s="18">
        <v>0</v>
      </c>
      <c r="HP55" s="18">
        <v>0</v>
      </c>
      <c r="HQ55" s="18">
        <v>0</v>
      </c>
      <c r="HR55" s="18">
        <v>0</v>
      </c>
      <c r="HS55" s="18">
        <v>0</v>
      </c>
      <c r="HT55" s="18">
        <v>1897385917.0398357</v>
      </c>
      <c r="HU55" s="18">
        <v>72444194.119997397</v>
      </c>
      <c r="HV55" s="19">
        <v>1969830111.1598332</v>
      </c>
    </row>
    <row r="56" spans="1:230" ht="12.75" customHeight="1">
      <c r="A56" s="57" t="s">
        <v>245</v>
      </c>
      <c r="B56" s="17">
        <v>3005</v>
      </c>
      <c r="C56" s="58" t="s">
        <v>237</v>
      </c>
      <c r="D56" s="19">
        <v>0</v>
      </c>
      <c r="E56" s="19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0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8">
        <v>0</v>
      </c>
      <c r="BS56" s="18">
        <v>0</v>
      </c>
      <c r="BT56" s="18">
        <v>0</v>
      </c>
      <c r="BU56" s="18">
        <v>0</v>
      </c>
      <c r="BV56" s="18">
        <v>0</v>
      </c>
      <c r="BW56" s="18">
        <v>0</v>
      </c>
      <c r="BX56" s="18">
        <v>0</v>
      </c>
      <c r="BY56" s="18">
        <v>0</v>
      </c>
      <c r="BZ56" s="18">
        <v>0</v>
      </c>
      <c r="CA56" s="18">
        <v>0</v>
      </c>
      <c r="CB56" s="18">
        <v>0</v>
      </c>
      <c r="CC56" s="18">
        <v>0</v>
      </c>
      <c r="CD56" s="18">
        <v>0</v>
      </c>
      <c r="CE56" s="18">
        <v>0</v>
      </c>
      <c r="CF56" s="18">
        <v>0</v>
      </c>
      <c r="CG56" s="18">
        <v>0</v>
      </c>
      <c r="CH56" s="18">
        <v>0</v>
      </c>
      <c r="CI56" s="18">
        <v>0</v>
      </c>
      <c r="CJ56" s="18">
        <v>0</v>
      </c>
      <c r="CK56" s="18">
        <v>0</v>
      </c>
      <c r="CL56" s="18">
        <v>0</v>
      </c>
      <c r="CM56" s="18">
        <v>0</v>
      </c>
      <c r="CN56" s="18">
        <v>0</v>
      </c>
      <c r="CO56" s="18">
        <v>0</v>
      </c>
      <c r="CP56" s="18">
        <v>0</v>
      </c>
      <c r="CQ56" s="18">
        <v>0</v>
      </c>
      <c r="CR56" s="18">
        <v>0</v>
      </c>
      <c r="CS56" s="18">
        <v>0</v>
      </c>
      <c r="CT56" s="18">
        <v>0</v>
      </c>
      <c r="CU56" s="18">
        <v>0</v>
      </c>
      <c r="CV56" s="18">
        <v>0</v>
      </c>
      <c r="CW56" s="18">
        <v>0</v>
      </c>
      <c r="CX56" s="18">
        <v>0</v>
      </c>
      <c r="CY56" s="18">
        <v>0</v>
      </c>
      <c r="CZ56" s="18">
        <v>0</v>
      </c>
      <c r="DA56" s="18">
        <v>0</v>
      </c>
      <c r="DB56" s="18">
        <v>0</v>
      </c>
      <c r="DC56" s="18">
        <v>0</v>
      </c>
      <c r="DD56" s="18">
        <v>44498443.030007973</v>
      </c>
      <c r="DE56" s="18">
        <v>0</v>
      </c>
      <c r="DF56" s="18">
        <v>0</v>
      </c>
      <c r="DG56" s="18">
        <v>0</v>
      </c>
      <c r="DH56" s="18">
        <v>0</v>
      </c>
      <c r="DI56" s="18">
        <v>0</v>
      </c>
      <c r="DJ56" s="18">
        <v>0</v>
      </c>
      <c r="DK56" s="18">
        <v>0</v>
      </c>
      <c r="DL56" s="18">
        <v>0</v>
      </c>
      <c r="DM56" s="18">
        <v>0</v>
      </c>
      <c r="DN56" s="18">
        <v>0</v>
      </c>
      <c r="DO56" s="18">
        <v>0</v>
      </c>
      <c r="DP56" s="18">
        <v>0</v>
      </c>
      <c r="DQ56" s="18">
        <v>0</v>
      </c>
      <c r="DR56" s="18">
        <v>0</v>
      </c>
      <c r="DS56" s="18">
        <v>0</v>
      </c>
      <c r="DT56" s="18">
        <v>0</v>
      </c>
      <c r="DU56" s="18">
        <v>0</v>
      </c>
      <c r="DV56" s="18">
        <v>0</v>
      </c>
      <c r="DW56" s="18">
        <v>0</v>
      </c>
      <c r="DX56" s="18">
        <v>0</v>
      </c>
      <c r="DY56" s="18">
        <v>0</v>
      </c>
      <c r="DZ56" s="18">
        <v>0</v>
      </c>
      <c r="EA56" s="18">
        <v>0</v>
      </c>
      <c r="EB56" s="18">
        <v>0</v>
      </c>
      <c r="EC56" s="18">
        <v>0</v>
      </c>
      <c r="ED56" s="18">
        <v>0</v>
      </c>
      <c r="EE56" s="18">
        <v>0</v>
      </c>
      <c r="EF56" s="18">
        <v>0</v>
      </c>
      <c r="EG56" s="18">
        <v>0</v>
      </c>
      <c r="EH56" s="18">
        <v>0</v>
      </c>
      <c r="EI56" s="18">
        <v>0</v>
      </c>
      <c r="EJ56" s="18">
        <v>0</v>
      </c>
      <c r="EK56" s="18">
        <v>0</v>
      </c>
      <c r="EL56" s="18">
        <v>0</v>
      </c>
      <c r="EM56" s="18">
        <v>0</v>
      </c>
      <c r="EN56" s="18">
        <v>0</v>
      </c>
      <c r="EO56" s="18">
        <v>0</v>
      </c>
      <c r="EP56" s="18">
        <v>0</v>
      </c>
      <c r="EQ56" s="18">
        <v>0</v>
      </c>
      <c r="ER56" s="18">
        <v>0</v>
      </c>
      <c r="ES56" s="18">
        <v>0</v>
      </c>
      <c r="ET56" s="18">
        <v>0</v>
      </c>
      <c r="EU56" s="18">
        <v>0</v>
      </c>
      <c r="EV56" s="18">
        <v>0</v>
      </c>
      <c r="EW56" s="18">
        <v>0</v>
      </c>
      <c r="EX56" s="18">
        <v>0</v>
      </c>
      <c r="EY56" s="18">
        <v>0</v>
      </c>
      <c r="EZ56" s="18">
        <v>0</v>
      </c>
      <c r="FA56" s="18">
        <v>0</v>
      </c>
      <c r="FB56" s="18">
        <v>0</v>
      </c>
      <c r="FC56" s="18">
        <v>0</v>
      </c>
      <c r="FD56" s="18">
        <v>0</v>
      </c>
      <c r="FE56" s="18">
        <v>0</v>
      </c>
      <c r="FF56" s="18">
        <v>0</v>
      </c>
      <c r="FG56" s="18">
        <v>0</v>
      </c>
      <c r="FH56" s="18">
        <v>0</v>
      </c>
      <c r="FI56" s="18">
        <v>0</v>
      </c>
      <c r="FJ56" s="18">
        <v>0</v>
      </c>
      <c r="FK56" s="18">
        <v>0</v>
      </c>
      <c r="FL56" s="18">
        <v>0</v>
      </c>
      <c r="FM56" s="18">
        <v>0</v>
      </c>
      <c r="FN56" s="19">
        <v>0</v>
      </c>
      <c r="FO56" s="19">
        <v>0</v>
      </c>
      <c r="FP56" s="18">
        <v>0</v>
      </c>
      <c r="FQ56" s="18">
        <v>0</v>
      </c>
      <c r="FR56" s="18">
        <v>0</v>
      </c>
      <c r="FS56" s="18">
        <v>0</v>
      </c>
      <c r="FT56" s="80">
        <v>0</v>
      </c>
      <c r="FU56" s="80">
        <v>0</v>
      </c>
      <c r="FV56" s="18">
        <v>0</v>
      </c>
      <c r="FW56" s="18">
        <v>0</v>
      </c>
      <c r="FX56" s="18">
        <v>0</v>
      </c>
      <c r="FY56" s="18">
        <v>0</v>
      </c>
      <c r="FZ56" s="80">
        <v>0</v>
      </c>
      <c r="GA56" s="80">
        <v>0</v>
      </c>
      <c r="GB56" s="18">
        <v>0</v>
      </c>
      <c r="GC56" s="18">
        <v>0</v>
      </c>
      <c r="GD56" s="18">
        <v>0</v>
      </c>
      <c r="GE56" s="18">
        <v>0</v>
      </c>
      <c r="GF56" s="18">
        <v>0</v>
      </c>
      <c r="GG56" s="18">
        <v>0</v>
      </c>
      <c r="GH56" s="18">
        <v>0</v>
      </c>
      <c r="GI56" s="18">
        <v>0</v>
      </c>
      <c r="GJ56" s="18">
        <v>0</v>
      </c>
      <c r="GK56" s="18">
        <v>0</v>
      </c>
      <c r="GL56" s="18">
        <v>0</v>
      </c>
      <c r="GM56" s="18">
        <v>0</v>
      </c>
      <c r="GN56" s="18">
        <v>258732903.78000072</v>
      </c>
      <c r="GO56" s="18">
        <v>0</v>
      </c>
      <c r="GP56" s="18">
        <v>0</v>
      </c>
      <c r="GQ56" s="18">
        <v>0</v>
      </c>
      <c r="GR56" s="18">
        <v>0</v>
      </c>
      <c r="GS56" s="18">
        <v>0</v>
      </c>
      <c r="GT56" s="18">
        <v>0</v>
      </c>
      <c r="GU56" s="18">
        <v>0</v>
      </c>
      <c r="GV56" s="18">
        <v>0</v>
      </c>
      <c r="GW56" s="18">
        <v>0</v>
      </c>
      <c r="GX56" s="18">
        <v>0</v>
      </c>
      <c r="GY56" s="18">
        <v>0</v>
      </c>
      <c r="GZ56" s="80">
        <v>0</v>
      </c>
      <c r="HA56" s="80">
        <v>0</v>
      </c>
      <c r="HB56" s="18">
        <v>0</v>
      </c>
      <c r="HC56" s="18">
        <v>0</v>
      </c>
      <c r="HD56" s="18">
        <v>0</v>
      </c>
      <c r="HE56" s="18">
        <v>0</v>
      </c>
      <c r="HF56" s="80">
        <v>0</v>
      </c>
      <c r="HG56" s="80">
        <v>0</v>
      </c>
      <c r="HH56" s="18">
        <v>0</v>
      </c>
      <c r="HI56" s="18">
        <v>0</v>
      </c>
      <c r="HJ56" s="18">
        <v>0</v>
      </c>
      <c r="HK56" s="18">
        <v>0</v>
      </c>
      <c r="HL56" s="80">
        <v>0</v>
      </c>
      <c r="HM56" s="80">
        <v>0</v>
      </c>
      <c r="HN56" s="18">
        <v>0</v>
      </c>
      <c r="HO56" s="18">
        <v>0</v>
      </c>
      <c r="HP56" s="18">
        <v>0</v>
      </c>
      <c r="HQ56" s="18">
        <v>0</v>
      </c>
      <c r="HR56" s="18">
        <v>0</v>
      </c>
      <c r="HS56" s="18">
        <v>0</v>
      </c>
      <c r="HT56" s="18">
        <v>303231346.81000865</v>
      </c>
      <c r="HU56" s="18">
        <v>0</v>
      </c>
      <c r="HV56" s="19">
        <v>303231346.81000865</v>
      </c>
    </row>
    <row r="57" spans="1:230" ht="12.75" customHeight="1">
      <c r="A57" s="57" t="s">
        <v>247</v>
      </c>
      <c r="B57" s="17">
        <v>3006</v>
      </c>
      <c r="C57" s="58" t="s">
        <v>237</v>
      </c>
      <c r="D57" s="19">
        <v>0</v>
      </c>
      <c r="E57" s="19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0</v>
      </c>
      <c r="BE57" s="18">
        <v>0</v>
      </c>
      <c r="BF57" s="18">
        <v>0</v>
      </c>
      <c r="BG57" s="18">
        <v>0</v>
      </c>
      <c r="BH57" s="18">
        <v>0</v>
      </c>
      <c r="BI57" s="18">
        <v>0</v>
      </c>
      <c r="BJ57" s="18">
        <v>0</v>
      </c>
      <c r="BK57" s="18">
        <v>0</v>
      </c>
      <c r="BL57" s="18">
        <v>0</v>
      </c>
      <c r="BM57" s="18">
        <v>0</v>
      </c>
      <c r="BN57" s="18">
        <v>0</v>
      </c>
      <c r="BO57" s="18">
        <v>0</v>
      </c>
      <c r="BP57" s="18">
        <v>0</v>
      </c>
      <c r="BQ57" s="18">
        <v>0</v>
      </c>
      <c r="BR57" s="18">
        <v>0</v>
      </c>
      <c r="BS57" s="18">
        <v>0</v>
      </c>
      <c r="BT57" s="18">
        <v>0</v>
      </c>
      <c r="BU57" s="18">
        <v>0</v>
      </c>
      <c r="BV57" s="18">
        <v>0</v>
      </c>
      <c r="BW57" s="18">
        <v>0</v>
      </c>
      <c r="BX57" s="18">
        <v>0</v>
      </c>
      <c r="BY57" s="18">
        <v>0</v>
      </c>
      <c r="BZ57" s="18">
        <v>0</v>
      </c>
      <c r="CA57" s="18">
        <v>0</v>
      </c>
      <c r="CB57" s="18">
        <v>0</v>
      </c>
      <c r="CC57" s="18">
        <v>0</v>
      </c>
      <c r="CD57" s="18">
        <v>0</v>
      </c>
      <c r="CE57" s="18">
        <v>0</v>
      </c>
      <c r="CF57" s="18">
        <v>0</v>
      </c>
      <c r="CG57" s="18">
        <v>0</v>
      </c>
      <c r="CH57" s="18">
        <v>0</v>
      </c>
      <c r="CI57" s="18">
        <v>0</v>
      </c>
      <c r="CJ57" s="18">
        <v>0</v>
      </c>
      <c r="CK57" s="18">
        <v>0</v>
      </c>
      <c r="CL57" s="18">
        <v>0</v>
      </c>
      <c r="CM57" s="18">
        <v>0</v>
      </c>
      <c r="CN57" s="18">
        <v>0</v>
      </c>
      <c r="CO57" s="18">
        <v>0</v>
      </c>
      <c r="CP57" s="18">
        <v>0</v>
      </c>
      <c r="CQ57" s="18">
        <v>0</v>
      </c>
      <c r="CR57" s="18">
        <v>0</v>
      </c>
      <c r="CS57" s="18">
        <v>0</v>
      </c>
      <c r="CT57" s="18">
        <v>0</v>
      </c>
      <c r="CU57" s="18">
        <v>0</v>
      </c>
      <c r="CV57" s="18">
        <v>0</v>
      </c>
      <c r="CW57" s="18">
        <v>0</v>
      </c>
      <c r="CX57" s="18">
        <v>0</v>
      </c>
      <c r="CY57" s="18">
        <v>0</v>
      </c>
      <c r="CZ57" s="18">
        <v>0</v>
      </c>
      <c r="DA57" s="18">
        <v>0</v>
      </c>
      <c r="DB57" s="18">
        <v>0</v>
      </c>
      <c r="DC57" s="18">
        <v>0</v>
      </c>
      <c r="DD57" s="18">
        <v>54332395.390000001</v>
      </c>
      <c r="DE57" s="18">
        <v>0</v>
      </c>
      <c r="DF57" s="18">
        <v>0</v>
      </c>
      <c r="DG57" s="18">
        <v>0</v>
      </c>
      <c r="DH57" s="18">
        <v>0</v>
      </c>
      <c r="DI57" s="18">
        <v>0</v>
      </c>
      <c r="DJ57" s="18">
        <v>0</v>
      </c>
      <c r="DK57" s="18">
        <v>0</v>
      </c>
      <c r="DL57" s="18">
        <v>0</v>
      </c>
      <c r="DM57" s="18">
        <v>0</v>
      </c>
      <c r="DN57" s="18">
        <v>0</v>
      </c>
      <c r="DO57" s="18">
        <v>0</v>
      </c>
      <c r="DP57" s="18">
        <v>0</v>
      </c>
      <c r="DQ57" s="18">
        <v>0</v>
      </c>
      <c r="DR57" s="18">
        <v>0</v>
      </c>
      <c r="DS57" s="18">
        <v>0</v>
      </c>
      <c r="DT57" s="18">
        <v>0</v>
      </c>
      <c r="DU57" s="18">
        <v>0</v>
      </c>
      <c r="DV57" s="18">
        <v>0</v>
      </c>
      <c r="DW57" s="18">
        <v>0</v>
      </c>
      <c r="DX57" s="18">
        <v>0</v>
      </c>
      <c r="DY57" s="18">
        <v>0</v>
      </c>
      <c r="DZ57" s="18">
        <v>0</v>
      </c>
      <c r="EA57" s="18">
        <v>0</v>
      </c>
      <c r="EB57" s="18">
        <v>0</v>
      </c>
      <c r="EC57" s="18">
        <v>0</v>
      </c>
      <c r="ED57" s="18">
        <v>0</v>
      </c>
      <c r="EE57" s="18">
        <v>0</v>
      </c>
      <c r="EF57" s="18">
        <v>0</v>
      </c>
      <c r="EG57" s="18">
        <v>0</v>
      </c>
      <c r="EH57" s="18">
        <v>0</v>
      </c>
      <c r="EI57" s="18">
        <v>0</v>
      </c>
      <c r="EJ57" s="18">
        <v>0</v>
      </c>
      <c r="EK57" s="18">
        <v>0</v>
      </c>
      <c r="EL57" s="18">
        <v>0</v>
      </c>
      <c r="EM57" s="18">
        <v>0</v>
      </c>
      <c r="EN57" s="18">
        <v>0</v>
      </c>
      <c r="EO57" s="18">
        <v>0</v>
      </c>
      <c r="EP57" s="18">
        <v>0</v>
      </c>
      <c r="EQ57" s="18">
        <v>0</v>
      </c>
      <c r="ER57" s="18">
        <v>0</v>
      </c>
      <c r="ES57" s="18">
        <v>0</v>
      </c>
      <c r="ET57" s="18">
        <v>0</v>
      </c>
      <c r="EU57" s="18">
        <v>0</v>
      </c>
      <c r="EV57" s="18">
        <v>0</v>
      </c>
      <c r="EW57" s="18">
        <v>0</v>
      </c>
      <c r="EX57" s="18">
        <v>0</v>
      </c>
      <c r="EY57" s="18">
        <v>0</v>
      </c>
      <c r="EZ57" s="18">
        <v>0</v>
      </c>
      <c r="FA57" s="18">
        <v>0</v>
      </c>
      <c r="FB57" s="18">
        <v>0</v>
      </c>
      <c r="FC57" s="18">
        <v>0</v>
      </c>
      <c r="FD57" s="18">
        <v>0</v>
      </c>
      <c r="FE57" s="18">
        <v>0</v>
      </c>
      <c r="FF57" s="18">
        <v>0</v>
      </c>
      <c r="FG57" s="18">
        <v>0</v>
      </c>
      <c r="FH57" s="18">
        <v>0</v>
      </c>
      <c r="FI57" s="18">
        <v>0</v>
      </c>
      <c r="FJ57" s="18">
        <v>0</v>
      </c>
      <c r="FK57" s="18">
        <v>0</v>
      </c>
      <c r="FL57" s="18">
        <v>0</v>
      </c>
      <c r="FM57" s="18">
        <v>0</v>
      </c>
      <c r="FN57" s="19">
        <v>0</v>
      </c>
      <c r="FO57" s="19">
        <v>0</v>
      </c>
      <c r="FP57" s="18">
        <v>0</v>
      </c>
      <c r="FQ57" s="18">
        <v>0</v>
      </c>
      <c r="FR57" s="18">
        <v>0</v>
      </c>
      <c r="FS57" s="18">
        <v>0</v>
      </c>
      <c r="FT57" s="80">
        <v>0</v>
      </c>
      <c r="FU57" s="80">
        <v>0</v>
      </c>
      <c r="FV57" s="18">
        <v>0</v>
      </c>
      <c r="FW57" s="18">
        <v>0</v>
      </c>
      <c r="FX57" s="18">
        <v>0</v>
      </c>
      <c r="FY57" s="18">
        <v>0</v>
      </c>
      <c r="FZ57" s="80">
        <v>0</v>
      </c>
      <c r="GA57" s="80">
        <v>0</v>
      </c>
      <c r="GB57" s="18">
        <v>0</v>
      </c>
      <c r="GC57" s="18">
        <v>0</v>
      </c>
      <c r="GD57" s="18">
        <v>0</v>
      </c>
      <c r="GE57" s="18">
        <v>0</v>
      </c>
      <c r="GF57" s="18">
        <v>0</v>
      </c>
      <c r="GG57" s="18">
        <v>0</v>
      </c>
      <c r="GH57" s="18">
        <v>0</v>
      </c>
      <c r="GI57" s="18">
        <v>0</v>
      </c>
      <c r="GJ57" s="18">
        <v>0</v>
      </c>
      <c r="GK57" s="18">
        <v>0</v>
      </c>
      <c r="GL57" s="18">
        <v>0</v>
      </c>
      <c r="GM57" s="18">
        <v>0</v>
      </c>
      <c r="GN57" s="18">
        <v>1965766512.8199999</v>
      </c>
      <c r="GO57" s="18">
        <v>0</v>
      </c>
      <c r="GP57" s="18">
        <v>0</v>
      </c>
      <c r="GQ57" s="18">
        <v>0</v>
      </c>
      <c r="GR57" s="18">
        <v>0</v>
      </c>
      <c r="GS57" s="18">
        <v>0</v>
      </c>
      <c r="GT57" s="18">
        <v>0</v>
      </c>
      <c r="GU57" s="18">
        <v>0</v>
      </c>
      <c r="GV57" s="18">
        <v>0</v>
      </c>
      <c r="GW57" s="18">
        <v>0</v>
      </c>
      <c r="GX57" s="18">
        <v>0</v>
      </c>
      <c r="GY57" s="18">
        <v>0</v>
      </c>
      <c r="GZ57" s="80">
        <v>0</v>
      </c>
      <c r="HA57" s="80">
        <v>0</v>
      </c>
      <c r="HB57" s="18">
        <v>0</v>
      </c>
      <c r="HC57" s="18">
        <v>0</v>
      </c>
      <c r="HD57" s="18">
        <v>0</v>
      </c>
      <c r="HE57" s="18">
        <v>0</v>
      </c>
      <c r="HF57" s="80">
        <v>0</v>
      </c>
      <c r="HG57" s="80">
        <v>0</v>
      </c>
      <c r="HH57" s="18">
        <v>0</v>
      </c>
      <c r="HI57" s="18">
        <v>0</v>
      </c>
      <c r="HJ57" s="18">
        <v>0</v>
      </c>
      <c r="HK57" s="18">
        <v>0</v>
      </c>
      <c r="HL57" s="80">
        <v>0</v>
      </c>
      <c r="HM57" s="80">
        <v>0</v>
      </c>
      <c r="HN57" s="18">
        <v>0</v>
      </c>
      <c r="HO57" s="18">
        <v>0</v>
      </c>
      <c r="HP57" s="18">
        <v>0</v>
      </c>
      <c r="HQ57" s="18">
        <v>0</v>
      </c>
      <c r="HR57" s="18">
        <v>0</v>
      </c>
      <c r="HS57" s="18">
        <v>0</v>
      </c>
      <c r="HT57" s="18">
        <v>2020098908.21</v>
      </c>
      <c r="HU57" s="18">
        <v>0</v>
      </c>
      <c r="HV57" s="19">
        <v>2020098908.21</v>
      </c>
    </row>
    <row r="58" spans="1:230" ht="12.75" customHeight="1">
      <c r="A58" s="57" t="s">
        <v>249</v>
      </c>
      <c r="B58" s="17">
        <v>3007</v>
      </c>
      <c r="C58" s="58" t="s">
        <v>237</v>
      </c>
      <c r="D58" s="19">
        <v>0</v>
      </c>
      <c r="E58" s="19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0</v>
      </c>
      <c r="BV58" s="18">
        <v>0</v>
      </c>
      <c r="BW58" s="18">
        <v>0</v>
      </c>
      <c r="BX58" s="18">
        <v>0</v>
      </c>
      <c r="BY58" s="18">
        <v>0</v>
      </c>
      <c r="BZ58" s="18">
        <v>0</v>
      </c>
      <c r="CA58" s="18">
        <v>0</v>
      </c>
      <c r="CB58" s="18">
        <v>0</v>
      </c>
      <c r="CC58" s="18">
        <v>0</v>
      </c>
      <c r="CD58" s="18">
        <v>0</v>
      </c>
      <c r="CE58" s="18">
        <v>0</v>
      </c>
      <c r="CF58" s="18">
        <v>0</v>
      </c>
      <c r="CG58" s="18">
        <v>0</v>
      </c>
      <c r="CH58" s="18">
        <v>0</v>
      </c>
      <c r="CI58" s="18">
        <v>0</v>
      </c>
      <c r="CJ58" s="18">
        <v>0</v>
      </c>
      <c r="CK58" s="18">
        <v>0</v>
      </c>
      <c r="CL58" s="18">
        <v>0</v>
      </c>
      <c r="CM58" s="18">
        <v>0</v>
      </c>
      <c r="CN58" s="18">
        <v>0</v>
      </c>
      <c r="CO58" s="18">
        <v>0</v>
      </c>
      <c r="CP58" s="18">
        <v>0</v>
      </c>
      <c r="CQ58" s="18">
        <v>0</v>
      </c>
      <c r="CR58" s="18">
        <v>0</v>
      </c>
      <c r="CS58" s="18">
        <v>0</v>
      </c>
      <c r="CT58" s="18">
        <v>0</v>
      </c>
      <c r="CU58" s="18">
        <v>0</v>
      </c>
      <c r="CV58" s="18">
        <v>0</v>
      </c>
      <c r="CW58" s="18">
        <v>0</v>
      </c>
      <c r="CX58" s="18">
        <v>0</v>
      </c>
      <c r="CY58" s="18">
        <v>0</v>
      </c>
      <c r="CZ58" s="18">
        <v>0</v>
      </c>
      <c r="DA58" s="18">
        <v>0</v>
      </c>
      <c r="DB58" s="18">
        <v>0</v>
      </c>
      <c r="DC58" s="18">
        <v>0</v>
      </c>
      <c r="DD58" s="18">
        <v>130005.01000000001</v>
      </c>
      <c r="DE58" s="18">
        <v>0</v>
      </c>
      <c r="DF58" s="18">
        <v>0</v>
      </c>
      <c r="DG58" s="18">
        <v>0</v>
      </c>
      <c r="DH58" s="18">
        <v>0</v>
      </c>
      <c r="DI58" s="18">
        <v>0</v>
      </c>
      <c r="DJ58" s="18">
        <v>0</v>
      </c>
      <c r="DK58" s="18">
        <v>0</v>
      </c>
      <c r="DL58" s="18">
        <v>0</v>
      </c>
      <c r="DM58" s="18">
        <v>0</v>
      </c>
      <c r="DN58" s="18">
        <v>0</v>
      </c>
      <c r="DO58" s="18">
        <v>0</v>
      </c>
      <c r="DP58" s="18">
        <v>0</v>
      </c>
      <c r="DQ58" s="18">
        <v>0</v>
      </c>
      <c r="DR58" s="18">
        <v>0</v>
      </c>
      <c r="DS58" s="18">
        <v>0</v>
      </c>
      <c r="DT58" s="18">
        <v>0</v>
      </c>
      <c r="DU58" s="18">
        <v>0</v>
      </c>
      <c r="DV58" s="18">
        <v>0</v>
      </c>
      <c r="DW58" s="18">
        <v>0</v>
      </c>
      <c r="DX58" s="18">
        <v>0</v>
      </c>
      <c r="DY58" s="18">
        <v>0</v>
      </c>
      <c r="DZ58" s="18">
        <v>0</v>
      </c>
      <c r="EA58" s="18">
        <v>0</v>
      </c>
      <c r="EB58" s="18">
        <v>0</v>
      </c>
      <c r="EC58" s="18">
        <v>0</v>
      </c>
      <c r="ED58" s="18">
        <v>0</v>
      </c>
      <c r="EE58" s="18">
        <v>0</v>
      </c>
      <c r="EF58" s="18">
        <v>0</v>
      </c>
      <c r="EG58" s="18">
        <v>0</v>
      </c>
      <c r="EH58" s="18">
        <v>0</v>
      </c>
      <c r="EI58" s="18">
        <v>0</v>
      </c>
      <c r="EJ58" s="18">
        <v>0</v>
      </c>
      <c r="EK58" s="18">
        <v>0</v>
      </c>
      <c r="EL58" s="18">
        <v>0</v>
      </c>
      <c r="EM58" s="18">
        <v>0</v>
      </c>
      <c r="EN58" s="18">
        <v>0</v>
      </c>
      <c r="EO58" s="18">
        <v>0</v>
      </c>
      <c r="EP58" s="18">
        <v>0</v>
      </c>
      <c r="EQ58" s="18">
        <v>0</v>
      </c>
      <c r="ER58" s="18">
        <v>0</v>
      </c>
      <c r="ES58" s="18">
        <v>0</v>
      </c>
      <c r="ET58" s="18">
        <v>0</v>
      </c>
      <c r="EU58" s="18">
        <v>0</v>
      </c>
      <c r="EV58" s="18">
        <v>0</v>
      </c>
      <c r="EW58" s="18">
        <v>0</v>
      </c>
      <c r="EX58" s="18">
        <v>0</v>
      </c>
      <c r="EY58" s="18">
        <v>0</v>
      </c>
      <c r="EZ58" s="18">
        <v>0</v>
      </c>
      <c r="FA58" s="18">
        <v>0</v>
      </c>
      <c r="FB58" s="18">
        <v>0</v>
      </c>
      <c r="FC58" s="18">
        <v>0</v>
      </c>
      <c r="FD58" s="18">
        <v>0</v>
      </c>
      <c r="FE58" s="18">
        <v>0</v>
      </c>
      <c r="FF58" s="18">
        <v>0</v>
      </c>
      <c r="FG58" s="18">
        <v>0</v>
      </c>
      <c r="FH58" s="18">
        <v>0</v>
      </c>
      <c r="FI58" s="18">
        <v>0</v>
      </c>
      <c r="FJ58" s="18">
        <v>0</v>
      </c>
      <c r="FK58" s="18">
        <v>0</v>
      </c>
      <c r="FL58" s="18">
        <v>0</v>
      </c>
      <c r="FM58" s="18">
        <v>0</v>
      </c>
      <c r="FN58" s="19">
        <v>0</v>
      </c>
      <c r="FO58" s="19">
        <v>0</v>
      </c>
      <c r="FP58" s="18">
        <v>0</v>
      </c>
      <c r="FQ58" s="18">
        <v>0</v>
      </c>
      <c r="FR58" s="18">
        <v>0</v>
      </c>
      <c r="FS58" s="18">
        <v>0</v>
      </c>
      <c r="FT58" s="80">
        <v>0</v>
      </c>
      <c r="FU58" s="80">
        <v>0</v>
      </c>
      <c r="FV58" s="18">
        <v>0</v>
      </c>
      <c r="FW58" s="18">
        <v>0</v>
      </c>
      <c r="FX58" s="18">
        <v>0</v>
      </c>
      <c r="FY58" s="18">
        <v>0</v>
      </c>
      <c r="FZ58" s="80">
        <v>0</v>
      </c>
      <c r="GA58" s="80">
        <v>0</v>
      </c>
      <c r="GB58" s="18">
        <v>0</v>
      </c>
      <c r="GC58" s="18">
        <v>0</v>
      </c>
      <c r="GD58" s="18">
        <v>0</v>
      </c>
      <c r="GE58" s="18">
        <v>0</v>
      </c>
      <c r="GF58" s="18">
        <v>0</v>
      </c>
      <c r="GG58" s="18">
        <v>0</v>
      </c>
      <c r="GH58" s="18">
        <v>0</v>
      </c>
      <c r="GI58" s="18">
        <v>0</v>
      </c>
      <c r="GJ58" s="18">
        <v>0</v>
      </c>
      <c r="GK58" s="18">
        <v>0</v>
      </c>
      <c r="GL58" s="18">
        <v>1609.4</v>
      </c>
      <c r="GM58" s="18">
        <v>0</v>
      </c>
      <c r="GN58" s="18">
        <v>23732148.469999999</v>
      </c>
      <c r="GO58" s="18">
        <v>2756504.7399999998</v>
      </c>
      <c r="GP58" s="18">
        <v>0</v>
      </c>
      <c r="GQ58" s="18">
        <v>0</v>
      </c>
      <c r="GR58" s="18">
        <v>0</v>
      </c>
      <c r="GS58" s="18">
        <v>0</v>
      </c>
      <c r="GT58" s="18">
        <v>52201.78</v>
      </c>
      <c r="GU58" s="18">
        <v>0</v>
      </c>
      <c r="GV58" s="18">
        <v>0</v>
      </c>
      <c r="GW58" s="18">
        <v>0</v>
      </c>
      <c r="GX58" s="18">
        <v>0</v>
      </c>
      <c r="GY58" s="18">
        <v>0</v>
      </c>
      <c r="GZ58" s="80">
        <v>0</v>
      </c>
      <c r="HA58" s="80">
        <v>0</v>
      </c>
      <c r="HB58" s="18">
        <v>0</v>
      </c>
      <c r="HC58" s="18">
        <v>0</v>
      </c>
      <c r="HD58" s="18">
        <v>0</v>
      </c>
      <c r="HE58" s="18">
        <v>0</v>
      </c>
      <c r="HF58" s="80">
        <v>0</v>
      </c>
      <c r="HG58" s="80">
        <v>0</v>
      </c>
      <c r="HH58" s="18">
        <v>0</v>
      </c>
      <c r="HI58" s="18">
        <v>0</v>
      </c>
      <c r="HJ58" s="18">
        <v>0</v>
      </c>
      <c r="HK58" s="18">
        <v>0</v>
      </c>
      <c r="HL58" s="80">
        <v>0</v>
      </c>
      <c r="HM58" s="80">
        <v>0</v>
      </c>
      <c r="HN58" s="18">
        <v>0</v>
      </c>
      <c r="HO58" s="18">
        <v>0</v>
      </c>
      <c r="HP58" s="18">
        <v>0</v>
      </c>
      <c r="HQ58" s="18">
        <v>0</v>
      </c>
      <c r="HR58" s="18">
        <v>0</v>
      </c>
      <c r="HS58" s="18">
        <v>0</v>
      </c>
      <c r="HT58" s="18">
        <v>23915964.66</v>
      </c>
      <c r="HU58" s="18">
        <v>2756504.7399999998</v>
      </c>
      <c r="HV58" s="19">
        <v>26672469.399999999</v>
      </c>
    </row>
    <row r="59" spans="1:230" ht="12.75" customHeight="1">
      <c r="A59" s="57" t="s">
        <v>251</v>
      </c>
      <c r="B59" s="17">
        <v>3008</v>
      </c>
      <c r="C59" s="58" t="s">
        <v>237</v>
      </c>
      <c r="D59" s="19">
        <v>0</v>
      </c>
      <c r="E59" s="19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0</v>
      </c>
      <c r="BD59" s="18">
        <v>0</v>
      </c>
      <c r="BE59" s="18">
        <v>0</v>
      </c>
      <c r="BF59" s="18">
        <v>0</v>
      </c>
      <c r="BG59" s="18">
        <v>0</v>
      </c>
      <c r="BH59" s="18">
        <v>0</v>
      </c>
      <c r="BI59" s="18">
        <v>0</v>
      </c>
      <c r="BJ59" s="18">
        <v>0</v>
      </c>
      <c r="BK59" s="18">
        <v>0</v>
      </c>
      <c r="BL59" s="18">
        <v>0</v>
      </c>
      <c r="BM59" s="18">
        <v>0</v>
      </c>
      <c r="BN59" s="18">
        <v>0</v>
      </c>
      <c r="BO59" s="18">
        <v>0</v>
      </c>
      <c r="BP59" s="18">
        <v>0</v>
      </c>
      <c r="BQ59" s="18">
        <v>0</v>
      </c>
      <c r="BR59" s="18">
        <v>0</v>
      </c>
      <c r="BS59" s="18">
        <v>0</v>
      </c>
      <c r="BT59" s="18">
        <v>0</v>
      </c>
      <c r="BU59" s="18">
        <v>0</v>
      </c>
      <c r="BV59" s="18">
        <v>0</v>
      </c>
      <c r="BW59" s="18">
        <v>0</v>
      </c>
      <c r="BX59" s="18">
        <v>0</v>
      </c>
      <c r="BY59" s="18">
        <v>0</v>
      </c>
      <c r="BZ59" s="18">
        <v>0</v>
      </c>
      <c r="CA59" s="18">
        <v>0</v>
      </c>
      <c r="CB59" s="18">
        <v>0</v>
      </c>
      <c r="CC59" s="18">
        <v>0</v>
      </c>
      <c r="CD59" s="18">
        <v>0</v>
      </c>
      <c r="CE59" s="18">
        <v>0</v>
      </c>
      <c r="CF59" s="18">
        <v>0</v>
      </c>
      <c r="CG59" s="18">
        <v>0</v>
      </c>
      <c r="CH59" s="18">
        <v>0</v>
      </c>
      <c r="CI59" s="18">
        <v>0</v>
      </c>
      <c r="CJ59" s="18">
        <v>0</v>
      </c>
      <c r="CK59" s="18">
        <v>0</v>
      </c>
      <c r="CL59" s="18">
        <v>0</v>
      </c>
      <c r="CM59" s="18">
        <v>0</v>
      </c>
      <c r="CN59" s="18">
        <v>0</v>
      </c>
      <c r="CO59" s="18">
        <v>0</v>
      </c>
      <c r="CP59" s="18">
        <v>0</v>
      </c>
      <c r="CQ59" s="18">
        <v>0</v>
      </c>
      <c r="CR59" s="18">
        <v>0</v>
      </c>
      <c r="CS59" s="18">
        <v>0</v>
      </c>
      <c r="CT59" s="18">
        <v>0</v>
      </c>
      <c r="CU59" s="18">
        <v>0</v>
      </c>
      <c r="CV59" s="18">
        <v>0</v>
      </c>
      <c r="CW59" s="18">
        <v>0</v>
      </c>
      <c r="CX59" s="18">
        <v>0</v>
      </c>
      <c r="CY59" s="18">
        <v>0</v>
      </c>
      <c r="CZ59" s="18">
        <v>0</v>
      </c>
      <c r="DA59" s="18">
        <v>0</v>
      </c>
      <c r="DB59" s="18">
        <v>0</v>
      </c>
      <c r="DC59" s="18">
        <v>0</v>
      </c>
      <c r="DD59" s="18">
        <v>33928216.479999997</v>
      </c>
      <c r="DE59" s="18">
        <v>0</v>
      </c>
      <c r="DF59" s="18">
        <v>0</v>
      </c>
      <c r="DG59" s="18">
        <v>0</v>
      </c>
      <c r="DH59" s="18">
        <v>0</v>
      </c>
      <c r="DI59" s="18">
        <v>0</v>
      </c>
      <c r="DJ59" s="18">
        <v>0</v>
      </c>
      <c r="DK59" s="18">
        <v>0</v>
      </c>
      <c r="DL59" s="18">
        <v>0</v>
      </c>
      <c r="DM59" s="18">
        <v>0</v>
      </c>
      <c r="DN59" s="18">
        <v>0</v>
      </c>
      <c r="DO59" s="18">
        <v>0</v>
      </c>
      <c r="DP59" s="18">
        <v>0</v>
      </c>
      <c r="DQ59" s="18">
        <v>0</v>
      </c>
      <c r="DR59" s="18">
        <v>0</v>
      </c>
      <c r="DS59" s="18">
        <v>0</v>
      </c>
      <c r="DT59" s="18">
        <v>0</v>
      </c>
      <c r="DU59" s="18">
        <v>0</v>
      </c>
      <c r="DV59" s="18">
        <v>0</v>
      </c>
      <c r="DW59" s="18">
        <v>0</v>
      </c>
      <c r="DX59" s="18">
        <v>0</v>
      </c>
      <c r="DY59" s="18">
        <v>0</v>
      </c>
      <c r="DZ59" s="18">
        <v>0</v>
      </c>
      <c r="EA59" s="18">
        <v>0</v>
      </c>
      <c r="EB59" s="18">
        <v>0</v>
      </c>
      <c r="EC59" s="18">
        <v>0</v>
      </c>
      <c r="ED59" s="18">
        <v>0</v>
      </c>
      <c r="EE59" s="18">
        <v>0</v>
      </c>
      <c r="EF59" s="18">
        <v>0</v>
      </c>
      <c r="EG59" s="18">
        <v>0</v>
      </c>
      <c r="EH59" s="18">
        <v>0</v>
      </c>
      <c r="EI59" s="18">
        <v>0</v>
      </c>
      <c r="EJ59" s="18">
        <v>0</v>
      </c>
      <c r="EK59" s="18">
        <v>0</v>
      </c>
      <c r="EL59" s="18">
        <v>0</v>
      </c>
      <c r="EM59" s="18">
        <v>0</v>
      </c>
      <c r="EN59" s="18">
        <v>0</v>
      </c>
      <c r="EO59" s="18">
        <v>0</v>
      </c>
      <c r="EP59" s="18">
        <v>0</v>
      </c>
      <c r="EQ59" s="18">
        <v>0</v>
      </c>
      <c r="ER59" s="18">
        <v>0</v>
      </c>
      <c r="ES59" s="18">
        <v>0</v>
      </c>
      <c r="ET59" s="18">
        <v>0</v>
      </c>
      <c r="EU59" s="18">
        <v>0</v>
      </c>
      <c r="EV59" s="18">
        <v>0</v>
      </c>
      <c r="EW59" s="18">
        <v>0</v>
      </c>
      <c r="EX59" s="18">
        <v>0</v>
      </c>
      <c r="EY59" s="18">
        <v>0</v>
      </c>
      <c r="EZ59" s="18">
        <v>0</v>
      </c>
      <c r="FA59" s="18">
        <v>0</v>
      </c>
      <c r="FB59" s="18">
        <v>0</v>
      </c>
      <c r="FC59" s="18">
        <v>0</v>
      </c>
      <c r="FD59" s="18">
        <v>0</v>
      </c>
      <c r="FE59" s="18">
        <v>0</v>
      </c>
      <c r="FF59" s="18">
        <v>0</v>
      </c>
      <c r="FG59" s="18">
        <v>0</v>
      </c>
      <c r="FH59" s="18">
        <v>0</v>
      </c>
      <c r="FI59" s="18">
        <v>0</v>
      </c>
      <c r="FJ59" s="18">
        <v>0</v>
      </c>
      <c r="FK59" s="18">
        <v>0</v>
      </c>
      <c r="FL59" s="18">
        <v>0</v>
      </c>
      <c r="FM59" s="18">
        <v>0</v>
      </c>
      <c r="FN59" s="19">
        <v>0</v>
      </c>
      <c r="FO59" s="19">
        <v>0</v>
      </c>
      <c r="FP59" s="18">
        <v>0</v>
      </c>
      <c r="FQ59" s="18">
        <v>0</v>
      </c>
      <c r="FR59" s="18">
        <v>0</v>
      </c>
      <c r="FS59" s="18">
        <v>0</v>
      </c>
      <c r="FT59" s="80">
        <v>0</v>
      </c>
      <c r="FU59" s="80">
        <v>0</v>
      </c>
      <c r="FV59" s="18">
        <v>0</v>
      </c>
      <c r="FW59" s="18">
        <v>0</v>
      </c>
      <c r="FX59" s="18">
        <v>0</v>
      </c>
      <c r="FY59" s="18">
        <v>0</v>
      </c>
      <c r="FZ59" s="80">
        <v>0</v>
      </c>
      <c r="GA59" s="80">
        <v>0</v>
      </c>
      <c r="GB59" s="18">
        <v>0</v>
      </c>
      <c r="GC59" s="18">
        <v>0</v>
      </c>
      <c r="GD59" s="18">
        <v>0</v>
      </c>
      <c r="GE59" s="18">
        <v>0</v>
      </c>
      <c r="GF59" s="18">
        <v>0</v>
      </c>
      <c r="GG59" s="18">
        <v>0</v>
      </c>
      <c r="GH59" s="18">
        <v>0</v>
      </c>
      <c r="GI59" s="18">
        <v>0</v>
      </c>
      <c r="GJ59" s="18">
        <v>0</v>
      </c>
      <c r="GK59" s="18">
        <v>0</v>
      </c>
      <c r="GL59" s="18">
        <v>0</v>
      </c>
      <c r="GM59" s="18">
        <v>0</v>
      </c>
      <c r="GN59" s="18">
        <v>471055596.18106002</v>
      </c>
      <c r="GO59" s="18">
        <v>0</v>
      </c>
      <c r="GP59" s="18">
        <v>0</v>
      </c>
      <c r="GQ59" s="18">
        <v>0</v>
      </c>
      <c r="GR59" s="18">
        <v>0</v>
      </c>
      <c r="GS59" s="18">
        <v>0</v>
      </c>
      <c r="GT59" s="18">
        <v>0</v>
      </c>
      <c r="GU59" s="18">
        <v>0</v>
      </c>
      <c r="GV59" s="18">
        <v>0</v>
      </c>
      <c r="GW59" s="18">
        <v>0</v>
      </c>
      <c r="GX59" s="18">
        <v>0</v>
      </c>
      <c r="GY59" s="18">
        <v>0</v>
      </c>
      <c r="GZ59" s="80">
        <v>0</v>
      </c>
      <c r="HA59" s="80">
        <v>0</v>
      </c>
      <c r="HB59" s="18">
        <v>0</v>
      </c>
      <c r="HC59" s="18">
        <v>0</v>
      </c>
      <c r="HD59" s="18">
        <v>0</v>
      </c>
      <c r="HE59" s="18">
        <v>0</v>
      </c>
      <c r="HF59" s="80">
        <v>0</v>
      </c>
      <c r="HG59" s="80">
        <v>0</v>
      </c>
      <c r="HH59" s="18">
        <v>0</v>
      </c>
      <c r="HI59" s="18">
        <v>0</v>
      </c>
      <c r="HJ59" s="18">
        <v>0</v>
      </c>
      <c r="HK59" s="18">
        <v>0</v>
      </c>
      <c r="HL59" s="80">
        <v>0</v>
      </c>
      <c r="HM59" s="80">
        <v>0</v>
      </c>
      <c r="HN59" s="18">
        <v>0</v>
      </c>
      <c r="HO59" s="18">
        <v>0</v>
      </c>
      <c r="HP59" s="18">
        <v>0</v>
      </c>
      <c r="HQ59" s="18">
        <v>0</v>
      </c>
      <c r="HR59" s="18">
        <v>0</v>
      </c>
      <c r="HS59" s="18">
        <v>0</v>
      </c>
      <c r="HT59" s="18">
        <v>504983812.66106004</v>
      </c>
      <c r="HU59" s="18">
        <v>0</v>
      </c>
      <c r="HV59" s="19">
        <v>504983812.66106004</v>
      </c>
    </row>
    <row r="60" spans="1:230" ht="12.75" customHeight="1">
      <c r="A60" s="57" t="s">
        <v>253</v>
      </c>
      <c r="B60" s="17">
        <v>3009</v>
      </c>
      <c r="C60" s="58" t="s">
        <v>237</v>
      </c>
      <c r="D60" s="19">
        <v>0</v>
      </c>
      <c r="E60" s="19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  <c r="BE60" s="18">
        <v>0</v>
      </c>
      <c r="BF60" s="18">
        <v>0</v>
      </c>
      <c r="BG60" s="18">
        <v>0</v>
      </c>
      <c r="BH60" s="18">
        <v>0</v>
      </c>
      <c r="BI60" s="18">
        <v>0</v>
      </c>
      <c r="BJ60" s="18">
        <v>0</v>
      </c>
      <c r="BK60" s="18">
        <v>0</v>
      </c>
      <c r="BL60" s="18">
        <v>0</v>
      </c>
      <c r="BM60" s="18">
        <v>0</v>
      </c>
      <c r="BN60" s="18">
        <v>0</v>
      </c>
      <c r="BO60" s="18">
        <v>0</v>
      </c>
      <c r="BP60" s="18">
        <v>0</v>
      </c>
      <c r="BQ60" s="18">
        <v>0</v>
      </c>
      <c r="BR60" s="18">
        <v>0</v>
      </c>
      <c r="BS60" s="18">
        <v>0</v>
      </c>
      <c r="BT60" s="18">
        <v>0</v>
      </c>
      <c r="BU60" s="18">
        <v>0</v>
      </c>
      <c r="BV60" s="18">
        <v>0</v>
      </c>
      <c r="BW60" s="18">
        <v>0</v>
      </c>
      <c r="BX60" s="18">
        <v>0</v>
      </c>
      <c r="BY60" s="18">
        <v>0</v>
      </c>
      <c r="BZ60" s="18">
        <v>0</v>
      </c>
      <c r="CA60" s="18">
        <v>0</v>
      </c>
      <c r="CB60" s="18">
        <v>0</v>
      </c>
      <c r="CC60" s="18">
        <v>0</v>
      </c>
      <c r="CD60" s="18">
        <v>0</v>
      </c>
      <c r="CE60" s="18">
        <v>0</v>
      </c>
      <c r="CF60" s="18">
        <v>0</v>
      </c>
      <c r="CG60" s="18">
        <v>0</v>
      </c>
      <c r="CH60" s="18">
        <v>0</v>
      </c>
      <c r="CI60" s="18">
        <v>0</v>
      </c>
      <c r="CJ60" s="18">
        <v>0</v>
      </c>
      <c r="CK60" s="18">
        <v>0</v>
      </c>
      <c r="CL60" s="18">
        <v>0</v>
      </c>
      <c r="CM60" s="18">
        <v>0</v>
      </c>
      <c r="CN60" s="18">
        <v>0</v>
      </c>
      <c r="CO60" s="18">
        <v>0</v>
      </c>
      <c r="CP60" s="18">
        <v>0</v>
      </c>
      <c r="CQ60" s="18">
        <v>0</v>
      </c>
      <c r="CR60" s="18">
        <v>0</v>
      </c>
      <c r="CS60" s="18">
        <v>0</v>
      </c>
      <c r="CT60" s="18">
        <v>0</v>
      </c>
      <c r="CU60" s="18">
        <v>0</v>
      </c>
      <c r="CV60" s="18">
        <v>0</v>
      </c>
      <c r="CW60" s="18">
        <v>0</v>
      </c>
      <c r="CX60" s="18">
        <v>0</v>
      </c>
      <c r="CY60" s="18">
        <v>0</v>
      </c>
      <c r="CZ60" s="18">
        <v>0</v>
      </c>
      <c r="DA60" s="18">
        <v>0</v>
      </c>
      <c r="DB60" s="18">
        <v>0</v>
      </c>
      <c r="DC60" s="18">
        <v>0</v>
      </c>
      <c r="DD60" s="18">
        <v>71543670.159999967</v>
      </c>
      <c r="DE60" s="18">
        <v>0</v>
      </c>
      <c r="DF60" s="18">
        <v>18335488.130000006</v>
      </c>
      <c r="DG60" s="18">
        <v>0</v>
      </c>
      <c r="DH60" s="18">
        <v>0</v>
      </c>
      <c r="DI60" s="18">
        <v>0</v>
      </c>
      <c r="DJ60" s="18">
        <v>0</v>
      </c>
      <c r="DK60" s="18">
        <v>0</v>
      </c>
      <c r="DL60" s="18">
        <v>0</v>
      </c>
      <c r="DM60" s="18">
        <v>0</v>
      </c>
      <c r="DN60" s="18">
        <v>0</v>
      </c>
      <c r="DO60" s="18">
        <v>0</v>
      </c>
      <c r="DP60" s="18">
        <v>0</v>
      </c>
      <c r="DQ60" s="18">
        <v>0</v>
      </c>
      <c r="DR60" s="18">
        <v>0</v>
      </c>
      <c r="DS60" s="18">
        <v>0</v>
      </c>
      <c r="DT60" s="18">
        <v>0</v>
      </c>
      <c r="DU60" s="18">
        <v>0</v>
      </c>
      <c r="DV60" s="18">
        <v>0</v>
      </c>
      <c r="DW60" s="18">
        <v>0</v>
      </c>
      <c r="DX60" s="18">
        <v>0</v>
      </c>
      <c r="DY60" s="18">
        <v>0</v>
      </c>
      <c r="DZ60" s="18">
        <v>0</v>
      </c>
      <c r="EA60" s="18">
        <v>0</v>
      </c>
      <c r="EB60" s="18">
        <v>0</v>
      </c>
      <c r="EC60" s="18">
        <v>0</v>
      </c>
      <c r="ED60" s="18">
        <v>0</v>
      </c>
      <c r="EE60" s="18">
        <v>0</v>
      </c>
      <c r="EF60" s="18">
        <v>0</v>
      </c>
      <c r="EG60" s="18">
        <v>0</v>
      </c>
      <c r="EH60" s="18">
        <v>0</v>
      </c>
      <c r="EI60" s="18">
        <v>0</v>
      </c>
      <c r="EJ60" s="18">
        <v>0</v>
      </c>
      <c r="EK60" s="18">
        <v>0</v>
      </c>
      <c r="EL60" s="18">
        <v>0</v>
      </c>
      <c r="EM60" s="18">
        <v>0</v>
      </c>
      <c r="EN60" s="18">
        <v>0</v>
      </c>
      <c r="EO60" s="18">
        <v>0</v>
      </c>
      <c r="EP60" s="18">
        <v>0</v>
      </c>
      <c r="EQ60" s="18">
        <v>0</v>
      </c>
      <c r="ER60" s="18">
        <v>0</v>
      </c>
      <c r="ES60" s="18">
        <v>0</v>
      </c>
      <c r="ET60" s="18">
        <v>0</v>
      </c>
      <c r="EU60" s="18">
        <v>0</v>
      </c>
      <c r="EV60" s="18">
        <v>0</v>
      </c>
      <c r="EW60" s="18">
        <v>0</v>
      </c>
      <c r="EX60" s="18">
        <v>0</v>
      </c>
      <c r="EY60" s="18">
        <v>0</v>
      </c>
      <c r="EZ60" s="18">
        <v>0</v>
      </c>
      <c r="FA60" s="18">
        <v>0</v>
      </c>
      <c r="FB60" s="18">
        <v>0</v>
      </c>
      <c r="FC60" s="18">
        <v>0</v>
      </c>
      <c r="FD60" s="18">
        <v>0</v>
      </c>
      <c r="FE60" s="18">
        <v>0</v>
      </c>
      <c r="FF60" s="18">
        <v>0</v>
      </c>
      <c r="FG60" s="18">
        <v>0</v>
      </c>
      <c r="FH60" s="18">
        <v>0</v>
      </c>
      <c r="FI60" s="18">
        <v>0</v>
      </c>
      <c r="FJ60" s="18">
        <v>0</v>
      </c>
      <c r="FK60" s="18">
        <v>0</v>
      </c>
      <c r="FL60" s="18">
        <v>0</v>
      </c>
      <c r="FM60" s="18">
        <v>0</v>
      </c>
      <c r="FN60" s="19">
        <v>14121562.389999993</v>
      </c>
      <c r="FO60" s="19">
        <v>0</v>
      </c>
      <c r="FP60" s="18">
        <v>0</v>
      </c>
      <c r="FQ60" s="18">
        <v>0</v>
      </c>
      <c r="FR60" s="18">
        <v>0</v>
      </c>
      <c r="FS60" s="18">
        <v>0</v>
      </c>
      <c r="FT60" s="80">
        <v>14121562.389999993</v>
      </c>
      <c r="FU60" s="80">
        <v>0</v>
      </c>
      <c r="FV60" s="18">
        <v>970186.33000001358</v>
      </c>
      <c r="FW60" s="18">
        <v>0</v>
      </c>
      <c r="FX60" s="18">
        <v>13151376.05999998</v>
      </c>
      <c r="FY60" s="18">
        <v>0</v>
      </c>
      <c r="FZ60" s="80">
        <v>0</v>
      </c>
      <c r="GA60" s="80">
        <v>0</v>
      </c>
      <c r="GB60" s="18">
        <v>0</v>
      </c>
      <c r="GC60" s="18">
        <v>0</v>
      </c>
      <c r="GD60" s="18">
        <v>0</v>
      </c>
      <c r="GE60" s="18">
        <v>0</v>
      </c>
      <c r="GF60" s="18">
        <v>0</v>
      </c>
      <c r="GG60" s="18">
        <v>0</v>
      </c>
      <c r="GH60" s="18">
        <v>0</v>
      </c>
      <c r="GI60" s="18">
        <v>0</v>
      </c>
      <c r="GJ60" s="18">
        <v>0</v>
      </c>
      <c r="GK60" s="18">
        <v>0</v>
      </c>
      <c r="GL60" s="18">
        <v>0</v>
      </c>
      <c r="GM60" s="18">
        <v>0</v>
      </c>
      <c r="GN60" s="18">
        <v>1001274818.749998</v>
      </c>
      <c r="GO60" s="18">
        <v>0</v>
      </c>
      <c r="GP60" s="18">
        <v>0</v>
      </c>
      <c r="GQ60" s="18">
        <v>0</v>
      </c>
      <c r="GR60" s="18">
        <v>0</v>
      </c>
      <c r="GS60" s="18">
        <v>0</v>
      </c>
      <c r="GT60" s="18">
        <v>0</v>
      </c>
      <c r="GU60" s="18">
        <v>0</v>
      </c>
      <c r="GV60" s="18">
        <v>0</v>
      </c>
      <c r="GW60" s="18">
        <v>0</v>
      </c>
      <c r="GX60" s="18">
        <v>0</v>
      </c>
      <c r="GY60" s="18">
        <v>0</v>
      </c>
      <c r="GZ60" s="80">
        <v>0</v>
      </c>
      <c r="HA60" s="80">
        <v>0</v>
      </c>
      <c r="HB60" s="18">
        <v>0</v>
      </c>
      <c r="HC60" s="18">
        <v>0</v>
      </c>
      <c r="HD60" s="18">
        <v>0</v>
      </c>
      <c r="HE60" s="18">
        <v>0</v>
      </c>
      <c r="HF60" s="80">
        <v>0</v>
      </c>
      <c r="HG60" s="80">
        <v>0</v>
      </c>
      <c r="HH60" s="18">
        <v>0</v>
      </c>
      <c r="HI60" s="18">
        <v>0</v>
      </c>
      <c r="HJ60" s="18">
        <v>0</v>
      </c>
      <c r="HK60" s="18">
        <v>0</v>
      </c>
      <c r="HL60" s="80">
        <v>0</v>
      </c>
      <c r="HM60" s="80">
        <v>0</v>
      </c>
      <c r="HN60" s="18">
        <v>0</v>
      </c>
      <c r="HO60" s="18">
        <v>0</v>
      </c>
      <c r="HP60" s="18">
        <v>0</v>
      </c>
      <c r="HQ60" s="18">
        <v>0</v>
      </c>
      <c r="HR60" s="18">
        <v>0</v>
      </c>
      <c r="HS60" s="18">
        <v>0</v>
      </c>
      <c r="HT60" s="18">
        <v>1105275539.4299979</v>
      </c>
      <c r="HU60" s="18">
        <v>0</v>
      </c>
      <c r="HV60" s="19">
        <v>1105275539.4299979</v>
      </c>
    </row>
    <row r="61" spans="1:230" ht="12.75" customHeight="1">
      <c r="A61" s="57" t="s">
        <v>255</v>
      </c>
      <c r="B61" s="17">
        <v>3011</v>
      </c>
      <c r="C61" s="58" t="s">
        <v>237</v>
      </c>
      <c r="D61" s="19">
        <v>0</v>
      </c>
      <c r="E61" s="19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0</v>
      </c>
      <c r="BE61" s="18">
        <v>0</v>
      </c>
      <c r="BF61" s="18">
        <v>0</v>
      </c>
      <c r="BG61" s="18">
        <v>0</v>
      </c>
      <c r="BH61" s="18">
        <v>0</v>
      </c>
      <c r="BI61" s="18">
        <v>0</v>
      </c>
      <c r="BJ61" s="18">
        <v>0</v>
      </c>
      <c r="BK61" s="18">
        <v>0</v>
      </c>
      <c r="BL61" s="18">
        <v>0</v>
      </c>
      <c r="BM61" s="18">
        <v>0</v>
      </c>
      <c r="BN61" s="18">
        <v>0</v>
      </c>
      <c r="BO61" s="18">
        <v>0</v>
      </c>
      <c r="BP61" s="18">
        <v>0</v>
      </c>
      <c r="BQ61" s="18">
        <v>0</v>
      </c>
      <c r="BR61" s="18">
        <v>0</v>
      </c>
      <c r="BS61" s="18">
        <v>0</v>
      </c>
      <c r="BT61" s="18">
        <v>0</v>
      </c>
      <c r="BU61" s="18">
        <v>0</v>
      </c>
      <c r="BV61" s="18">
        <v>0</v>
      </c>
      <c r="BW61" s="18">
        <v>0</v>
      </c>
      <c r="BX61" s="18">
        <v>0</v>
      </c>
      <c r="BY61" s="18">
        <v>0</v>
      </c>
      <c r="BZ61" s="18">
        <v>0</v>
      </c>
      <c r="CA61" s="18">
        <v>0</v>
      </c>
      <c r="CB61" s="18">
        <v>0</v>
      </c>
      <c r="CC61" s="18">
        <v>0</v>
      </c>
      <c r="CD61" s="18">
        <v>0</v>
      </c>
      <c r="CE61" s="18">
        <v>0</v>
      </c>
      <c r="CF61" s="18">
        <v>0</v>
      </c>
      <c r="CG61" s="18">
        <v>0</v>
      </c>
      <c r="CH61" s="18">
        <v>0</v>
      </c>
      <c r="CI61" s="18">
        <v>0</v>
      </c>
      <c r="CJ61" s="18">
        <v>0</v>
      </c>
      <c r="CK61" s="18">
        <v>0</v>
      </c>
      <c r="CL61" s="18">
        <v>0</v>
      </c>
      <c r="CM61" s="18">
        <v>0</v>
      </c>
      <c r="CN61" s="18">
        <v>0</v>
      </c>
      <c r="CO61" s="18">
        <v>0</v>
      </c>
      <c r="CP61" s="18">
        <v>0</v>
      </c>
      <c r="CQ61" s="18">
        <v>0</v>
      </c>
      <c r="CR61" s="18">
        <v>0</v>
      </c>
      <c r="CS61" s="18">
        <v>0</v>
      </c>
      <c r="CT61" s="18">
        <v>0</v>
      </c>
      <c r="CU61" s="18">
        <v>0</v>
      </c>
      <c r="CV61" s="18">
        <v>0</v>
      </c>
      <c r="CW61" s="18">
        <v>0</v>
      </c>
      <c r="CX61" s="18">
        <v>0</v>
      </c>
      <c r="CY61" s="18">
        <v>0</v>
      </c>
      <c r="CZ61" s="18">
        <v>0</v>
      </c>
      <c r="DA61" s="18">
        <v>0</v>
      </c>
      <c r="DB61" s="18">
        <v>0</v>
      </c>
      <c r="DC61" s="18">
        <v>0</v>
      </c>
      <c r="DD61" s="18">
        <v>16784151.784187004</v>
      </c>
      <c r="DE61" s="18">
        <v>0</v>
      </c>
      <c r="DF61" s="18">
        <v>0</v>
      </c>
      <c r="DG61" s="18">
        <v>0</v>
      </c>
      <c r="DH61" s="18">
        <v>0</v>
      </c>
      <c r="DI61" s="18">
        <v>0</v>
      </c>
      <c r="DJ61" s="18">
        <v>0</v>
      </c>
      <c r="DK61" s="18">
        <v>0</v>
      </c>
      <c r="DL61" s="18">
        <v>0</v>
      </c>
      <c r="DM61" s="18">
        <v>0</v>
      </c>
      <c r="DN61" s="18">
        <v>0</v>
      </c>
      <c r="DO61" s="18">
        <v>0</v>
      </c>
      <c r="DP61" s="18">
        <v>0</v>
      </c>
      <c r="DQ61" s="18">
        <v>0</v>
      </c>
      <c r="DR61" s="18">
        <v>0</v>
      </c>
      <c r="DS61" s="18">
        <v>0</v>
      </c>
      <c r="DT61" s="18">
        <v>0</v>
      </c>
      <c r="DU61" s="18">
        <v>0</v>
      </c>
      <c r="DV61" s="18">
        <v>0</v>
      </c>
      <c r="DW61" s="18">
        <v>0</v>
      </c>
      <c r="DX61" s="18">
        <v>0</v>
      </c>
      <c r="DY61" s="18">
        <v>0</v>
      </c>
      <c r="DZ61" s="18">
        <v>0</v>
      </c>
      <c r="EA61" s="18">
        <v>0</v>
      </c>
      <c r="EB61" s="18">
        <v>0</v>
      </c>
      <c r="EC61" s="18">
        <v>0</v>
      </c>
      <c r="ED61" s="18">
        <v>0</v>
      </c>
      <c r="EE61" s="18">
        <v>0</v>
      </c>
      <c r="EF61" s="18">
        <v>0</v>
      </c>
      <c r="EG61" s="18">
        <v>0</v>
      </c>
      <c r="EH61" s="18">
        <v>0</v>
      </c>
      <c r="EI61" s="18">
        <v>0</v>
      </c>
      <c r="EJ61" s="18">
        <v>0</v>
      </c>
      <c r="EK61" s="18">
        <v>0</v>
      </c>
      <c r="EL61" s="18">
        <v>0</v>
      </c>
      <c r="EM61" s="18">
        <v>0</v>
      </c>
      <c r="EN61" s="18">
        <v>0</v>
      </c>
      <c r="EO61" s="18">
        <v>0</v>
      </c>
      <c r="EP61" s="18">
        <v>0</v>
      </c>
      <c r="EQ61" s="18">
        <v>0</v>
      </c>
      <c r="ER61" s="18">
        <v>0</v>
      </c>
      <c r="ES61" s="18">
        <v>0</v>
      </c>
      <c r="ET61" s="18">
        <v>0</v>
      </c>
      <c r="EU61" s="18">
        <v>0</v>
      </c>
      <c r="EV61" s="18">
        <v>0</v>
      </c>
      <c r="EW61" s="18">
        <v>0</v>
      </c>
      <c r="EX61" s="18">
        <v>0</v>
      </c>
      <c r="EY61" s="18">
        <v>0</v>
      </c>
      <c r="EZ61" s="18">
        <v>0</v>
      </c>
      <c r="FA61" s="18">
        <v>0</v>
      </c>
      <c r="FB61" s="18">
        <v>0</v>
      </c>
      <c r="FC61" s="18">
        <v>0</v>
      </c>
      <c r="FD61" s="18">
        <v>0</v>
      </c>
      <c r="FE61" s="18">
        <v>0</v>
      </c>
      <c r="FF61" s="18">
        <v>0</v>
      </c>
      <c r="FG61" s="18">
        <v>0</v>
      </c>
      <c r="FH61" s="18">
        <v>0</v>
      </c>
      <c r="FI61" s="18">
        <v>0</v>
      </c>
      <c r="FJ61" s="18">
        <v>0</v>
      </c>
      <c r="FK61" s="18">
        <v>0</v>
      </c>
      <c r="FL61" s="18">
        <v>0</v>
      </c>
      <c r="FM61" s="18">
        <v>0</v>
      </c>
      <c r="FN61" s="19">
        <v>2693289</v>
      </c>
      <c r="FO61" s="19">
        <v>0</v>
      </c>
      <c r="FP61" s="18">
        <v>0</v>
      </c>
      <c r="FQ61" s="18">
        <v>0</v>
      </c>
      <c r="FR61" s="18">
        <v>0</v>
      </c>
      <c r="FS61" s="18">
        <v>0</v>
      </c>
      <c r="FT61" s="80">
        <v>1799308</v>
      </c>
      <c r="FU61" s="80">
        <v>0</v>
      </c>
      <c r="FV61" s="18">
        <v>0</v>
      </c>
      <c r="FW61" s="18">
        <v>0</v>
      </c>
      <c r="FX61" s="18">
        <v>1799308</v>
      </c>
      <c r="FY61" s="18">
        <v>0</v>
      </c>
      <c r="FZ61" s="80">
        <v>893981</v>
      </c>
      <c r="GA61" s="80">
        <v>0</v>
      </c>
      <c r="GB61" s="18">
        <v>0</v>
      </c>
      <c r="GC61" s="18">
        <v>0</v>
      </c>
      <c r="GD61" s="18">
        <v>893981</v>
      </c>
      <c r="GE61" s="18">
        <v>0</v>
      </c>
      <c r="GF61" s="18">
        <v>0</v>
      </c>
      <c r="GG61" s="18">
        <v>0</v>
      </c>
      <c r="GH61" s="18">
        <v>0</v>
      </c>
      <c r="GI61" s="18">
        <v>0</v>
      </c>
      <c r="GJ61" s="18">
        <v>0</v>
      </c>
      <c r="GK61" s="18">
        <v>0</v>
      </c>
      <c r="GL61" s="18">
        <v>0</v>
      </c>
      <c r="GM61" s="18">
        <v>0</v>
      </c>
      <c r="GN61" s="18">
        <v>587179364.25848389</v>
      </c>
      <c r="GO61" s="18">
        <v>0</v>
      </c>
      <c r="GP61" s="18">
        <v>0</v>
      </c>
      <c r="GQ61" s="18">
        <v>0</v>
      </c>
      <c r="GR61" s="18">
        <v>0</v>
      </c>
      <c r="GS61" s="18">
        <v>0</v>
      </c>
      <c r="GT61" s="18">
        <v>0</v>
      </c>
      <c r="GU61" s="18">
        <v>0</v>
      </c>
      <c r="GV61" s="18">
        <v>0</v>
      </c>
      <c r="GW61" s="18">
        <v>0</v>
      </c>
      <c r="GX61" s="18">
        <v>0</v>
      </c>
      <c r="GY61" s="18">
        <v>0</v>
      </c>
      <c r="GZ61" s="80">
        <v>0</v>
      </c>
      <c r="HA61" s="80">
        <v>0</v>
      </c>
      <c r="HB61" s="18">
        <v>0</v>
      </c>
      <c r="HC61" s="18">
        <v>0</v>
      </c>
      <c r="HD61" s="18">
        <v>0</v>
      </c>
      <c r="HE61" s="18">
        <v>0</v>
      </c>
      <c r="HF61" s="80">
        <v>0</v>
      </c>
      <c r="HG61" s="80">
        <v>0</v>
      </c>
      <c r="HH61" s="18">
        <v>0</v>
      </c>
      <c r="HI61" s="18">
        <v>0</v>
      </c>
      <c r="HJ61" s="18">
        <v>0</v>
      </c>
      <c r="HK61" s="18">
        <v>0</v>
      </c>
      <c r="HL61" s="80">
        <v>0</v>
      </c>
      <c r="HM61" s="80">
        <v>0</v>
      </c>
      <c r="HN61" s="18">
        <v>0</v>
      </c>
      <c r="HO61" s="18">
        <v>0</v>
      </c>
      <c r="HP61" s="18">
        <v>0</v>
      </c>
      <c r="HQ61" s="18">
        <v>0</v>
      </c>
      <c r="HR61" s="18">
        <v>0</v>
      </c>
      <c r="HS61" s="18">
        <v>0</v>
      </c>
      <c r="HT61" s="18">
        <v>606656805.04267085</v>
      </c>
      <c r="HU61" s="18">
        <v>0</v>
      </c>
      <c r="HV61" s="19">
        <v>606656805.04267085</v>
      </c>
    </row>
    <row r="62" spans="1:230" ht="12.75" customHeight="1">
      <c r="A62" s="57" t="s">
        <v>257</v>
      </c>
      <c r="B62" s="17">
        <v>3012</v>
      </c>
      <c r="C62" s="58" t="s">
        <v>237</v>
      </c>
      <c r="D62" s="19">
        <v>0</v>
      </c>
      <c r="E62" s="19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0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0</v>
      </c>
      <c r="BX62" s="18">
        <v>0</v>
      </c>
      <c r="BY62" s="18">
        <v>0</v>
      </c>
      <c r="BZ62" s="18">
        <v>0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0</v>
      </c>
      <c r="CG62" s="18">
        <v>0</v>
      </c>
      <c r="CH62" s="18">
        <v>0</v>
      </c>
      <c r="CI62" s="18">
        <v>0</v>
      </c>
      <c r="CJ62" s="18">
        <v>0</v>
      </c>
      <c r="CK62" s="18">
        <v>0</v>
      </c>
      <c r="CL62" s="18">
        <v>0</v>
      </c>
      <c r="CM62" s="18">
        <v>0</v>
      </c>
      <c r="CN62" s="18">
        <v>0</v>
      </c>
      <c r="CO62" s="18">
        <v>0</v>
      </c>
      <c r="CP62" s="18">
        <v>0</v>
      </c>
      <c r="CQ62" s="18">
        <v>0</v>
      </c>
      <c r="CR62" s="18">
        <v>0</v>
      </c>
      <c r="CS62" s="18">
        <v>0</v>
      </c>
      <c r="CT62" s="18">
        <v>0</v>
      </c>
      <c r="CU62" s="18">
        <v>0</v>
      </c>
      <c r="CV62" s="18">
        <v>0</v>
      </c>
      <c r="CW62" s="18">
        <v>0</v>
      </c>
      <c r="CX62" s="18">
        <v>0</v>
      </c>
      <c r="CY62" s="18">
        <v>0</v>
      </c>
      <c r="CZ62" s="18">
        <v>0</v>
      </c>
      <c r="DA62" s="18">
        <v>0</v>
      </c>
      <c r="DB62" s="18">
        <v>0</v>
      </c>
      <c r="DC62" s="18">
        <v>0</v>
      </c>
      <c r="DD62" s="18">
        <v>700.22</v>
      </c>
      <c r="DE62" s="18">
        <v>0</v>
      </c>
      <c r="DF62" s="18">
        <v>0</v>
      </c>
      <c r="DG62" s="18">
        <v>0</v>
      </c>
      <c r="DH62" s="18">
        <v>0</v>
      </c>
      <c r="DI62" s="18">
        <v>0</v>
      </c>
      <c r="DJ62" s="18">
        <v>0</v>
      </c>
      <c r="DK62" s="18">
        <v>0</v>
      </c>
      <c r="DL62" s="18">
        <v>0</v>
      </c>
      <c r="DM62" s="18">
        <v>0</v>
      </c>
      <c r="DN62" s="18">
        <v>0</v>
      </c>
      <c r="DO62" s="18">
        <v>0</v>
      </c>
      <c r="DP62" s="18">
        <v>0</v>
      </c>
      <c r="DQ62" s="18">
        <v>0</v>
      </c>
      <c r="DR62" s="18">
        <v>0</v>
      </c>
      <c r="DS62" s="18">
        <v>0</v>
      </c>
      <c r="DT62" s="18">
        <v>0</v>
      </c>
      <c r="DU62" s="18">
        <v>0</v>
      </c>
      <c r="DV62" s="18">
        <v>0</v>
      </c>
      <c r="DW62" s="18">
        <v>0</v>
      </c>
      <c r="DX62" s="18">
        <v>0</v>
      </c>
      <c r="DY62" s="18">
        <v>0</v>
      </c>
      <c r="DZ62" s="18">
        <v>0</v>
      </c>
      <c r="EA62" s="18">
        <v>0</v>
      </c>
      <c r="EB62" s="18">
        <v>0</v>
      </c>
      <c r="EC62" s="18">
        <v>0</v>
      </c>
      <c r="ED62" s="18">
        <v>0</v>
      </c>
      <c r="EE62" s="18">
        <v>0</v>
      </c>
      <c r="EF62" s="18">
        <v>0</v>
      </c>
      <c r="EG62" s="18">
        <v>0</v>
      </c>
      <c r="EH62" s="18">
        <v>0</v>
      </c>
      <c r="EI62" s="18">
        <v>0</v>
      </c>
      <c r="EJ62" s="18">
        <v>0</v>
      </c>
      <c r="EK62" s="18">
        <v>0</v>
      </c>
      <c r="EL62" s="18">
        <v>0</v>
      </c>
      <c r="EM62" s="18">
        <v>0</v>
      </c>
      <c r="EN62" s="18">
        <v>0</v>
      </c>
      <c r="EO62" s="18">
        <v>0</v>
      </c>
      <c r="EP62" s="18">
        <v>0</v>
      </c>
      <c r="EQ62" s="18">
        <v>0</v>
      </c>
      <c r="ER62" s="18">
        <v>0</v>
      </c>
      <c r="ES62" s="18">
        <v>0</v>
      </c>
      <c r="ET62" s="18">
        <v>0</v>
      </c>
      <c r="EU62" s="18">
        <v>0</v>
      </c>
      <c r="EV62" s="18">
        <v>0</v>
      </c>
      <c r="EW62" s="18">
        <v>0</v>
      </c>
      <c r="EX62" s="18">
        <v>0</v>
      </c>
      <c r="EY62" s="18">
        <v>0</v>
      </c>
      <c r="EZ62" s="18">
        <v>0</v>
      </c>
      <c r="FA62" s="18">
        <v>0</v>
      </c>
      <c r="FB62" s="18">
        <v>0</v>
      </c>
      <c r="FC62" s="18">
        <v>0</v>
      </c>
      <c r="FD62" s="18">
        <v>0</v>
      </c>
      <c r="FE62" s="18">
        <v>0</v>
      </c>
      <c r="FF62" s="18">
        <v>0</v>
      </c>
      <c r="FG62" s="18">
        <v>0</v>
      </c>
      <c r="FH62" s="18">
        <v>0</v>
      </c>
      <c r="FI62" s="18">
        <v>0</v>
      </c>
      <c r="FJ62" s="18">
        <v>0</v>
      </c>
      <c r="FK62" s="18">
        <v>0</v>
      </c>
      <c r="FL62" s="18">
        <v>0</v>
      </c>
      <c r="FM62" s="18">
        <v>0</v>
      </c>
      <c r="FN62" s="19">
        <v>0</v>
      </c>
      <c r="FO62" s="19">
        <v>0</v>
      </c>
      <c r="FP62" s="18">
        <v>0</v>
      </c>
      <c r="FQ62" s="18">
        <v>0</v>
      </c>
      <c r="FR62" s="18">
        <v>0</v>
      </c>
      <c r="FS62" s="18">
        <v>0</v>
      </c>
      <c r="FT62" s="80">
        <v>0</v>
      </c>
      <c r="FU62" s="80">
        <v>0</v>
      </c>
      <c r="FV62" s="18">
        <v>0</v>
      </c>
      <c r="FW62" s="18">
        <v>0</v>
      </c>
      <c r="FX62" s="18">
        <v>0</v>
      </c>
      <c r="FY62" s="18">
        <v>0</v>
      </c>
      <c r="FZ62" s="80">
        <v>0</v>
      </c>
      <c r="GA62" s="80">
        <v>0</v>
      </c>
      <c r="GB62" s="18">
        <v>0</v>
      </c>
      <c r="GC62" s="18">
        <v>0</v>
      </c>
      <c r="GD62" s="18">
        <v>0</v>
      </c>
      <c r="GE62" s="18">
        <v>0</v>
      </c>
      <c r="GF62" s="18">
        <v>0</v>
      </c>
      <c r="GG62" s="18">
        <v>0</v>
      </c>
      <c r="GH62" s="18">
        <v>0</v>
      </c>
      <c r="GI62" s="18">
        <v>0</v>
      </c>
      <c r="GJ62" s="18">
        <v>0</v>
      </c>
      <c r="GK62" s="18">
        <v>0</v>
      </c>
      <c r="GL62" s="18">
        <v>0</v>
      </c>
      <c r="GM62" s="18">
        <v>0</v>
      </c>
      <c r="GN62" s="18">
        <v>1456674052.6800001</v>
      </c>
      <c r="GO62" s="18">
        <v>0</v>
      </c>
      <c r="GP62" s="18">
        <v>0</v>
      </c>
      <c r="GQ62" s="18">
        <v>0</v>
      </c>
      <c r="GR62" s="18">
        <v>0</v>
      </c>
      <c r="GS62" s="18">
        <v>0</v>
      </c>
      <c r="GT62" s="18">
        <v>0</v>
      </c>
      <c r="GU62" s="18">
        <v>0</v>
      </c>
      <c r="GV62" s="18">
        <v>0</v>
      </c>
      <c r="GW62" s="18">
        <v>0</v>
      </c>
      <c r="GX62" s="18">
        <v>0</v>
      </c>
      <c r="GY62" s="18">
        <v>0</v>
      </c>
      <c r="GZ62" s="80">
        <v>0</v>
      </c>
      <c r="HA62" s="80">
        <v>0</v>
      </c>
      <c r="HB62" s="18">
        <v>0</v>
      </c>
      <c r="HC62" s="18">
        <v>0</v>
      </c>
      <c r="HD62" s="18">
        <v>0</v>
      </c>
      <c r="HE62" s="18">
        <v>0</v>
      </c>
      <c r="HF62" s="80">
        <v>0</v>
      </c>
      <c r="HG62" s="80">
        <v>0</v>
      </c>
      <c r="HH62" s="18">
        <v>0</v>
      </c>
      <c r="HI62" s="18">
        <v>0</v>
      </c>
      <c r="HJ62" s="18">
        <v>0</v>
      </c>
      <c r="HK62" s="18">
        <v>0</v>
      </c>
      <c r="HL62" s="80">
        <v>0</v>
      </c>
      <c r="HM62" s="80">
        <v>0</v>
      </c>
      <c r="HN62" s="18">
        <v>0</v>
      </c>
      <c r="HO62" s="18">
        <v>0</v>
      </c>
      <c r="HP62" s="18">
        <v>0</v>
      </c>
      <c r="HQ62" s="18">
        <v>0</v>
      </c>
      <c r="HR62" s="18">
        <v>0</v>
      </c>
      <c r="HS62" s="18">
        <v>0</v>
      </c>
      <c r="HT62" s="18">
        <v>1456674752.9000001</v>
      </c>
      <c r="HU62" s="18">
        <v>0</v>
      </c>
      <c r="HV62" s="19">
        <v>1456674752.9000001</v>
      </c>
    </row>
    <row r="63" spans="1:230" ht="12.75" customHeight="1">
      <c r="A63" s="57" t="s">
        <v>259</v>
      </c>
      <c r="B63" s="17">
        <v>3013</v>
      </c>
      <c r="C63" s="58" t="s">
        <v>226</v>
      </c>
      <c r="D63" s="19">
        <v>0</v>
      </c>
      <c r="E63" s="19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  <c r="BE63" s="18">
        <v>0</v>
      </c>
      <c r="BF63" s="18">
        <v>0</v>
      </c>
      <c r="BG63" s="18">
        <v>0</v>
      </c>
      <c r="BH63" s="18">
        <v>0</v>
      </c>
      <c r="BI63" s="18">
        <v>0</v>
      </c>
      <c r="BJ63" s="18">
        <v>0</v>
      </c>
      <c r="BK63" s="18">
        <v>0</v>
      </c>
      <c r="BL63" s="18">
        <v>0</v>
      </c>
      <c r="BM63" s="18">
        <v>0</v>
      </c>
      <c r="BN63" s="18">
        <v>0</v>
      </c>
      <c r="BO63" s="18">
        <v>0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0</v>
      </c>
      <c r="BV63" s="18">
        <v>0</v>
      </c>
      <c r="BW63" s="18">
        <v>0</v>
      </c>
      <c r="BX63" s="18">
        <v>0</v>
      </c>
      <c r="BY63" s="18">
        <v>0</v>
      </c>
      <c r="BZ63" s="18">
        <v>0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0</v>
      </c>
      <c r="CG63" s="18">
        <v>0</v>
      </c>
      <c r="CH63" s="18">
        <v>0</v>
      </c>
      <c r="CI63" s="18">
        <v>0</v>
      </c>
      <c r="CJ63" s="18">
        <v>0</v>
      </c>
      <c r="CK63" s="18">
        <v>0</v>
      </c>
      <c r="CL63" s="18">
        <v>0</v>
      </c>
      <c r="CM63" s="18">
        <v>0</v>
      </c>
      <c r="CN63" s="18">
        <v>0</v>
      </c>
      <c r="CO63" s="18">
        <v>0</v>
      </c>
      <c r="CP63" s="18">
        <v>0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0</v>
      </c>
      <c r="CW63" s="18">
        <v>0</v>
      </c>
      <c r="CX63" s="18">
        <v>0</v>
      </c>
      <c r="CY63" s="18">
        <v>0</v>
      </c>
      <c r="CZ63" s="18">
        <v>0</v>
      </c>
      <c r="DA63" s="18">
        <v>0</v>
      </c>
      <c r="DB63" s="18">
        <v>0</v>
      </c>
      <c r="DC63" s="18">
        <v>0</v>
      </c>
      <c r="DD63" s="18">
        <v>62672.820000000007</v>
      </c>
      <c r="DE63" s="18">
        <v>0</v>
      </c>
      <c r="DF63" s="18">
        <v>0</v>
      </c>
      <c r="DG63" s="18">
        <v>0</v>
      </c>
      <c r="DH63" s="18">
        <v>0</v>
      </c>
      <c r="DI63" s="18">
        <v>0</v>
      </c>
      <c r="DJ63" s="18">
        <v>0</v>
      </c>
      <c r="DK63" s="18">
        <v>0</v>
      </c>
      <c r="DL63" s="18">
        <v>0</v>
      </c>
      <c r="DM63" s="18">
        <v>0</v>
      </c>
      <c r="DN63" s="18">
        <v>0</v>
      </c>
      <c r="DO63" s="18">
        <v>0</v>
      </c>
      <c r="DP63" s="18">
        <v>0</v>
      </c>
      <c r="DQ63" s="18">
        <v>0</v>
      </c>
      <c r="DR63" s="18">
        <v>0</v>
      </c>
      <c r="DS63" s="18">
        <v>0</v>
      </c>
      <c r="DT63" s="18">
        <v>0</v>
      </c>
      <c r="DU63" s="18">
        <v>0</v>
      </c>
      <c r="DV63" s="18">
        <v>0</v>
      </c>
      <c r="DW63" s="18">
        <v>0</v>
      </c>
      <c r="DX63" s="18">
        <v>0</v>
      </c>
      <c r="DY63" s="18">
        <v>0</v>
      </c>
      <c r="DZ63" s="18">
        <v>0</v>
      </c>
      <c r="EA63" s="18">
        <v>0</v>
      </c>
      <c r="EB63" s="18">
        <v>0</v>
      </c>
      <c r="EC63" s="18">
        <v>0</v>
      </c>
      <c r="ED63" s="18">
        <v>0</v>
      </c>
      <c r="EE63" s="18">
        <v>0</v>
      </c>
      <c r="EF63" s="18">
        <v>0</v>
      </c>
      <c r="EG63" s="18">
        <v>0</v>
      </c>
      <c r="EH63" s="18">
        <v>0</v>
      </c>
      <c r="EI63" s="18">
        <v>0</v>
      </c>
      <c r="EJ63" s="18">
        <v>0</v>
      </c>
      <c r="EK63" s="18">
        <v>0</v>
      </c>
      <c r="EL63" s="18">
        <v>0</v>
      </c>
      <c r="EM63" s="18">
        <v>0</v>
      </c>
      <c r="EN63" s="18">
        <v>0</v>
      </c>
      <c r="EO63" s="18">
        <v>0</v>
      </c>
      <c r="EP63" s="18">
        <v>0</v>
      </c>
      <c r="EQ63" s="18">
        <v>0</v>
      </c>
      <c r="ER63" s="18">
        <v>0</v>
      </c>
      <c r="ES63" s="18">
        <v>0</v>
      </c>
      <c r="ET63" s="18">
        <v>0</v>
      </c>
      <c r="EU63" s="18">
        <v>0</v>
      </c>
      <c r="EV63" s="18">
        <v>0</v>
      </c>
      <c r="EW63" s="18">
        <v>0</v>
      </c>
      <c r="EX63" s="18">
        <v>0</v>
      </c>
      <c r="EY63" s="18">
        <v>0</v>
      </c>
      <c r="EZ63" s="18">
        <v>0</v>
      </c>
      <c r="FA63" s="18">
        <v>0</v>
      </c>
      <c r="FB63" s="18">
        <v>0</v>
      </c>
      <c r="FC63" s="18">
        <v>0</v>
      </c>
      <c r="FD63" s="18">
        <v>0</v>
      </c>
      <c r="FE63" s="18">
        <v>0</v>
      </c>
      <c r="FF63" s="18">
        <v>0</v>
      </c>
      <c r="FG63" s="18">
        <v>0</v>
      </c>
      <c r="FH63" s="18">
        <v>0</v>
      </c>
      <c r="FI63" s="18">
        <v>0</v>
      </c>
      <c r="FJ63" s="18">
        <v>0</v>
      </c>
      <c r="FK63" s="18">
        <v>0</v>
      </c>
      <c r="FL63" s="18">
        <v>0</v>
      </c>
      <c r="FM63" s="18">
        <v>0</v>
      </c>
      <c r="FN63" s="19">
        <v>0</v>
      </c>
      <c r="FO63" s="19">
        <v>0</v>
      </c>
      <c r="FP63" s="18">
        <v>0</v>
      </c>
      <c r="FQ63" s="18">
        <v>0</v>
      </c>
      <c r="FR63" s="18">
        <v>0</v>
      </c>
      <c r="FS63" s="18">
        <v>0</v>
      </c>
      <c r="FT63" s="80">
        <v>0</v>
      </c>
      <c r="FU63" s="80">
        <v>0</v>
      </c>
      <c r="FV63" s="18">
        <v>0</v>
      </c>
      <c r="FW63" s="18">
        <v>0</v>
      </c>
      <c r="FX63" s="18">
        <v>0</v>
      </c>
      <c r="FY63" s="18">
        <v>0</v>
      </c>
      <c r="FZ63" s="80">
        <v>0</v>
      </c>
      <c r="GA63" s="80">
        <v>0</v>
      </c>
      <c r="GB63" s="18">
        <v>0</v>
      </c>
      <c r="GC63" s="18">
        <v>0</v>
      </c>
      <c r="GD63" s="18">
        <v>0</v>
      </c>
      <c r="GE63" s="18">
        <v>0</v>
      </c>
      <c r="GF63" s="18">
        <v>0</v>
      </c>
      <c r="GG63" s="18">
        <v>0</v>
      </c>
      <c r="GH63" s="18">
        <v>0</v>
      </c>
      <c r="GI63" s="18">
        <v>0</v>
      </c>
      <c r="GJ63" s="18">
        <v>0</v>
      </c>
      <c r="GK63" s="18">
        <v>0</v>
      </c>
      <c r="GL63" s="18">
        <v>0</v>
      </c>
      <c r="GM63" s="18">
        <v>0</v>
      </c>
      <c r="GN63" s="18">
        <v>23877280.850000009</v>
      </c>
      <c r="GO63" s="18">
        <v>0</v>
      </c>
      <c r="GP63" s="18">
        <v>0</v>
      </c>
      <c r="GQ63" s="18">
        <v>0</v>
      </c>
      <c r="GR63" s="18">
        <v>0</v>
      </c>
      <c r="GS63" s="18">
        <v>0</v>
      </c>
      <c r="GT63" s="18">
        <v>0</v>
      </c>
      <c r="GU63" s="18">
        <v>0</v>
      </c>
      <c r="GV63" s="18">
        <v>0</v>
      </c>
      <c r="GW63" s="18">
        <v>0</v>
      </c>
      <c r="GX63" s="18">
        <v>0</v>
      </c>
      <c r="GY63" s="18">
        <v>0</v>
      </c>
      <c r="GZ63" s="80">
        <v>0</v>
      </c>
      <c r="HA63" s="80">
        <v>0</v>
      </c>
      <c r="HB63" s="18">
        <v>0</v>
      </c>
      <c r="HC63" s="18">
        <v>0</v>
      </c>
      <c r="HD63" s="18">
        <v>0</v>
      </c>
      <c r="HE63" s="18">
        <v>0</v>
      </c>
      <c r="HF63" s="80">
        <v>0</v>
      </c>
      <c r="HG63" s="80">
        <v>0</v>
      </c>
      <c r="HH63" s="18">
        <v>0</v>
      </c>
      <c r="HI63" s="18">
        <v>0</v>
      </c>
      <c r="HJ63" s="18">
        <v>0</v>
      </c>
      <c r="HK63" s="18">
        <v>0</v>
      </c>
      <c r="HL63" s="80">
        <v>0</v>
      </c>
      <c r="HM63" s="80">
        <v>0</v>
      </c>
      <c r="HN63" s="18">
        <v>0</v>
      </c>
      <c r="HO63" s="18">
        <v>0</v>
      </c>
      <c r="HP63" s="18">
        <v>0</v>
      </c>
      <c r="HQ63" s="18">
        <v>0</v>
      </c>
      <c r="HR63" s="18">
        <v>0</v>
      </c>
      <c r="HS63" s="18">
        <v>0</v>
      </c>
      <c r="HT63" s="18">
        <v>23939953.670000009</v>
      </c>
      <c r="HU63" s="18">
        <v>0</v>
      </c>
      <c r="HV63" s="19">
        <v>23939953.670000009</v>
      </c>
    </row>
    <row r="64" spans="1:230" ht="12.75" customHeight="1">
      <c r="A64" s="57" t="s">
        <v>263</v>
      </c>
      <c r="B64" s="17">
        <v>3015</v>
      </c>
      <c r="C64" s="58" t="s">
        <v>237</v>
      </c>
      <c r="D64" s="19">
        <v>0</v>
      </c>
      <c r="E64" s="19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AZ64" s="18">
        <v>0</v>
      </c>
      <c r="BA64" s="18">
        <v>0</v>
      </c>
      <c r="BB64" s="18">
        <v>0</v>
      </c>
      <c r="BC64" s="18">
        <v>0</v>
      </c>
      <c r="BD64" s="18">
        <v>0</v>
      </c>
      <c r="BE64" s="18">
        <v>0</v>
      </c>
      <c r="BF64" s="18">
        <v>0</v>
      </c>
      <c r="BG64" s="18">
        <v>0</v>
      </c>
      <c r="BH64" s="18">
        <v>0</v>
      </c>
      <c r="BI64" s="18">
        <v>0</v>
      </c>
      <c r="BJ64" s="18">
        <v>0</v>
      </c>
      <c r="BK64" s="18">
        <v>0</v>
      </c>
      <c r="BL64" s="18">
        <v>0</v>
      </c>
      <c r="BM64" s="18">
        <v>0</v>
      </c>
      <c r="BN64" s="18">
        <v>0</v>
      </c>
      <c r="BO64" s="18">
        <v>0</v>
      </c>
      <c r="BP64" s="18">
        <v>0</v>
      </c>
      <c r="BQ64" s="18">
        <v>0</v>
      </c>
      <c r="BR64" s="18">
        <v>0</v>
      </c>
      <c r="BS64" s="18">
        <v>0</v>
      </c>
      <c r="BT64" s="18">
        <v>0</v>
      </c>
      <c r="BU64" s="18">
        <v>0</v>
      </c>
      <c r="BV64" s="18">
        <v>0</v>
      </c>
      <c r="BW64" s="18">
        <v>0</v>
      </c>
      <c r="BX64" s="18">
        <v>0</v>
      </c>
      <c r="BY64" s="18">
        <v>0</v>
      </c>
      <c r="BZ64" s="18">
        <v>0</v>
      </c>
      <c r="CA64" s="18">
        <v>0</v>
      </c>
      <c r="CB64" s="18">
        <v>0</v>
      </c>
      <c r="CC64" s="18">
        <v>0</v>
      </c>
      <c r="CD64" s="18">
        <v>0</v>
      </c>
      <c r="CE64" s="18">
        <v>0</v>
      </c>
      <c r="CF64" s="18">
        <v>0</v>
      </c>
      <c r="CG64" s="18">
        <v>0</v>
      </c>
      <c r="CH64" s="18">
        <v>0</v>
      </c>
      <c r="CI64" s="18">
        <v>0</v>
      </c>
      <c r="CJ64" s="18">
        <v>0</v>
      </c>
      <c r="CK64" s="18">
        <v>0</v>
      </c>
      <c r="CL64" s="18">
        <v>0</v>
      </c>
      <c r="CM64" s="18">
        <v>0</v>
      </c>
      <c r="CN64" s="18">
        <v>0</v>
      </c>
      <c r="CO64" s="18">
        <v>0</v>
      </c>
      <c r="CP64" s="18">
        <v>0</v>
      </c>
      <c r="CQ64" s="18">
        <v>0</v>
      </c>
      <c r="CR64" s="18">
        <v>0</v>
      </c>
      <c r="CS64" s="18">
        <v>0</v>
      </c>
      <c r="CT64" s="18">
        <v>0</v>
      </c>
      <c r="CU64" s="18">
        <v>0</v>
      </c>
      <c r="CV64" s="18">
        <v>0</v>
      </c>
      <c r="CW64" s="18">
        <v>0</v>
      </c>
      <c r="CX64" s="18">
        <v>0</v>
      </c>
      <c r="CY64" s="18">
        <v>0</v>
      </c>
      <c r="CZ64" s="18">
        <v>0</v>
      </c>
      <c r="DA64" s="18">
        <v>0</v>
      </c>
      <c r="DB64" s="18">
        <v>0</v>
      </c>
      <c r="DC64" s="18">
        <v>0</v>
      </c>
      <c r="DD64" s="18">
        <v>14787534.430000003</v>
      </c>
      <c r="DE64" s="18">
        <v>0</v>
      </c>
      <c r="DF64" s="18">
        <v>0</v>
      </c>
      <c r="DG64" s="18">
        <v>0</v>
      </c>
      <c r="DH64" s="18">
        <v>0</v>
      </c>
      <c r="DI64" s="18">
        <v>0</v>
      </c>
      <c r="DJ64" s="18">
        <v>0</v>
      </c>
      <c r="DK64" s="18">
        <v>0</v>
      </c>
      <c r="DL64" s="18">
        <v>0</v>
      </c>
      <c r="DM64" s="18">
        <v>0</v>
      </c>
      <c r="DN64" s="18">
        <v>0</v>
      </c>
      <c r="DO64" s="18">
        <v>0</v>
      </c>
      <c r="DP64" s="18">
        <v>0</v>
      </c>
      <c r="DQ64" s="18">
        <v>0</v>
      </c>
      <c r="DR64" s="18">
        <v>0</v>
      </c>
      <c r="DS64" s="18">
        <v>0</v>
      </c>
      <c r="DT64" s="18">
        <v>0</v>
      </c>
      <c r="DU64" s="18">
        <v>0</v>
      </c>
      <c r="DV64" s="18">
        <v>0</v>
      </c>
      <c r="DW64" s="18">
        <v>0</v>
      </c>
      <c r="DX64" s="18">
        <v>0</v>
      </c>
      <c r="DY64" s="18">
        <v>0</v>
      </c>
      <c r="DZ64" s="18">
        <v>0</v>
      </c>
      <c r="EA64" s="18">
        <v>0</v>
      </c>
      <c r="EB64" s="18">
        <v>0</v>
      </c>
      <c r="EC64" s="18">
        <v>0</v>
      </c>
      <c r="ED64" s="18">
        <v>0</v>
      </c>
      <c r="EE64" s="18">
        <v>0</v>
      </c>
      <c r="EF64" s="18">
        <v>0</v>
      </c>
      <c r="EG64" s="18">
        <v>0</v>
      </c>
      <c r="EH64" s="18">
        <v>0</v>
      </c>
      <c r="EI64" s="18">
        <v>0</v>
      </c>
      <c r="EJ64" s="18">
        <v>0</v>
      </c>
      <c r="EK64" s="18">
        <v>0</v>
      </c>
      <c r="EL64" s="18">
        <v>0</v>
      </c>
      <c r="EM64" s="18">
        <v>0</v>
      </c>
      <c r="EN64" s="18">
        <v>0</v>
      </c>
      <c r="EO64" s="18">
        <v>0</v>
      </c>
      <c r="EP64" s="18">
        <v>0</v>
      </c>
      <c r="EQ64" s="18">
        <v>0</v>
      </c>
      <c r="ER64" s="18">
        <v>0</v>
      </c>
      <c r="ES64" s="18">
        <v>0</v>
      </c>
      <c r="ET64" s="18">
        <v>0</v>
      </c>
      <c r="EU64" s="18">
        <v>0</v>
      </c>
      <c r="EV64" s="18">
        <v>0</v>
      </c>
      <c r="EW64" s="18">
        <v>0</v>
      </c>
      <c r="EX64" s="18">
        <v>0</v>
      </c>
      <c r="EY64" s="18">
        <v>0</v>
      </c>
      <c r="EZ64" s="18">
        <v>0</v>
      </c>
      <c r="FA64" s="18">
        <v>0</v>
      </c>
      <c r="FB64" s="18">
        <v>0</v>
      </c>
      <c r="FC64" s="18">
        <v>0</v>
      </c>
      <c r="FD64" s="18">
        <v>0</v>
      </c>
      <c r="FE64" s="18">
        <v>0</v>
      </c>
      <c r="FF64" s="18">
        <v>0</v>
      </c>
      <c r="FG64" s="18">
        <v>0</v>
      </c>
      <c r="FH64" s="18">
        <v>0</v>
      </c>
      <c r="FI64" s="18">
        <v>0</v>
      </c>
      <c r="FJ64" s="18">
        <v>0</v>
      </c>
      <c r="FK64" s="18">
        <v>0</v>
      </c>
      <c r="FL64" s="18">
        <v>0</v>
      </c>
      <c r="FM64" s="18">
        <v>0</v>
      </c>
      <c r="FN64" s="19">
        <v>34333617.190000005</v>
      </c>
      <c r="FO64" s="19">
        <v>0</v>
      </c>
      <c r="FP64" s="18">
        <v>0</v>
      </c>
      <c r="FQ64" s="18">
        <v>0</v>
      </c>
      <c r="FR64" s="18">
        <v>0</v>
      </c>
      <c r="FS64" s="18">
        <v>0</v>
      </c>
      <c r="FT64" s="80">
        <v>34333617.190000005</v>
      </c>
      <c r="FU64" s="80">
        <v>0</v>
      </c>
      <c r="FV64" s="18">
        <v>0</v>
      </c>
      <c r="FW64" s="18">
        <v>0</v>
      </c>
      <c r="FX64" s="18">
        <v>34333617.190000005</v>
      </c>
      <c r="FY64" s="18">
        <v>0</v>
      </c>
      <c r="FZ64" s="80">
        <v>0</v>
      </c>
      <c r="GA64" s="80">
        <v>0</v>
      </c>
      <c r="GB64" s="18">
        <v>0</v>
      </c>
      <c r="GC64" s="18">
        <v>0</v>
      </c>
      <c r="GD64" s="18">
        <v>0</v>
      </c>
      <c r="GE64" s="18">
        <v>0</v>
      </c>
      <c r="GF64" s="18">
        <v>0</v>
      </c>
      <c r="GG64" s="18">
        <v>0</v>
      </c>
      <c r="GH64" s="18">
        <v>0</v>
      </c>
      <c r="GI64" s="18">
        <v>0</v>
      </c>
      <c r="GJ64" s="18">
        <v>0</v>
      </c>
      <c r="GK64" s="18">
        <v>0</v>
      </c>
      <c r="GL64" s="18">
        <v>0</v>
      </c>
      <c r="GM64" s="18">
        <v>0</v>
      </c>
      <c r="GN64" s="18">
        <v>184651969.44999996</v>
      </c>
      <c r="GO64" s="18">
        <v>0</v>
      </c>
      <c r="GP64" s="18">
        <v>0</v>
      </c>
      <c r="GQ64" s="18">
        <v>0</v>
      </c>
      <c r="GR64" s="18">
        <v>0</v>
      </c>
      <c r="GS64" s="18">
        <v>0</v>
      </c>
      <c r="GT64" s="18">
        <v>0</v>
      </c>
      <c r="GU64" s="18">
        <v>0</v>
      </c>
      <c r="GV64" s="18">
        <v>0</v>
      </c>
      <c r="GW64" s="18">
        <v>0</v>
      </c>
      <c r="GX64" s="18">
        <v>0</v>
      </c>
      <c r="GY64" s="18">
        <v>0</v>
      </c>
      <c r="GZ64" s="80">
        <v>0</v>
      </c>
      <c r="HA64" s="80">
        <v>0</v>
      </c>
      <c r="HB64" s="18">
        <v>0</v>
      </c>
      <c r="HC64" s="18">
        <v>0</v>
      </c>
      <c r="HD64" s="18">
        <v>0</v>
      </c>
      <c r="HE64" s="18">
        <v>0</v>
      </c>
      <c r="HF64" s="80">
        <v>0</v>
      </c>
      <c r="HG64" s="80">
        <v>0</v>
      </c>
      <c r="HH64" s="18">
        <v>0</v>
      </c>
      <c r="HI64" s="18">
        <v>0</v>
      </c>
      <c r="HJ64" s="18">
        <v>0</v>
      </c>
      <c r="HK64" s="18">
        <v>0</v>
      </c>
      <c r="HL64" s="80">
        <v>0</v>
      </c>
      <c r="HM64" s="80">
        <v>0</v>
      </c>
      <c r="HN64" s="18">
        <v>0</v>
      </c>
      <c r="HO64" s="18">
        <v>0</v>
      </c>
      <c r="HP64" s="18">
        <v>0</v>
      </c>
      <c r="HQ64" s="18">
        <v>0</v>
      </c>
      <c r="HR64" s="18">
        <v>0</v>
      </c>
      <c r="HS64" s="18">
        <v>0</v>
      </c>
      <c r="HT64" s="18">
        <v>233773121.06999993</v>
      </c>
      <c r="HU64" s="18">
        <v>0</v>
      </c>
      <c r="HV64" s="19">
        <v>233773121.06999993</v>
      </c>
    </row>
    <row r="65" spans="1:242" ht="12.75" customHeight="1">
      <c r="A65" s="57" t="s">
        <v>265</v>
      </c>
      <c r="B65" s="17">
        <v>3016</v>
      </c>
      <c r="C65" s="58" t="s">
        <v>237</v>
      </c>
      <c r="D65" s="19">
        <v>0</v>
      </c>
      <c r="E65" s="19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18">
        <v>0</v>
      </c>
      <c r="CY65" s="18">
        <v>0</v>
      </c>
      <c r="CZ65" s="18">
        <v>0</v>
      </c>
      <c r="DA65" s="18">
        <v>0</v>
      </c>
      <c r="DB65" s="18">
        <v>0</v>
      </c>
      <c r="DC65" s="18">
        <v>0</v>
      </c>
      <c r="DD65" s="18">
        <v>12620619.09</v>
      </c>
      <c r="DE65" s="18">
        <v>0</v>
      </c>
      <c r="DF65" s="18">
        <v>3396344.93</v>
      </c>
      <c r="DG65" s="18">
        <v>0</v>
      </c>
      <c r="DH65" s="18">
        <v>0</v>
      </c>
      <c r="DI65" s="18">
        <v>0</v>
      </c>
      <c r="DJ65" s="18">
        <v>0</v>
      </c>
      <c r="DK65" s="18">
        <v>0</v>
      </c>
      <c r="DL65" s="18">
        <v>0</v>
      </c>
      <c r="DM65" s="18">
        <v>0</v>
      </c>
      <c r="DN65" s="18">
        <v>0</v>
      </c>
      <c r="DO65" s="18">
        <v>0</v>
      </c>
      <c r="DP65" s="18">
        <v>0</v>
      </c>
      <c r="DQ65" s="18">
        <v>0</v>
      </c>
      <c r="DR65" s="18">
        <v>0</v>
      </c>
      <c r="DS65" s="18">
        <v>0</v>
      </c>
      <c r="DT65" s="18">
        <v>0</v>
      </c>
      <c r="DU65" s="18">
        <v>0</v>
      </c>
      <c r="DV65" s="18">
        <v>0</v>
      </c>
      <c r="DW65" s="18">
        <v>0</v>
      </c>
      <c r="DX65" s="18">
        <v>0</v>
      </c>
      <c r="DY65" s="18">
        <v>0</v>
      </c>
      <c r="DZ65" s="18">
        <v>0</v>
      </c>
      <c r="EA65" s="18">
        <v>0</v>
      </c>
      <c r="EB65" s="18">
        <v>0</v>
      </c>
      <c r="EC65" s="18">
        <v>0</v>
      </c>
      <c r="ED65" s="18">
        <v>0</v>
      </c>
      <c r="EE65" s="18">
        <v>0</v>
      </c>
      <c r="EF65" s="18">
        <v>0</v>
      </c>
      <c r="EG65" s="18">
        <v>0</v>
      </c>
      <c r="EH65" s="18">
        <v>0</v>
      </c>
      <c r="EI65" s="18">
        <v>0</v>
      </c>
      <c r="EJ65" s="18">
        <v>0</v>
      </c>
      <c r="EK65" s="18">
        <v>0</v>
      </c>
      <c r="EL65" s="18">
        <v>0</v>
      </c>
      <c r="EM65" s="18">
        <v>0</v>
      </c>
      <c r="EN65" s="18">
        <v>0</v>
      </c>
      <c r="EO65" s="18">
        <v>0</v>
      </c>
      <c r="EP65" s="18">
        <v>0</v>
      </c>
      <c r="EQ65" s="18">
        <v>0</v>
      </c>
      <c r="ER65" s="18">
        <v>0</v>
      </c>
      <c r="ES65" s="18">
        <v>0</v>
      </c>
      <c r="ET65" s="18">
        <v>0</v>
      </c>
      <c r="EU65" s="18">
        <v>0</v>
      </c>
      <c r="EV65" s="18">
        <v>0</v>
      </c>
      <c r="EW65" s="18">
        <v>0</v>
      </c>
      <c r="EX65" s="18">
        <v>0</v>
      </c>
      <c r="EY65" s="18">
        <v>0</v>
      </c>
      <c r="EZ65" s="18">
        <v>0</v>
      </c>
      <c r="FA65" s="18">
        <v>0</v>
      </c>
      <c r="FB65" s="18">
        <v>0</v>
      </c>
      <c r="FC65" s="18">
        <v>0</v>
      </c>
      <c r="FD65" s="18">
        <v>0</v>
      </c>
      <c r="FE65" s="18">
        <v>0</v>
      </c>
      <c r="FF65" s="18">
        <v>0</v>
      </c>
      <c r="FG65" s="18">
        <v>0</v>
      </c>
      <c r="FH65" s="18">
        <v>0</v>
      </c>
      <c r="FI65" s="18">
        <v>0</v>
      </c>
      <c r="FJ65" s="18">
        <v>0</v>
      </c>
      <c r="FK65" s="18">
        <v>0</v>
      </c>
      <c r="FL65" s="18">
        <v>0</v>
      </c>
      <c r="FM65" s="18">
        <v>0</v>
      </c>
      <c r="FN65" s="19">
        <v>66592634.280000001</v>
      </c>
      <c r="FO65" s="19">
        <v>0</v>
      </c>
      <c r="FP65" s="18">
        <v>0</v>
      </c>
      <c r="FQ65" s="18">
        <v>0</v>
      </c>
      <c r="FR65" s="18">
        <v>144323.01</v>
      </c>
      <c r="FS65" s="18">
        <v>0</v>
      </c>
      <c r="FT65" s="80">
        <v>24043526.41</v>
      </c>
      <c r="FU65" s="80">
        <v>0</v>
      </c>
      <c r="FV65" s="18">
        <v>214102.58000000002</v>
      </c>
      <c r="FW65" s="18">
        <v>0</v>
      </c>
      <c r="FX65" s="18">
        <v>23829423.829999998</v>
      </c>
      <c r="FY65" s="18">
        <v>0</v>
      </c>
      <c r="FZ65" s="80">
        <v>42404784.859999999</v>
      </c>
      <c r="GA65" s="80">
        <v>0</v>
      </c>
      <c r="GB65" s="18">
        <v>131350.78</v>
      </c>
      <c r="GC65" s="18">
        <v>0</v>
      </c>
      <c r="GD65" s="18">
        <v>42273434.079999998</v>
      </c>
      <c r="GE65" s="18">
        <v>0</v>
      </c>
      <c r="GF65" s="18">
        <v>0</v>
      </c>
      <c r="GG65" s="18">
        <v>110175.6</v>
      </c>
      <c r="GH65" s="18">
        <v>0</v>
      </c>
      <c r="GI65" s="18">
        <v>0</v>
      </c>
      <c r="GJ65" s="18">
        <v>0</v>
      </c>
      <c r="GK65" s="18">
        <v>0</v>
      </c>
      <c r="GL65" s="18">
        <v>0</v>
      </c>
      <c r="GM65" s="18">
        <v>0</v>
      </c>
      <c r="GN65" s="18">
        <v>83527940.520000994</v>
      </c>
      <c r="GO65" s="18">
        <v>0</v>
      </c>
      <c r="GP65" s="18">
        <v>0</v>
      </c>
      <c r="GQ65" s="18">
        <v>0</v>
      </c>
      <c r="GR65" s="18">
        <v>0</v>
      </c>
      <c r="GS65" s="18">
        <v>0</v>
      </c>
      <c r="GT65" s="18">
        <v>0</v>
      </c>
      <c r="GU65" s="18">
        <v>0</v>
      </c>
      <c r="GV65" s="18">
        <v>0</v>
      </c>
      <c r="GW65" s="18">
        <v>0</v>
      </c>
      <c r="GX65" s="18">
        <v>0</v>
      </c>
      <c r="GY65" s="18">
        <v>0</v>
      </c>
      <c r="GZ65" s="80">
        <v>0</v>
      </c>
      <c r="HA65" s="80">
        <v>0</v>
      </c>
      <c r="HB65" s="18">
        <v>0</v>
      </c>
      <c r="HC65" s="18">
        <v>0</v>
      </c>
      <c r="HD65" s="18">
        <v>0</v>
      </c>
      <c r="HE65" s="18">
        <v>0</v>
      </c>
      <c r="HF65" s="80">
        <v>0</v>
      </c>
      <c r="HG65" s="80">
        <v>0</v>
      </c>
      <c r="HH65" s="18">
        <v>0</v>
      </c>
      <c r="HI65" s="18">
        <v>0</v>
      </c>
      <c r="HJ65" s="18">
        <v>0</v>
      </c>
      <c r="HK65" s="18">
        <v>0</v>
      </c>
      <c r="HL65" s="80">
        <v>0</v>
      </c>
      <c r="HM65" s="80">
        <v>0</v>
      </c>
      <c r="HN65" s="18">
        <v>0</v>
      </c>
      <c r="HO65" s="18">
        <v>0</v>
      </c>
      <c r="HP65" s="18">
        <v>0</v>
      </c>
      <c r="HQ65" s="18">
        <v>0</v>
      </c>
      <c r="HR65" s="18">
        <v>0</v>
      </c>
      <c r="HS65" s="18">
        <v>0</v>
      </c>
      <c r="HT65" s="18">
        <v>166137538.82000101</v>
      </c>
      <c r="HU65" s="18">
        <v>110175.6</v>
      </c>
      <c r="HV65" s="19">
        <v>166247714.420001</v>
      </c>
    </row>
    <row r="66" spans="1:242" ht="12.75" customHeight="1">
      <c r="A66" s="57" t="s">
        <v>267</v>
      </c>
      <c r="B66" s="17">
        <v>3017</v>
      </c>
      <c r="C66" s="58" t="s">
        <v>237</v>
      </c>
      <c r="D66" s="19">
        <v>0</v>
      </c>
      <c r="E66" s="19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AZ66" s="18">
        <v>0</v>
      </c>
      <c r="BA66" s="18">
        <v>0</v>
      </c>
      <c r="BB66" s="18">
        <v>0</v>
      </c>
      <c r="BC66" s="18">
        <v>0</v>
      </c>
      <c r="BD66" s="18">
        <v>0</v>
      </c>
      <c r="BE66" s="18">
        <v>0</v>
      </c>
      <c r="BF66" s="18">
        <v>0</v>
      </c>
      <c r="BG66" s="18">
        <v>0</v>
      </c>
      <c r="BH66" s="18">
        <v>0</v>
      </c>
      <c r="BI66" s="18">
        <v>0</v>
      </c>
      <c r="BJ66" s="18">
        <v>0</v>
      </c>
      <c r="BK66" s="18">
        <v>0</v>
      </c>
      <c r="BL66" s="18">
        <v>0</v>
      </c>
      <c r="BM66" s="18">
        <v>0</v>
      </c>
      <c r="BN66" s="18">
        <v>0</v>
      </c>
      <c r="BO66" s="18">
        <v>0</v>
      </c>
      <c r="BP66" s="18">
        <v>0</v>
      </c>
      <c r="BQ66" s="18">
        <v>0</v>
      </c>
      <c r="BR66" s="18">
        <v>0</v>
      </c>
      <c r="BS66" s="18">
        <v>0</v>
      </c>
      <c r="BT66" s="18">
        <v>0</v>
      </c>
      <c r="BU66" s="18">
        <v>0</v>
      </c>
      <c r="BV66" s="18">
        <v>0</v>
      </c>
      <c r="BW66" s="18">
        <v>0</v>
      </c>
      <c r="BX66" s="18">
        <v>0</v>
      </c>
      <c r="BY66" s="18">
        <v>0</v>
      </c>
      <c r="BZ66" s="18">
        <v>0</v>
      </c>
      <c r="CA66" s="18">
        <v>0</v>
      </c>
      <c r="CB66" s="18">
        <v>0</v>
      </c>
      <c r="CC66" s="18">
        <v>0</v>
      </c>
      <c r="CD66" s="18">
        <v>0</v>
      </c>
      <c r="CE66" s="18">
        <v>0</v>
      </c>
      <c r="CF66" s="18">
        <v>0</v>
      </c>
      <c r="CG66" s="18">
        <v>0</v>
      </c>
      <c r="CH66" s="18">
        <v>0</v>
      </c>
      <c r="CI66" s="18">
        <v>0</v>
      </c>
      <c r="CJ66" s="18">
        <v>0</v>
      </c>
      <c r="CK66" s="18">
        <v>0</v>
      </c>
      <c r="CL66" s="18">
        <v>0</v>
      </c>
      <c r="CM66" s="18">
        <v>0</v>
      </c>
      <c r="CN66" s="18">
        <v>0</v>
      </c>
      <c r="CO66" s="18">
        <v>0</v>
      </c>
      <c r="CP66" s="18">
        <v>0</v>
      </c>
      <c r="CQ66" s="18">
        <v>0</v>
      </c>
      <c r="CR66" s="18">
        <v>0</v>
      </c>
      <c r="CS66" s="18">
        <v>0</v>
      </c>
      <c r="CT66" s="18">
        <v>0</v>
      </c>
      <c r="CU66" s="18">
        <v>0</v>
      </c>
      <c r="CV66" s="18">
        <v>0</v>
      </c>
      <c r="CW66" s="18">
        <v>0</v>
      </c>
      <c r="CX66" s="18">
        <v>0</v>
      </c>
      <c r="CY66" s="18">
        <v>0</v>
      </c>
      <c r="CZ66" s="18">
        <v>0</v>
      </c>
      <c r="DA66" s="18">
        <v>0</v>
      </c>
      <c r="DB66" s="18">
        <v>0</v>
      </c>
      <c r="DC66" s="18">
        <v>0</v>
      </c>
      <c r="DD66" s="18">
        <v>318350978.45999944</v>
      </c>
      <c r="DE66" s="18">
        <v>0</v>
      </c>
      <c r="DF66" s="18">
        <v>21730281.930000857</v>
      </c>
      <c r="DG66" s="18">
        <v>0</v>
      </c>
      <c r="DH66" s="18">
        <v>0</v>
      </c>
      <c r="DI66" s="18">
        <v>0</v>
      </c>
      <c r="DJ66" s="18">
        <v>0</v>
      </c>
      <c r="DK66" s="18">
        <v>0</v>
      </c>
      <c r="DL66" s="18">
        <v>0</v>
      </c>
      <c r="DM66" s="18">
        <v>0</v>
      </c>
      <c r="DN66" s="18">
        <v>0</v>
      </c>
      <c r="DO66" s="18">
        <v>0</v>
      </c>
      <c r="DP66" s="18">
        <v>0</v>
      </c>
      <c r="DQ66" s="18">
        <v>0</v>
      </c>
      <c r="DR66" s="18">
        <v>0</v>
      </c>
      <c r="DS66" s="18">
        <v>0</v>
      </c>
      <c r="DT66" s="18">
        <v>0</v>
      </c>
      <c r="DU66" s="18">
        <v>0</v>
      </c>
      <c r="DV66" s="18">
        <v>0</v>
      </c>
      <c r="DW66" s="18">
        <v>0</v>
      </c>
      <c r="DX66" s="18">
        <v>0</v>
      </c>
      <c r="DY66" s="18">
        <v>0</v>
      </c>
      <c r="DZ66" s="18">
        <v>0</v>
      </c>
      <c r="EA66" s="18">
        <v>0</v>
      </c>
      <c r="EB66" s="18">
        <v>0</v>
      </c>
      <c r="EC66" s="18">
        <v>0</v>
      </c>
      <c r="ED66" s="18">
        <v>0</v>
      </c>
      <c r="EE66" s="18">
        <v>0</v>
      </c>
      <c r="EF66" s="18">
        <v>0</v>
      </c>
      <c r="EG66" s="18">
        <v>0</v>
      </c>
      <c r="EH66" s="18">
        <v>0</v>
      </c>
      <c r="EI66" s="18">
        <v>0</v>
      </c>
      <c r="EJ66" s="18">
        <v>0</v>
      </c>
      <c r="EK66" s="18">
        <v>0</v>
      </c>
      <c r="EL66" s="18">
        <v>0</v>
      </c>
      <c r="EM66" s="18">
        <v>0</v>
      </c>
      <c r="EN66" s="18">
        <v>0</v>
      </c>
      <c r="EO66" s="18">
        <v>0</v>
      </c>
      <c r="EP66" s="18">
        <v>0</v>
      </c>
      <c r="EQ66" s="18">
        <v>0</v>
      </c>
      <c r="ER66" s="18">
        <v>0</v>
      </c>
      <c r="ES66" s="18">
        <v>0</v>
      </c>
      <c r="ET66" s="18">
        <v>0</v>
      </c>
      <c r="EU66" s="18">
        <v>0</v>
      </c>
      <c r="EV66" s="18">
        <v>0</v>
      </c>
      <c r="EW66" s="18">
        <v>0</v>
      </c>
      <c r="EX66" s="18">
        <v>0</v>
      </c>
      <c r="EY66" s="18">
        <v>0</v>
      </c>
      <c r="EZ66" s="18">
        <v>0</v>
      </c>
      <c r="FA66" s="18">
        <v>0</v>
      </c>
      <c r="FB66" s="18">
        <v>0</v>
      </c>
      <c r="FC66" s="18">
        <v>0</v>
      </c>
      <c r="FD66" s="18">
        <v>0</v>
      </c>
      <c r="FE66" s="18">
        <v>0</v>
      </c>
      <c r="FF66" s="18">
        <v>0</v>
      </c>
      <c r="FG66" s="18">
        <v>0</v>
      </c>
      <c r="FH66" s="18">
        <v>0</v>
      </c>
      <c r="FI66" s="18">
        <v>0</v>
      </c>
      <c r="FJ66" s="18">
        <v>0</v>
      </c>
      <c r="FK66" s="18">
        <v>0</v>
      </c>
      <c r="FL66" s="18">
        <v>0</v>
      </c>
      <c r="FM66" s="18">
        <v>0</v>
      </c>
      <c r="FN66" s="19">
        <v>0</v>
      </c>
      <c r="FO66" s="19">
        <v>0</v>
      </c>
      <c r="FP66" s="18">
        <v>0</v>
      </c>
      <c r="FQ66" s="18">
        <v>0</v>
      </c>
      <c r="FR66" s="18">
        <v>0</v>
      </c>
      <c r="FS66" s="18">
        <v>0</v>
      </c>
      <c r="FT66" s="80">
        <v>0</v>
      </c>
      <c r="FU66" s="80">
        <v>0</v>
      </c>
      <c r="FV66" s="18">
        <v>0</v>
      </c>
      <c r="FW66" s="18">
        <v>0</v>
      </c>
      <c r="FX66" s="18">
        <v>0</v>
      </c>
      <c r="FY66" s="18">
        <v>0</v>
      </c>
      <c r="FZ66" s="80">
        <v>0</v>
      </c>
      <c r="GA66" s="80">
        <v>0</v>
      </c>
      <c r="GB66" s="18">
        <v>0</v>
      </c>
      <c r="GC66" s="18">
        <v>0</v>
      </c>
      <c r="GD66" s="18">
        <v>0</v>
      </c>
      <c r="GE66" s="18">
        <v>0</v>
      </c>
      <c r="GF66" s="18">
        <v>0</v>
      </c>
      <c r="GG66" s="18">
        <v>0</v>
      </c>
      <c r="GH66" s="18">
        <v>0</v>
      </c>
      <c r="GI66" s="18">
        <v>0</v>
      </c>
      <c r="GJ66" s="18">
        <v>0</v>
      </c>
      <c r="GK66" s="18">
        <v>0</v>
      </c>
      <c r="GL66" s="18">
        <v>0</v>
      </c>
      <c r="GM66" s="18">
        <v>0</v>
      </c>
      <c r="GN66" s="18">
        <v>1451601003.8600032</v>
      </c>
      <c r="GO66" s="18">
        <v>0</v>
      </c>
      <c r="GP66" s="18">
        <v>0</v>
      </c>
      <c r="GQ66" s="18">
        <v>0</v>
      </c>
      <c r="GR66" s="18">
        <v>0</v>
      </c>
      <c r="GS66" s="18">
        <v>0</v>
      </c>
      <c r="GT66" s="18">
        <v>0</v>
      </c>
      <c r="GU66" s="18">
        <v>0</v>
      </c>
      <c r="GV66" s="18">
        <v>0</v>
      </c>
      <c r="GW66" s="18">
        <v>0</v>
      </c>
      <c r="GX66" s="18">
        <v>0</v>
      </c>
      <c r="GY66" s="18">
        <v>0</v>
      </c>
      <c r="GZ66" s="80">
        <v>0</v>
      </c>
      <c r="HA66" s="80">
        <v>0</v>
      </c>
      <c r="HB66" s="18">
        <v>0</v>
      </c>
      <c r="HC66" s="18">
        <v>0</v>
      </c>
      <c r="HD66" s="18">
        <v>0</v>
      </c>
      <c r="HE66" s="18">
        <v>0</v>
      </c>
      <c r="HF66" s="80">
        <v>0</v>
      </c>
      <c r="HG66" s="80">
        <v>0</v>
      </c>
      <c r="HH66" s="18">
        <v>0</v>
      </c>
      <c r="HI66" s="18">
        <v>0</v>
      </c>
      <c r="HJ66" s="18">
        <v>0</v>
      </c>
      <c r="HK66" s="18">
        <v>0</v>
      </c>
      <c r="HL66" s="80">
        <v>0</v>
      </c>
      <c r="HM66" s="80">
        <v>0</v>
      </c>
      <c r="HN66" s="18">
        <v>0</v>
      </c>
      <c r="HO66" s="18">
        <v>0</v>
      </c>
      <c r="HP66" s="18">
        <v>0</v>
      </c>
      <c r="HQ66" s="18">
        <v>0</v>
      </c>
      <c r="HR66" s="18">
        <v>0</v>
      </c>
      <c r="HS66" s="18">
        <v>0</v>
      </c>
      <c r="HT66" s="18">
        <v>1791682264.2500036</v>
      </c>
      <c r="HU66" s="18">
        <v>0</v>
      </c>
      <c r="HV66" s="19">
        <v>1791682264.2500036</v>
      </c>
    </row>
    <row r="67" spans="1:242" ht="12.75" customHeight="1">
      <c r="A67" s="57" t="s">
        <v>269</v>
      </c>
      <c r="B67" s="17">
        <v>3018</v>
      </c>
      <c r="C67" s="58" t="s">
        <v>237</v>
      </c>
      <c r="D67" s="19">
        <v>0</v>
      </c>
      <c r="E67" s="19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0</v>
      </c>
      <c r="BJ67" s="18">
        <v>0</v>
      </c>
      <c r="BK67" s="18">
        <v>0</v>
      </c>
      <c r="BL67" s="18">
        <v>0</v>
      </c>
      <c r="BM67" s="18">
        <v>0</v>
      </c>
      <c r="BN67" s="18">
        <v>0</v>
      </c>
      <c r="BO67" s="18">
        <v>0</v>
      </c>
      <c r="BP67" s="18">
        <v>0</v>
      </c>
      <c r="BQ67" s="18">
        <v>0</v>
      </c>
      <c r="BR67" s="18">
        <v>0</v>
      </c>
      <c r="BS67" s="18">
        <v>0</v>
      </c>
      <c r="BT67" s="18">
        <v>0</v>
      </c>
      <c r="BU67" s="18">
        <v>0</v>
      </c>
      <c r="BV67" s="18">
        <v>0</v>
      </c>
      <c r="BW67" s="18">
        <v>0</v>
      </c>
      <c r="BX67" s="18">
        <v>0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0</v>
      </c>
      <c r="CQ67" s="18">
        <v>0</v>
      </c>
      <c r="CR67" s="18">
        <v>0</v>
      </c>
      <c r="CS67" s="18">
        <v>0</v>
      </c>
      <c r="CT67" s="18">
        <v>0</v>
      </c>
      <c r="CU67" s="18">
        <v>0</v>
      </c>
      <c r="CV67" s="18">
        <v>0</v>
      </c>
      <c r="CW67" s="18">
        <v>0</v>
      </c>
      <c r="CX67" s="18">
        <v>0</v>
      </c>
      <c r="CY67" s="18">
        <v>0</v>
      </c>
      <c r="CZ67" s="18">
        <v>0</v>
      </c>
      <c r="DA67" s="18">
        <v>0</v>
      </c>
      <c r="DB67" s="18">
        <v>0</v>
      </c>
      <c r="DC67" s="18">
        <v>0</v>
      </c>
      <c r="DD67" s="18">
        <v>20912334.533388998</v>
      </c>
      <c r="DE67" s="18">
        <v>0</v>
      </c>
      <c r="DF67" s="18">
        <v>1047580.88</v>
      </c>
      <c r="DG67" s="18">
        <v>0</v>
      </c>
      <c r="DH67" s="18">
        <v>0</v>
      </c>
      <c r="DI67" s="18">
        <v>0</v>
      </c>
      <c r="DJ67" s="18">
        <v>0</v>
      </c>
      <c r="DK67" s="18">
        <v>0</v>
      </c>
      <c r="DL67" s="18">
        <v>0</v>
      </c>
      <c r="DM67" s="18">
        <v>0</v>
      </c>
      <c r="DN67" s="18">
        <v>0</v>
      </c>
      <c r="DO67" s="18">
        <v>0</v>
      </c>
      <c r="DP67" s="18">
        <v>0</v>
      </c>
      <c r="DQ67" s="18">
        <v>0</v>
      </c>
      <c r="DR67" s="18">
        <v>0</v>
      </c>
      <c r="DS67" s="18">
        <v>0</v>
      </c>
      <c r="DT67" s="18">
        <v>0</v>
      </c>
      <c r="DU67" s="18">
        <v>0</v>
      </c>
      <c r="DV67" s="18">
        <v>0</v>
      </c>
      <c r="DW67" s="18">
        <v>0</v>
      </c>
      <c r="DX67" s="18">
        <v>0</v>
      </c>
      <c r="DY67" s="18">
        <v>0</v>
      </c>
      <c r="DZ67" s="18">
        <v>0</v>
      </c>
      <c r="EA67" s="18">
        <v>0</v>
      </c>
      <c r="EB67" s="18">
        <v>0</v>
      </c>
      <c r="EC67" s="18">
        <v>0</v>
      </c>
      <c r="ED67" s="18">
        <v>0</v>
      </c>
      <c r="EE67" s="18">
        <v>0</v>
      </c>
      <c r="EF67" s="18">
        <v>0</v>
      </c>
      <c r="EG67" s="18">
        <v>0</v>
      </c>
      <c r="EH67" s="18">
        <v>0</v>
      </c>
      <c r="EI67" s="18">
        <v>0</v>
      </c>
      <c r="EJ67" s="18">
        <v>0</v>
      </c>
      <c r="EK67" s="18">
        <v>0</v>
      </c>
      <c r="EL67" s="18">
        <v>0</v>
      </c>
      <c r="EM67" s="18">
        <v>0</v>
      </c>
      <c r="EN67" s="18">
        <v>0</v>
      </c>
      <c r="EO67" s="18">
        <v>0</v>
      </c>
      <c r="EP67" s="18">
        <v>0</v>
      </c>
      <c r="EQ67" s="18">
        <v>0</v>
      </c>
      <c r="ER67" s="18">
        <v>0</v>
      </c>
      <c r="ES67" s="18">
        <v>0</v>
      </c>
      <c r="ET67" s="18">
        <v>0</v>
      </c>
      <c r="EU67" s="18">
        <v>0</v>
      </c>
      <c r="EV67" s="18">
        <v>0</v>
      </c>
      <c r="EW67" s="18">
        <v>0</v>
      </c>
      <c r="EX67" s="18">
        <v>0</v>
      </c>
      <c r="EY67" s="18">
        <v>0</v>
      </c>
      <c r="EZ67" s="18">
        <v>0</v>
      </c>
      <c r="FA67" s="18">
        <v>0</v>
      </c>
      <c r="FB67" s="18">
        <v>0</v>
      </c>
      <c r="FC67" s="18">
        <v>0</v>
      </c>
      <c r="FD67" s="18">
        <v>0</v>
      </c>
      <c r="FE67" s="18">
        <v>0</v>
      </c>
      <c r="FF67" s="18">
        <v>0</v>
      </c>
      <c r="FG67" s="18">
        <v>0</v>
      </c>
      <c r="FH67" s="18">
        <v>0</v>
      </c>
      <c r="FI67" s="18">
        <v>0</v>
      </c>
      <c r="FJ67" s="18">
        <v>0</v>
      </c>
      <c r="FK67" s="18">
        <v>0</v>
      </c>
      <c r="FL67" s="18">
        <v>0</v>
      </c>
      <c r="FM67" s="18">
        <v>0</v>
      </c>
      <c r="FN67" s="19">
        <v>0</v>
      </c>
      <c r="FO67" s="19">
        <v>0</v>
      </c>
      <c r="FP67" s="18">
        <v>0</v>
      </c>
      <c r="FQ67" s="18">
        <v>0</v>
      </c>
      <c r="FR67" s="18">
        <v>0</v>
      </c>
      <c r="FS67" s="18">
        <v>0</v>
      </c>
      <c r="FT67" s="80">
        <v>0</v>
      </c>
      <c r="FU67" s="80">
        <v>0</v>
      </c>
      <c r="FV67" s="18">
        <v>0</v>
      </c>
      <c r="FW67" s="18">
        <v>0</v>
      </c>
      <c r="FX67" s="18">
        <v>0</v>
      </c>
      <c r="FY67" s="18">
        <v>0</v>
      </c>
      <c r="FZ67" s="80">
        <v>0</v>
      </c>
      <c r="GA67" s="80">
        <v>0</v>
      </c>
      <c r="GB67" s="18">
        <v>0</v>
      </c>
      <c r="GC67" s="18">
        <v>0</v>
      </c>
      <c r="GD67" s="18">
        <v>0</v>
      </c>
      <c r="GE67" s="18">
        <v>0</v>
      </c>
      <c r="GF67" s="18">
        <v>0</v>
      </c>
      <c r="GG67" s="18">
        <v>0</v>
      </c>
      <c r="GH67" s="18">
        <v>0</v>
      </c>
      <c r="GI67" s="18">
        <v>0</v>
      </c>
      <c r="GJ67" s="18">
        <v>0</v>
      </c>
      <c r="GK67" s="18">
        <v>0</v>
      </c>
      <c r="GL67" s="18">
        <v>0</v>
      </c>
      <c r="GM67" s="18">
        <v>0</v>
      </c>
      <c r="GN67" s="18">
        <v>3926486616.4099998</v>
      </c>
      <c r="GO67" s="18">
        <v>0</v>
      </c>
      <c r="GP67" s="18">
        <v>0</v>
      </c>
      <c r="GQ67" s="18">
        <v>0</v>
      </c>
      <c r="GR67" s="18">
        <v>0</v>
      </c>
      <c r="GS67" s="18">
        <v>0</v>
      </c>
      <c r="GT67" s="18">
        <v>0</v>
      </c>
      <c r="GU67" s="18">
        <v>0</v>
      </c>
      <c r="GV67" s="18">
        <v>0</v>
      </c>
      <c r="GW67" s="18">
        <v>0</v>
      </c>
      <c r="GX67" s="18">
        <v>0</v>
      </c>
      <c r="GY67" s="18">
        <v>0</v>
      </c>
      <c r="GZ67" s="80">
        <v>-98.90000000000019</v>
      </c>
      <c r="HA67" s="80">
        <v>0</v>
      </c>
      <c r="HB67" s="18">
        <v>0</v>
      </c>
      <c r="HC67" s="18">
        <v>0</v>
      </c>
      <c r="HD67" s="18">
        <v>0</v>
      </c>
      <c r="HE67" s="18">
        <v>0</v>
      </c>
      <c r="HF67" s="80">
        <v>-98.90000000000019</v>
      </c>
      <c r="HG67" s="80">
        <v>0</v>
      </c>
      <c r="HH67" s="18">
        <v>0</v>
      </c>
      <c r="HI67" s="18">
        <v>0</v>
      </c>
      <c r="HJ67" s="18">
        <v>-98.90000000000019</v>
      </c>
      <c r="HK67" s="18">
        <v>0</v>
      </c>
      <c r="HL67" s="80">
        <v>0</v>
      </c>
      <c r="HM67" s="80">
        <v>0</v>
      </c>
      <c r="HN67" s="18">
        <v>0</v>
      </c>
      <c r="HO67" s="18">
        <v>0</v>
      </c>
      <c r="HP67" s="18">
        <v>0</v>
      </c>
      <c r="HQ67" s="18">
        <v>0</v>
      </c>
      <c r="HR67" s="18">
        <v>0</v>
      </c>
      <c r="HS67" s="18">
        <v>0</v>
      </c>
      <c r="HT67" s="18">
        <v>3948446432.923389</v>
      </c>
      <c r="HU67" s="18">
        <v>0</v>
      </c>
      <c r="HV67" s="19">
        <v>3948446432.923389</v>
      </c>
    </row>
    <row r="68" spans="1:242" ht="12.75" customHeight="1">
      <c r="A68" s="59" t="s">
        <v>273</v>
      </c>
      <c r="B68" s="48">
        <v>9000</v>
      </c>
      <c r="C68" s="58" t="s">
        <v>274</v>
      </c>
      <c r="D68" s="49">
        <v>8930404440.3096981</v>
      </c>
      <c r="E68" s="49">
        <v>637084950.17089999</v>
      </c>
      <c r="F68" s="49">
        <v>1661297210.9706917</v>
      </c>
      <c r="G68" s="49">
        <v>53529017.031589933</v>
      </c>
      <c r="H68" s="49">
        <v>3768477087.9421477</v>
      </c>
      <c r="I68" s="49">
        <v>239873917.01499414</v>
      </c>
      <c r="J68" s="49">
        <v>3500630141.3968596</v>
      </c>
      <c r="K68" s="49">
        <v>343682016.12431598</v>
      </c>
      <c r="L68" s="49">
        <v>985402833.78000021</v>
      </c>
      <c r="M68" s="49">
        <v>8692867.3899999987</v>
      </c>
      <c r="N68" s="49">
        <v>1693860098.0000765</v>
      </c>
      <c r="O68" s="49">
        <v>0</v>
      </c>
      <c r="P68" s="49">
        <v>36819107.75</v>
      </c>
      <c r="Q68" s="49">
        <v>0</v>
      </c>
      <c r="R68" s="49">
        <v>110375392.71999997</v>
      </c>
      <c r="S68" s="49">
        <v>292308.94</v>
      </c>
      <c r="T68" s="49">
        <v>15719532.034796324</v>
      </c>
      <c r="U68" s="49">
        <v>0</v>
      </c>
      <c r="V68" s="49">
        <v>34671125.469999999</v>
      </c>
      <c r="W68" s="49">
        <v>0</v>
      </c>
      <c r="X68" s="49">
        <v>336609.75</v>
      </c>
      <c r="Y68" s="49">
        <v>0</v>
      </c>
      <c r="Z68" s="49">
        <v>1795625032.1841021</v>
      </c>
      <c r="AA68" s="49">
        <v>46039333.537</v>
      </c>
      <c r="AB68" s="49">
        <v>2727953.7399999998</v>
      </c>
      <c r="AC68" s="49">
        <v>0</v>
      </c>
      <c r="AD68" s="49">
        <v>978786774.53970897</v>
      </c>
      <c r="AE68" s="49">
        <v>80155469.131000012</v>
      </c>
      <c r="AF68" s="49">
        <v>30961.91</v>
      </c>
      <c r="AG68" s="49">
        <v>0</v>
      </c>
      <c r="AH68" s="49">
        <v>0</v>
      </c>
      <c r="AI68" s="49">
        <v>0</v>
      </c>
      <c r="AJ68" s="49">
        <v>21336223566.819412</v>
      </c>
      <c r="AK68" s="49">
        <v>2055312.09</v>
      </c>
      <c r="AL68" s="49">
        <v>690169676.20276988</v>
      </c>
      <c r="AM68" s="49">
        <v>1815154.6</v>
      </c>
      <c r="AN68" s="49">
        <v>1138126022.6134913</v>
      </c>
      <c r="AO68" s="49">
        <v>140371483.52000001</v>
      </c>
      <c r="AP68" s="49">
        <v>14219481337.19755</v>
      </c>
      <c r="AQ68" s="49">
        <v>72408570.349999994</v>
      </c>
      <c r="AR68" s="49">
        <v>68487288.070000067</v>
      </c>
      <c r="AS68" s="49">
        <v>0</v>
      </c>
      <c r="AT68" s="49">
        <v>691658874.10073912</v>
      </c>
      <c r="AU68" s="49">
        <v>10994055.751</v>
      </c>
      <c r="AV68" s="49">
        <v>1056787001.8554516</v>
      </c>
      <c r="AW68" s="49">
        <v>95019982.89199999</v>
      </c>
      <c r="AX68" s="49">
        <v>448139.99000000005</v>
      </c>
      <c r="AY68" s="49">
        <v>43437.86</v>
      </c>
      <c r="AZ68" s="49">
        <v>3316343.1700000004</v>
      </c>
      <c r="BA68" s="49">
        <v>0</v>
      </c>
      <c r="BB68" s="49">
        <v>92425175.002963841</v>
      </c>
      <c r="BC68" s="49">
        <v>1132100.811</v>
      </c>
      <c r="BD68" s="49">
        <v>433843956.60100895</v>
      </c>
      <c r="BE68" s="49">
        <v>3532975.2810000004</v>
      </c>
      <c r="BF68" s="49">
        <v>6367592.4800000004</v>
      </c>
      <c r="BG68" s="49">
        <v>0</v>
      </c>
      <c r="BH68" s="49">
        <v>83646504.889999717</v>
      </c>
      <c r="BI68" s="49">
        <v>0</v>
      </c>
      <c r="BJ68" s="49">
        <v>442757402.42999995</v>
      </c>
      <c r="BK68" s="49">
        <v>26282005.379999999</v>
      </c>
      <c r="BL68" s="49">
        <v>484282182.81123805</v>
      </c>
      <c r="BM68" s="49">
        <v>4691814.7</v>
      </c>
      <c r="BN68" s="49">
        <v>27760950.359999996</v>
      </c>
      <c r="BO68" s="49">
        <v>0</v>
      </c>
      <c r="BP68" s="49">
        <v>119155226.09208567</v>
      </c>
      <c r="BQ68" s="49">
        <v>841631.69</v>
      </c>
      <c r="BR68" s="49">
        <v>5663592.7300000098</v>
      </c>
      <c r="BS68" s="49">
        <v>0</v>
      </c>
      <c r="BT68" s="49">
        <v>0</v>
      </c>
      <c r="BU68" s="49">
        <v>0</v>
      </c>
      <c r="BV68" s="49">
        <v>762945846.36670029</v>
      </c>
      <c r="BW68" s="49">
        <v>87222344.967999995</v>
      </c>
      <c r="BX68" s="49">
        <v>9351846.2699999996</v>
      </c>
      <c r="BY68" s="49">
        <v>15011.69</v>
      </c>
      <c r="BZ68" s="49">
        <v>87230719.399999991</v>
      </c>
      <c r="CA68" s="49">
        <v>1296226.0699999998</v>
      </c>
      <c r="CB68" s="49">
        <v>79349756.499499992</v>
      </c>
      <c r="CC68" s="49">
        <v>15419482.282</v>
      </c>
      <c r="CD68" s="49">
        <v>0</v>
      </c>
      <c r="CE68" s="49">
        <v>0</v>
      </c>
      <c r="CF68" s="49">
        <v>0</v>
      </c>
      <c r="CG68" s="49">
        <v>0</v>
      </c>
      <c r="CH68" s="49">
        <v>0</v>
      </c>
      <c r="CI68" s="49">
        <v>0</v>
      </c>
      <c r="CJ68" s="49">
        <v>2479616526.1706481</v>
      </c>
      <c r="CK68" s="49">
        <v>7870111.1699999999</v>
      </c>
      <c r="CL68" s="49">
        <v>172363770.39335838</v>
      </c>
      <c r="CM68" s="49">
        <v>139276.28999999983</v>
      </c>
      <c r="CN68" s="49">
        <v>64239036.031598575</v>
      </c>
      <c r="CO68" s="49">
        <v>14180.3300000001</v>
      </c>
      <c r="CP68" s="49">
        <v>0</v>
      </c>
      <c r="CQ68" s="49">
        <v>0</v>
      </c>
      <c r="CR68" s="49">
        <v>60946663.961935371</v>
      </c>
      <c r="CS68" s="49">
        <v>33182.559999999998</v>
      </c>
      <c r="CT68" s="49">
        <v>0</v>
      </c>
      <c r="CU68" s="49">
        <v>0</v>
      </c>
      <c r="CV68" s="49">
        <v>0</v>
      </c>
      <c r="CW68" s="49">
        <v>0</v>
      </c>
      <c r="CX68" s="49">
        <v>0</v>
      </c>
      <c r="CY68" s="49">
        <v>0</v>
      </c>
      <c r="CZ68" s="49">
        <v>52564648.740000002</v>
      </c>
      <c r="DA68" s="49">
        <v>0</v>
      </c>
      <c r="DB68" s="49">
        <v>658622.28</v>
      </c>
      <c r="DC68" s="49">
        <v>0</v>
      </c>
      <c r="DD68" s="49">
        <v>1602508154.2903917</v>
      </c>
      <c r="DE68" s="49">
        <v>22435446.900000006</v>
      </c>
      <c r="DF68" s="49">
        <v>41680833.020000026</v>
      </c>
      <c r="DG68" s="49">
        <v>-3087.87</v>
      </c>
      <c r="DH68" s="49">
        <v>0</v>
      </c>
      <c r="DI68" s="49">
        <v>0</v>
      </c>
      <c r="DJ68" s="49">
        <v>0</v>
      </c>
      <c r="DK68" s="49">
        <v>0</v>
      </c>
      <c r="DL68" s="49">
        <v>406860.88</v>
      </c>
      <c r="DM68" s="49">
        <v>1598.34</v>
      </c>
      <c r="DN68" s="49">
        <v>359646365.44604194</v>
      </c>
      <c r="DO68" s="49">
        <v>6631617.0899999999</v>
      </c>
      <c r="DP68" s="49">
        <v>46650114.921114616</v>
      </c>
      <c r="DQ68" s="49">
        <v>80728578.547923416</v>
      </c>
      <c r="DR68" s="49">
        <v>0</v>
      </c>
      <c r="DS68" s="49">
        <v>0</v>
      </c>
      <c r="DT68" s="49">
        <v>23625352.189809464</v>
      </c>
      <c r="DU68" s="49">
        <v>18038.12</v>
      </c>
      <c r="DV68" s="49">
        <v>76844625.956666276</v>
      </c>
      <c r="DW68" s="49">
        <v>5791951.5700000003</v>
      </c>
      <c r="DX68" s="49">
        <v>300143445.04202193</v>
      </c>
      <c r="DY68" s="49">
        <v>81370.61</v>
      </c>
      <c r="DZ68" s="49">
        <v>0</v>
      </c>
      <c r="EA68" s="49">
        <v>0</v>
      </c>
      <c r="EB68" s="49">
        <v>1859477107.0721977</v>
      </c>
      <c r="EC68" s="49">
        <v>240473500.93199998</v>
      </c>
      <c r="ED68" s="49">
        <v>242531003.34400001</v>
      </c>
      <c r="EE68" s="49">
        <v>12526808.486000001</v>
      </c>
      <c r="EF68" s="49">
        <v>717852734.11399996</v>
      </c>
      <c r="EG68" s="49">
        <v>60872417.726000011</v>
      </c>
      <c r="EH68" s="49">
        <v>1465805882.047471</v>
      </c>
      <c r="EI68" s="49">
        <v>4593878.8549999995</v>
      </c>
      <c r="EJ68" s="49">
        <v>0</v>
      </c>
      <c r="EK68" s="49">
        <v>0</v>
      </c>
      <c r="EL68" s="49">
        <v>226404.5</v>
      </c>
      <c r="EM68" s="49">
        <v>0</v>
      </c>
      <c r="EN68" s="49">
        <v>279343089.63999999</v>
      </c>
      <c r="EO68" s="49">
        <v>7145.3499999999931</v>
      </c>
      <c r="EP68" s="49">
        <v>12396548.339999998</v>
      </c>
      <c r="EQ68" s="49">
        <v>0</v>
      </c>
      <c r="ER68" s="49">
        <v>0</v>
      </c>
      <c r="ES68" s="49">
        <v>0</v>
      </c>
      <c r="ET68" s="49">
        <v>88456696.520000011</v>
      </c>
      <c r="EU68" s="49">
        <v>44697515.759999998</v>
      </c>
      <c r="EV68" s="49">
        <v>346672011.32999998</v>
      </c>
      <c r="EW68" s="49">
        <v>0</v>
      </c>
      <c r="EX68" s="49">
        <v>3170160120.9524426</v>
      </c>
      <c r="EY68" s="49">
        <v>0</v>
      </c>
      <c r="EZ68" s="49">
        <v>14471094.309999999</v>
      </c>
      <c r="FA68" s="49">
        <v>0</v>
      </c>
      <c r="FB68" s="49">
        <v>1678738545.6380985</v>
      </c>
      <c r="FC68" s="49">
        <v>0</v>
      </c>
      <c r="FD68" s="49">
        <v>1069505.28</v>
      </c>
      <c r="FE68" s="49">
        <v>323517.40999999997</v>
      </c>
      <c r="FF68" s="49">
        <v>225162.5</v>
      </c>
      <c r="FG68" s="49">
        <v>0</v>
      </c>
      <c r="FH68" s="49">
        <v>63025262.540000014</v>
      </c>
      <c r="FI68" s="49">
        <v>0</v>
      </c>
      <c r="FJ68" s="49">
        <v>482937418.01999986</v>
      </c>
      <c r="FK68" s="49">
        <v>0</v>
      </c>
      <c r="FL68" s="49">
        <v>104881702.91</v>
      </c>
      <c r="FM68" s="49">
        <v>0</v>
      </c>
      <c r="FN68" s="49">
        <v>9984266564.1646004</v>
      </c>
      <c r="FO68" s="49">
        <v>20709217.630000003</v>
      </c>
      <c r="FP68" s="49">
        <v>134885801.54247805</v>
      </c>
      <c r="FQ68" s="49">
        <v>4468.75</v>
      </c>
      <c r="FR68" s="49">
        <v>261164689.12228006</v>
      </c>
      <c r="FS68" s="49">
        <v>0</v>
      </c>
      <c r="FT68" s="49">
        <v>2251219458.4329057</v>
      </c>
      <c r="FU68" s="49">
        <v>0</v>
      </c>
      <c r="FV68" s="49">
        <v>246588211.31953254</v>
      </c>
      <c r="FW68" s="49">
        <v>0</v>
      </c>
      <c r="FX68" s="49">
        <v>2004631247.1133733</v>
      </c>
      <c r="FY68" s="49">
        <v>0</v>
      </c>
      <c r="FZ68" s="49">
        <v>7336996615.0669384</v>
      </c>
      <c r="GA68" s="49">
        <v>20704748.880000003</v>
      </c>
      <c r="GB68" s="49">
        <v>1912723981.5280743</v>
      </c>
      <c r="GC68" s="49">
        <v>7231591.6700000009</v>
      </c>
      <c r="GD68" s="49">
        <v>5424272633.5388641</v>
      </c>
      <c r="GE68" s="49">
        <v>13473157.209999999</v>
      </c>
      <c r="GF68" s="49">
        <v>457244098.73499894</v>
      </c>
      <c r="GG68" s="49">
        <v>1076630.99</v>
      </c>
      <c r="GH68" s="49">
        <v>5652865.3300000001</v>
      </c>
      <c r="GI68" s="49">
        <v>0</v>
      </c>
      <c r="GJ68" s="49">
        <v>375511.08</v>
      </c>
      <c r="GK68" s="49">
        <v>0</v>
      </c>
      <c r="GL68" s="49">
        <v>0</v>
      </c>
      <c r="GM68" s="49">
        <v>0</v>
      </c>
      <c r="GN68" s="49">
        <v>0</v>
      </c>
      <c r="GO68" s="49">
        <v>0</v>
      </c>
      <c r="GP68" s="49">
        <v>0</v>
      </c>
      <c r="GQ68" s="49">
        <v>0</v>
      </c>
      <c r="GR68" s="49">
        <v>0</v>
      </c>
      <c r="GS68" s="49">
        <v>0</v>
      </c>
      <c r="GT68" s="49">
        <v>0</v>
      </c>
      <c r="GU68" s="49">
        <v>0</v>
      </c>
      <c r="GV68" s="49">
        <v>0</v>
      </c>
      <c r="GW68" s="49">
        <v>0</v>
      </c>
      <c r="GX68" s="49">
        <v>0</v>
      </c>
      <c r="GY68" s="49">
        <v>0</v>
      </c>
      <c r="GZ68" s="49">
        <v>0</v>
      </c>
      <c r="HA68" s="49">
        <v>0</v>
      </c>
      <c r="HB68" s="49">
        <v>0</v>
      </c>
      <c r="HC68" s="49">
        <v>0</v>
      </c>
      <c r="HD68" s="49">
        <v>0</v>
      </c>
      <c r="HE68" s="49">
        <v>0</v>
      </c>
      <c r="HF68" s="49">
        <v>0</v>
      </c>
      <c r="HG68" s="49">
        <v>0</v>
      </c>
      <c r="HH68" s="49">
        <v>0</v>
      </c>
      <c r="HI68" s="49">
        <v>0</v>
      </c>
      <c r="HJ68" s="49">
        <v>0</v>
      </c>
      <c r="HK68" s="49">
        <v>0</v>
      </c>
      <c r="HL68" s="49">
        <v>0</v>
      </c>
      <c r="HM68" s="49">
        <v>0</v>
      </c>
      <c r="HN68" s="49">
        <v>0</v>
      </c>
      <c r="HO68" s="49">
        <v>0</v>
      </c>
      <c r="HP68" s="49">
        <v>0</v>
      </c>
      <c r="HQ68" s="49">
        <v>0</v>
      </c>
      <c r="HR68" s="49">
        <v>0</v>
      </c>
      <c r="HS68" s="49">
        <v>0</v>
      </c>
      <c r="HT68" s="49">
        <v>82681943211.832687</v>
      </c>
      <c r="HU68" s="49">
        <v>1744429415.9008234</v>
      </c>
      <c r="HV68" s="49">
        <v>84426372627.733536</v>
      </c>
    </row>
    <row r="69" spans="1:242" ht="12.75" customHeight="1">
      <c r="A69" s="59" t="s">
        <v>276</v>
      </c>
      <c r="B69" s="48">
        <v>9001</v>
      </c>
      <c r="C69" s="58" t="s">
        <v>277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v>0</v>
      </c>
      <c r="BC69" s="49">
        <v>0</v>
      </c>
      <c r="BD69" s="49">
        <v>0</v>
      </c>
      <c r="BE69" s="49">
        <v>0</v>
      </c>
      <c r="BF69" s="49">
        <v>0</v>
      </c>
      <c r="BG69" s="49">
        <v>0</v>
      </c>
      <c r="BH69" s="49">
        <v>0</v>
      </c>
      <c r="BI69" s="49">
        <v>0</v>
      </c>
      <c r="BJ69" s="49">
        <v>0</v>
      </c>
      <c r="BK69" s="49">
        <v>0</v>
      </c>
      <c r="BL69" s="49">
        <v>0</v>
      </c>
      <c r="BM69" s="49">
        <v>0</v>
      </c>
      <c r="BN69" s="49">
        <v>0</v>
      </c>
      <c r="BO69" s="49">
        <v>0</v>
      </c>
      <c r="BP69" s="49">
        <v>0</v>
      </c>
      <c r="BQ69" s="49">
        <v>0</v>
      </c>
      <c r="BR69" s="49">
        <v>0</v>
      </c>
      <c r="BS69" s="49">
        <v>0</v>
      </c>
      <c r="BT69" s="49">
        <v>0</v>
      </c>
      <c r="BU69" s="49">
        <v>0</v>
      </c>
      <c r="BV69" s="49">
        <v>0</v>
      </c>
      <c r="BW69" s="49">
        <v>0</v>
      </c>
      <c r="BX69" s="49">
        <v>0</v>
      </c>
      <c r="BY69" s="49">
        <v>0</v>
      </c>
      <c r="BZ69" s="49">
        <v>0</v>
      </c>
      <c r="CA69" s="49">
        <v>0</v>
      </c>
      <c r="CB69" s="49">
        <v>0</v>
      </c>
      <c r="CC69" s="49">
        <v>0</v>
      </c>
      <c r="CD69" s="49">
        <v>0</v>
      </c>
      <c r="CE69" s="49">
        <v>0</v>
      </c>
      <c r="CF69" s="49">
        <v>0</v>
      </c>
      <c r="CG69" s="49">
        <v>0</v>
      </c>
      <c r="CH69" s="49">
        <v>0</v>
      </c>
      <c r="CI69" s="49">
        <v>0</v>
      </c>
      <c r="CJ69" s="49">
        <v>0</v>
      </c>
      <c r="CK69" s="49">
        <v>0</v>
      </c>
      <c r="CL69" s="49">
        <v>0</v>
      </c>
      <c r="CM69" s="49">
        <v>0</v>
      </c>
      <c r="CN69" s="49">
        <v>0</v>
      </c>
      <c r="CO69" s="49">
        <v>0</v>
      </c>
      <c r="CP69" s="49">
        <v>0</v>
      </c>
      <c r="CQ69" s="49">
        <v>0</v>
      </c>
      <c r="CR69" s="49">
        <v>0</v>
      </c>
      <c r="CS69" s="49">
        <v>0</v>
      </c>
      <c r="CT69" s="49">
        <v>0</v>
      </c>
      <c r="CU69" s="49">
        <v>0</v>
      </c>
      <c r="CV69" s="49">
        <v>0</v>
      </c>
      <c r="CW69" s="49">
        <v>0</v>
      </c>
      <c r="CX69" s="49">
        <v>0</v>
      </c>
      <c r="CY69" s="49">
        <v>0</v>
      </c>
      <c r="CZ69" s="49">
        <v>0</v>
      </c>
      <c r="DA69" s="49">
        <v>0</v>
      </c>
      <c r="DB69" s="49">
        <v>0</v>
      </c>
      <c r="DC69" s="49">
        <v>0</v>
      </c>
      <c r="DD69" s="49">
        <v>597370518.02758884</v>
      </c>
      <c r="DE69" s="49">
        <v>600.05999999999995</v>
      </c>
      <c r="DF69" s="49">
        <v>46318272.84000086</v>
      </c>
      <c r="DG69" s="49">
        <v>0</v>
      </c>
      <c r="DH69" s="49">
        <v>0</v>
      </c>
      <c r="DI69" s="49">
        <v>0</v>
      </c>
      <c r="DJ69" s="49">
        <v>0</v>
      </c>
      <c r="DK69" s="49">
        <v>0</v>
      </c>
      <c r="DL69" s="49">
        <v>0</v>
      </c>
      <c r="DM69" s="49">
        <v>0</v>
      </c>
      <c r="DN69" s="49">
        <v>0</v>
      </c>
      <c r="DO69" s="49">
        <v>0</v>
      </c>
      <c r="DP69" s="49">
        <v>0</v>
      </c>
      <c r="DQ69" s="49">
        <v>0</v>
      </c>
      <c r="DR69" s="49">
        <v>0</v>
      </c>
      <c r="DS69" s="49">
        <v>0</v>
      </c>
      <c r="DT69" s="49">
        <v>0</v>
      </c>
      <c r="DU69" s="49">
        <v>0</v>
      </c>
      <c r="DV69" s="49">
        <v>0</v>
      </c>
      <c r="DW69" s="49">
        <v>0</v>
      </c>
      <c r="DX69" s="49">
        <v>0</v>
      </c>
      <c r="DY69" s="49">
        <v>0</v>
      </c>
      <c r="DZ69" s="49">
        <v>0</v>
      </c>
      <c r="EA69" s="49">
        <v>0</v>
      </c>
      <c r="EB69" s="49">
        <v>0</v>
      </c>
      <c r="EC69" s="49">
        <v>0</v>
      </c>
      <c r="ED69" s="49">
        <v>0</v>
      </c>
      <c r="EE69" s="49">
        <v>0</v>
      </c>
      <c r="EF69" s="49">
        <v>0</v>
      </c>
      <c r="EG69" s="49">
        <v>0</v>
      </c>
      <c r="EH69" s="49">
        <v>0</v>
      </c>
      <c r="EI69" s="49">
        <v>0</v>
      </c>
      <c r="EJ69" s="49">
        <v>0</v>
      </c>
      <c r="EK69" s="49">
        <v>0</v>
      </c>
      <c r="EL69" s="49">
        <v>0</v>
      </c>
      <c r="EM69" s="49">
        <v>0</v>
      </c>
      <c r="EN69" s="49">
        <v>0</v>
      </c>
      <c r="EO69" s="49">
        <v>0</v>
      </c>
      <c r="EP69" s="49">
        <v>0</v>
      </c>
      <c r="EQ69" s="49">
        <v>0</v>
      </c>
      <c r="ER69" s="49">
        <v>0</v>
      </c>
      <c r="ES69" s="49">
        <v>0</v>
      </c>
      <c r="ET69" s="49">
        <v>0</v>
      </c>
      <c r="EU69" s="49">
        <v>0</v>
      </c>
      <c r="EV69" s="49">
        <v>0</v>
      </c>
      <c r="EW69" s="49">
        <v>0</v>
      </c>
      <c r="EX69" s="49">
        <v>0</v>
      </c>
      <c r="EY69" s="49">
        <v>0</v>
      </c>
      <c r="EZ69" s="49">
        <v>0</v>
      </c>
      <c r="FA69" s="49">
        <v>0</v>
      </c>
      <c r="FB69" s="49">
        <v>0</v>
      </c>
      <c r="FC69" s="49">
        <v>0</v>
      </c>
      <c r="FD69" s="49">
        <v>0</v>
      </c>
      <c r="FE69" s="49">
        <v>0</v>
      </c>
      <c r="FF69" s="49">
        <v>0</v>
      </c>
      <c r="FG69" s="49">
        <v>0</v>
      </c>
      <c r="FH69" s="49">
        <v>0</v>
      </c>
      <c r="FI69" s="49">
        <v>0</v>
      </c>
      <c r="FJ69" s="49">
        <v>0</v>
      </c>
      <c r="FK69" s="49">
        <v>0</v>
      </c>
      <c r="FL69" s="49">
        <v>-30504.459999999995</v>
      </c>
      <c r="FM69" s="49">
        <v>0</v>
      </c>
      <c r="FN69" s="49">
        <v>2496138430.2042842</v>
      </c>
      <c r="FO69" s="49">
        <v>0</v>
      </c>
      <c r="FP69" s="49">
        <v>1616256.9935000003</v>
      </c>
      <c r="FQ69" s="49">
        <v>0</v>
      </c>
      <c r="FR69" s="49">
        <v>37170078.399200685</v>
      </c>
      <c r="FS69" s="49">
        <v>0</v>
      </c>
      <c r="FT69" s="49">
        <v>364856374.63043308</v>
      </c>
      <c r="FU69" s="49">
        <v>0</v>
      </c>
      <c r="FV69" s="49">
        <v>4374332.1461832644</v>
      </c>
      <c r="FW69" s="49">
        <v>0</v>
      </c>
      <c r="FX69" s="49">
        <v>360482042.48424983</v>
      </c>
      <c r="FY69" s="49">
        <v>0</v>
      </c>
      <c r="FZ69" s="49">
        <v>2092495720.1811507</v>
      </c>
      <c r="GA69" s="49">
        <v>0</v>
      </c>
      <c r="GB69" s="49">
        <v>184554265.49182636</v>
      </c>
      <c r="GC69" s="49">
        <v>0</v>
      </c>
      <c r="GD69" s="49">
        <v>1907941454.6893244</v>
      </c>
      <c r="GE69" s="49">
        <v>0</v>
      </c>
      <c r="GF69" s="49">
        <v>13990675.689999623</v>
      </c>
      <c r="GG69" s="49">
        <v>110175.6</v>
      </c>
      <c r="GH69" s="49">
        <v>0</v>
      </c>
      <c r="GI69" s="49">
        <v>0</v>
      </c>
      <c r="GJ69" s="49">
        <v>0</v>
      </c>
      <c r="GK69" s="49">
        <v>0</v>
      </c>
      <c r="GL69" s="49">
        <v>20767485.790000301</v>
      </c>
      <c r="GM69" s="49">
        <v>2444088.61</v>
      </c>
      <c r="GN69" s="49">
        <v>17630717599.752312</v>
      </c>
      <c r="GO69" s="49">
        <v>72756010.18999739</v>
      </c>
      <c r="GP69" s="49">
        <v>0</v>
      </c>
      <c r="GQ69" s="49">
        <v>0</v>
      </c>
      <c r="GR69" s="49">
        <v>0</v>
      </c>
      <c r="GS69" s="49">
        <v>0</v>
      </c>
      <c r="GT69" s="49">
        <v>52201.78</v>
      </c>
      <c r="GU69" s="49">
        <v>0</v>
      </c>
      <c r="GV69" s="49">
        <v>0</v>
      </c>
      <c r="GW69" s="49">
        <v>0</v>
      </c>
      <c r="GX69" s="49">
        <v>0</v>
      </c>
      <c r="GY69" s="49">
        <v>0</v>
      </c>
      <c r="GZ69" s="49">
        <v>-98.90000000000019</v>
      </c>
      <c r="HA69" s="49">
        <v>0</v>
      </c>
      <c r="HB69" s="49">
        <v>0</v>
      </c>
      <c r="HC69" s="49">
        <v>0</v>
      </c>
      <c r="HD69" s="49">
        <v>0</v>
      </c>
      <c r="HE69" s="49">
        <v>0</v>
      </c>
      <c r="HF69" s="49">
        <v>-98.90000000000019</v>
      </c>
      <c r="HG69" s="49">
        <v>0</v>
      </c>
      <c r="HH69" s="49">
        <v>0</v>
      </c>
      <c r="HI69" s="49">
        <v>0</v>
      </c>
      <c r="HJ69" s="49">
        <v>-98.90000000000019</v>
      </c>
      <c r="HK69" s="49">
        <v>0</v>
      </c>
      <c r="HL69" s="49">
        <v>0</v>
      </c>
      <c r="HM69" s="49">
        <v>0</v>
      </c>
      <c r="HN69" s="49">
        <v>0</v>
      </c>
      <c r="HO69" s="49">
        <v>0</v>
      </c>
      <c r="HP69" s="49">
        <v>0</v>
      </c>
      <c r="HQ69" s="49">
        <v>0</v>
      </c>
      <c r="HR69" s="49">
        <v>0</v>
      </c>
      <c r="HS69" s="49">
        <v>0</v>
      </c>
      <c r="HT69" s="49">
        <v>20805324580.724182</v>
      </c>
      <c r="HU69" s="49">
        <v>75310874.459997386</v>
      </c>
      <c r="HV69" s="49">
        <v>20880635455.184177</v>
      </c>
    </row>
    <row r="70" spans="1:242" ht="12.75" customHeight="1">
      <c r="A70" s="59" t="s">
        <v>279</v>
      </c>
      <c r="B70" s="48">
        <v>9003</v>
      </c>
      <c r="C70" s="58" t="s">
        <v>280</v>
      </c>
      <c r="D70" s="49">
        <v>8930404440.3096981</v>
      </c>
      <c r="E70" s="49">
        <v>637084950.17089999</v>
      </c>
      <c r="F70" s="49">
        <v>1661297210.9706917</v>
      </c>
      <c r="G70" s="49">
        <v>53529017.031589933</v>
      </c>
      <c r="H70" s="49">
        <v>3768477087.9421477</v>
      </c>
      <c r="I70" s="49">
        <v>239873917.01499414</v>
      </c>
      <c r="J70" s="49">
        <v>3500630141.3968596</v>
      </c>
      <c r="K70" s="49">
        <v>343682016.12431598</v>
      </c>
      <c r="L70" s="49">
        <v>985402833.78000021</v>
      </c>
      <c r="M70" s="49">
        <v>8692867.3899999987</v>
      </c>
      <c r="N70" s="49">
        <v>1693860098.0000765</v>
      </c>
      <c r="O70" s="49">
        <v>0</v>
      </c>
      <c r="P70" s="49">
        <v>36819107.75</v>
      </c>
      <c r="Q70" s="49">
        <v>0</v>
      </c>
      <c r="R70" s="49">
        <v>110375392.71999997</v>
      </c>
      <c r="S70" s="49">
        <v>292308.94</v>
      </c>
      <c r="T70" s="49">
        <v>15719532.034796324</v>
      </c>
      <c r="U70" s="49">
        <v>0</v>
      </c>
      <c r="V70" s="49">
        <v>34671125.469999999</v>
      </c>
      <c r="W70" s="49">
        <v>0</v>
      </c>
      <c r="X70" s="49">
        <v>336609.75</v>
      </c>
      <c r="Y70" s="49">
        <v>0</v>
      </c>
      <c r="Z70" s="49">
        <v>1795625032.1841021</v>
      </c>
      <c r="AA70" s="49">
        <v>46039333.537</v>
      </c>
      <c r="AB70" s="49">
        <v>2727953.7399999998</v>
      </c>
      <c r="AC70" s="49">
        <v>0</v>
      </c>
      <c r="AD70" s="49">
        <v>978786774.53970897</v>
      </c>
      <c r="AE70" s="49">
        <v>80155469.131000012</v>
      </c>
      <c r="AF70" s="49">
        <v>30961.91</v>
      </c>
      <c r="AG70" s="49">
        <v>0</v>
      </c>
      <c r="AH70" s="49">
        <v>0</v>
      </c>
      <c r="AI70" s="49">
        <v>0</v>
      </c>
      <c r="AJ70" s="49">
        <v>21336223566.819412</v>
      </c>
      <c r="AK70" s="49">
        <v>2055312.09</v>
      </c>
      <c r="AL70" s="49">
        <v>690169676.20276988</v>
      </c>
      <c r="AM70" s="49">
        <v>1815154.6</v>
      </c>
      <c r="AN70" s="49">
        <v>1138126022.6134913</v>
      </c>
      <c r="AO70" s="49">
        <v>140371483.52000001</v>
      </c>
      <c r="AP70" s="49">
        <v>14219481337.19755</v>
      </c>
      <c r="AQ70" s="49">
        <v>72408570.349999994</v>
      </c>
      <c r="AR70" s="49">
        <v>68487288.070000067</v>
      </c>
      <c r="AS70" s="49">
        <v>0</v>
      </c>
      <c r="AT70" s="49">
        <v>691658874.10073912</v>
      </c>
      <c r="AU70" s="49">
        <v>10994055.751</v>
      </c>
      <c r="AV70" s="49">
        <v>1056787001.8554516</v>
      </c>
      <c r="AW70" s="49">
        <v>95019982.89199999</v>
      </c>
      <c r="AX70" s="49">
        <v>448139.99000000005</v>
      </c>
      <c r="AY70" s="49">
        <v>43437.86</v>
      </c>
      <c r="AZ70" s="49">
        <v>3316343.1700000004</v>
      </c>
      <c r="BA70" s="49">
        <v>0</v>
      </c>
      <c r="BB70" s="49">
        <v>92425175.002963841</v>
      </c>
      <c r="BC70" s="49">
        <v>1132100.811</v>
      </c>
      <c r="BD70" s="49">
        <v>433843956.60100895</v>
      </c>
      <c r="BE70" s="49">
        <v>3532975.2810000004</v>
      </c>
      <c r="BF70" s="49">
        <v>6367592.4800000004</v>
      </c>
      <c r="BG70" s="49">
        <v>0</v>
      </c>
      <c r="BH70" s="49">
        <v>83646504.889999717</v>
      </c>
      <c r="BI70" s="49">
        <v>0</v>
      </c>
      <c r="BJ70" s="49">
        <v>442757402.42999995</v>
      </c>
      <c r="BK70" s="49">
        <v>26282005.379999999</v>
      </c>
      <c r="BL70" s="49">
        <v>484282182.81123805</v>
      </c>
      <c r="BM70" s="49">
        <v>4691814.7</v>
      </c>
      <c r="BN70" s="49">
        <v>27760950.359999996</v>
      </c>
      <c r="BO70" s="49">
        <v>0</v>
      </c>
      <c r="BP70" s="49">
        <v>119155226.09208567</v>
      </c>
      <c r="BQ70" s="49">
        <v>841631.69</v>
      </c>
      <c r="BR70" s="49">
        <v>5663592.7300000098</v>
      </c>
      <c r="BS70" s="49">
        <v>0</v>
      </c>
      <c r="BT70" s="49">
        <v>0</v>
      </c>
      <c r="BU70" s="49">
        <v>0</v>
      </c>
      <c r="BV70" s="49">
        <v>762945846.36670029</v>
      </c>
      <c r="BW70" s="49">
        <v>87222344.967999995</v>
      </c>
      <c r="BX70" s="49">
        <v>9351846.2699999996</v>
      </c>
      <c r="BY70" s="49">
        <v>15011.69</v>
      </c>
      <c r="BZ70" s="49">
        <v>87230719.399999991</v>
      </c>
      <c r="CA70" s="49">
        <v>1296226.0699999998</v>
      </c>
      <c r="CB70" s="49">
        <v>79349756.499499992</v>
      </c>
      <c r="CC70" s="49">
        <v>15419482.282</v>
      </c>
      <c r="CD70" s="49">
        <v>0</v>
      </c>
      <c r="CE70" s="49">
        <v>0</v>
      </c>
      <c r="CF70" s="49">
        <v>0</v>
      </c>
      <c r="CG70" s="49">
        <v>0</v>
      </c>
      <c r="CH70" s="49">
        <v>0</v>
      </c>
      <c r="CI70" s="49">
        <v>0</v>
      </c>
      <c r="CJ70" s="49">
        <v>2479616526.1706481</v>
      </c>
      <c r="CK70" s="49">
        <v>7870111.1699999999</v>
      </c>
      <c r="CL70" s="49">
        <v>172363770.39335838</v>
      </c>
      <c r="CM70" s="49">
        <v>139276.28999999983</v>
      </c>
      <c r="CN70" s="49">
        <v>64239036.031598575</v>
      </c>
      <c r="CO70" s="49">
        <v>14180.3300000001</v>
      </c>
      <c r="CP70" s="49">
        <v>0</v>
      </c>
      <c r="CQ70" s="49">
        <v>0</v>
      </c>
      <c r="CR70" s="49">
        <v>60946663.961935371</v>
      </c>
      <c r="CS70" s="49">
        <v>33182.559999999998</v>
      </c>
      <c r="CT70" s="49">
        <v>0</v>
      </c>
      <c r="CU70" s="49">
        <v>0</v>
      </c>
      <c r="CV70" s="49">
        <v>0</v>
      </c>
      <c r="CW70" s="49">
        <v>0</v>
      </c>
      <c r="CX70" s="49">
        <v>0</v>
      </c>
      <c r="CY70" s="49">
        <v>0</v>
      </c>
      <c r="CZ70" s="49">
        <v>52564648.740000002</v>
      </c>
      <c r="DA70" s="49">
        <v>0</v>
      </c>
      <c r="DB70" s="49">
        <v>658622.28</v>
      </c>
      <c r="DC70" s="49">
        <v>0</v>
      </c>
      <c r="DD70" s="49">
        <v>2199878672.3179808</v>
      </c>
      <c r="DE70" s="49">
        <v>22436046.960000005</v>
      </c>
      <c r="DF70" s="49">
        <v>87999105.860000879</v>
      </c>
      <c r="DG70" s="49">
        <v>-3087.87</v>
      </c>
      <c r="DH70" s="49">
        <v>0</v>
      </c>
      <c r="DI70" s="49">
        <v>0</v>
      </c>
      <c r="DJ70" s="49">
        <v>0</v>
      </c>
      <c r="DK70" s="49">
        <v>0</v>
      </c>
      <c r="DL70" s="49">
        <v>406860.88</v>
      </c>
      <c r="DM70" s="49">
        <v>1598.34</v>
      </c>
      <c r="DN70" s="49">
        <v>359646365.44604194</v>
      </c>
      <c r="DO70" s="49">
        <v>6631617.0899999999</v>
      </c>
      <c r="DP70" s="49">
        <v>46650114.921114616</v>
      </c>
      <c r="DQ70" s="49">
        <v>80728578.547923416</v>
      </c>
      <c r="DR70" s="49">
        <v>0</v>
      </c>
      <c r="DS70" s="49">
        <v>0</v>
      </c>
      <c r="DT70" s="49">
        <v>23625352.189809464</v>
      </c>
      <c r="DU70" s="49">
        <v>18038.12</v>
      </c>
      <c r="DV70" s="49">
        <v>76844625.956666276</v>
      </c>
      <c r="DW70" s="49">
        <v>5791951.5700000003</v>
      </c>
      <c r="DX70" s="49">
        <v>300143445.04202193</v>
      </c>
      <c r="DY70" s="49">
        <v>81370.61</v>
      </c>
      <c r="DZ70" s="49">
        <v>0</v>
      </c>
      <c r="EA70" s="49">
        <v>0</v>
      </c>
      <c r="EB70" s="49">
        <v>1859477107.0721977</v>
      </c>
      <c r="EC70" s="49">
        <v>240473500.93199998</v>
      </c>
      <c r="ED70" s="49">
        <v>242531003.34400001</v>
      </c>
      <c r="EE70" s="49">
        <v>12526808.486000001</v>
      </c>
      <c r="EF70" s="49">
        <v>717852734.11399996</v>
      </c>
      <c r="EG70" s="49">
        <v>60872417.726000011</v>
      </c>
      <c r="EH70" s="49">
        <v>1465805882.047471</v>
      </c>
      <c r="EI70" s="49">
        <v>4593878.8549999995</v>
      </c>
      <c r="EJ70" s="49">
        <v>0</v>
      </c>
      <c r="EK70" s="49">
        <v>0</v>
      </c>
      <c r="EL70" s="49">
        <v>226404.5</v>
      </c>
      <c r="EM70" s="49">
        <v>0</v>
      </c>
      <c r="EN70" s="49">
        <v>279343089.63999999</v>
      </c>
      <c r="EO70" s="49">
        <v>7145.3499999999931</v>
      </c>
      <c r="EP70" s="49">
        <v>12396548.339999998</v>
      </c>
      <c r="EQ70" s="49">
        <v>0</v>
      </c>
      <c r="ER70" s="49">
        <v>0</v>
      </c>
      <c r="ES70" s="49">
        <v>0</v>
      </c>
      <c r="ET70" s="49">
        <v>88456696.520000011</v>
      </c>
      <c r="EU70" s="49">
        <v>44697515.759999998</v>
      </c>
      <c r="EV70" s="49">
        <v>346672011.32999998</v>
      </c>
      <c r="EW70" s="49">
        <v>0</v>
      </c>
      <c r="EX70" s="49">
        <v>3170160120.9524426</v>
      </c>
      <c r="EY70" s="49">
        <v>0</v>
      </c>
      <c r="EZ70" s="49">
        <v>14471094.309999999</v>
      </c>
      <c r="FA70" s="49">
        <v>0</v>
      </c>
      <c r="FB70" s="49">
        <v>1678738545.6380985</v>
      </c>
      <c r="FC70" s="49">
        <v>0</v>
      </c>
      <c r="FD70" s="49">
        <v>1069505.28</v>
      </c>
      <c r="FE70" s="49">
        <v>323517.40999999997</v>
      </c>
      <c r="FF70" s="49">
        <v>225162.5</v>
      </c>
      <c r="FG70" s="49">
        <v>0</v>
      </c>
      <c r="FH70" s="49">
        <v>63025262.540000014</v>
      </c>
      <c r="FI70" s="49">
        <v>0</v>
      </c>
      <c r="FJ70" s="49">
        <v>482937418.01999986</v>
      </c>
      <c r="FK70" s="49">
        <v>0</v>
      </c>
      <c r="FL70" s="49">
        <v>104851198.45</v>
      </c>
      <c r="FM70" s="49">
        <v>0</v>
      </c>
      <c r="FN70" s="49">
        <v>12480404994.368885</v>
      </c>
      <c r="FO70" s="49">
        <v>20709217.630000003</v>
      </c>
      <c r="FP70" s="49">
        <v>136502058.53597805</v>
      </c>
      <c r="FQ70" s="49">
        <v>4468.75</v>
      </c>
      <c r="FR70" s="49">
        <v>298334767.52148074</v>
      </c>
      <c r="FS70" s="49">
        <v>0</v>
      </c>
      <c r="FT70" s="49">
        <v>2616075833.0633388</v>
      </c>
      <c r="FU70" s="49">
        <v>0</v>
      </c>
      <c r="FV70" s="49">
        <v>250962543.4657158</v>
      </c>
      <c r="FW70" s="49">
        <v>0</v>
      </c>
      <c r="FX70" s="49">
        <v>2365113289.5976229</v>
      </c>
      <c r="FY70" s="49">
        <v>0</v>
      </c>
      <c r="FZ70" s="49">
        <v>9429492335.2480888</v>
      </c>
      <c r="GA70" s="49">
        <v>20704748.880000003</v>
      </c>
      <c r="GB70" s="49">
        <v>2097278247.0199006</v>
      </c>
      <c r="GC70" s="49">
        <v>7231591.6700000009</v>
      </c>
      <c r="GD70" s="49">
        <v>7332214088.2281885</v>
      </c>
      <c r="GE70" s="49">
        <v>13473157.209999999</v>
      </c>
      <c r="GF70" s="49">
        <v>471234774.42499858</v>
      </c>
      <c r="GG70" s="49">
        <v>1186806.5900000001</v>
      </c>
      <c r="GH70" s="49">
        <v>5652865.3300000001</v>
      </c>
      <c r="GI70" s="49">
        <v>0</v>
      </c>
      <c r="GJ70" s="49">
        <v>375511.08</v>
      </c>
      <c r="GK70" s="49">
        <v>0</v>
      </c>
      <c r="GL70" s="49">
        <v>20767485.790000301</v>
      </c>
      <c r="GM70" s="49">
        <v>2444088.61</v>
      </c>
      <c r="GN70" s="49">
        <v>17630717599.752312</v>
      </c>
      <c r="GO70" s="49">
        <v>72756010.18999739</v>
      </c>
      <c r="GP70" s="49">
        <v>0</v>
      </c>
      <c r="GQ70" s="49">
        <v>0</v>
      </c>
      <c r="GR70" s="49">
        <v>0</v>
      </c>
      <c r="GS70" s="49">
        <v>0</v>
      </c>
      <c r="GT70" s="49">
        <v>52201.78</v>
      </c>
      <c r="GU70" s="49">
        <v>0</v>
      </c>
      <c r="GV70" s="49">
        <v>0</v>
      </c>
      <c r="GW70" s="49">
        <v>0</v>
      </c>
      <c r="GX70" s="49">
        <v>0</v>
      </c>
      <c r="GY70" s="49">
        <v>0</v>
      </c>
      <c r="GZ70" s="49">
        <v>-98.90000000000019</v>
      </c>
      <c r="HA70" s="49">
        <v>0</v>
      </c>
      <c r="HB70" s="49">
        <v>0</v>
      </c>
      <c r="HC70" s="49">
        <v>0</v>
      </c>
      <c r="HD70" s="49">
        <v>0</v>
      </c>
      <c r="HE70" s="49">
        <v>0</v>
      </c>
      <c r="HF70" s="49">
        <v>-98.90000000000019</v>
      </c>
      <c r="HG70" s="49">
        <v>0</v>
      </c>
      <c r="HH70" s="49">
        <v>0</v>
      </c>
      <c r="HI70" s="49">
        <v>0</v>
      </c>
      <c r="HJ70" s="49">
        <v>-98.90000000000019</v>
      </c>
      <c r="HK70" s="49">
        <v>0</v>
      </c>
      <c r="HL70" s="49">
        <v>0</v>
      </c>
      <c r="HM70" s="49">
        <v>0</v>
      </c>
      <c r="HN70" s="49">
        <v>0</v>
      </c>
      <c r="HO70" s="49">
        <v>0</v>
      </c>
      <c r="HP70" s="49">
        <v>0</v>
      </c>
      <c r="HQ70" s="49">
        <v>0</v>
      </c>
      <c r="HR70" s="49">
        <v>0</v>
      </c>
      <c r="HS70" s="49">
        <v>0</v>
      </c>
      <c r="HT70" s="49">
        <v>103487267792.55687</v>
      </c>
      <c r="HU70" s="49">
        <v>1819740290.3608208</v>
      </c>
      <c r="HV70" s="49">
        <v>105307008082.91771</v>
      </c>
    </row>
    <row r="71" spans="1:242" ht="12.75" customHeight="1">
      <c r="A71" s="53"/>
      <c r="B71" s="53"/>
      <c r="C71" s="53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</row>
    <row r="72" spans="1:242" ht="12.75" customHeight="1">
      <c r="A72" s="53"/>
      <c r="B72" s="53"/>
      <c r="C72" s="53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</row>
    <row r="73" spans="1:242" ht="12.75" customHeight="1">
      <c r="A73" s="53"/>
      <c r="B73" s="53"/>
      <c r="C73" s="53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</row>
    <row r="74" spans="1:242">
      <c r="A74" s="53"/>
      <c r="B74" s="53"/>
      <c r="C74" s="53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</row>
    <row r="75" spans="1:242" s="35" customFormat="1">
      <c r="A75" s="53"/>
      <c r="B75" s="53"/>
      <c r="C75" s="53"/>
    </row>
    <row r="76" spans="1:242" s="35" customFormat="1">
      <c r="A76" s="53"/>
      <c r="B76" s="53"/>
      <c r="C76" s="53"/>
    </row>
    <row r="77" spans="1:242" s="35" customFormat="1">
      <c r="A77" s="53"/>
      <c r="B77" s="53"/>
      <c r="C77" s="53"/>
    </row>
    <row r="78" spans="1:242" s="35" customFormat="1">
      <c r="A78" s="53"/>
      <c r="B78" s="53"/>
      <c r="C78" s="53"/>
    </row>
    <row r="79" spans="1:242" s="35" customFormat="1">
      <c r="A79" s="53"/>
      <c r="B79" s="53"/>
      <c r="C79" s="53"/>
    </row>
    <row r="80" spans="1:242" s="35" customFormat="1">
      <c r="A80" s="53"/>
      <c r="B80" s="53"/>
      <c r="C80" s="53"/>
    </row>
    <row r="81" spans="1:3" s="35" customFormat="1">
      <c r="A81" s="53"/>
      <c r="B81" s="53"/>
      <c r="C81" s="53"/>
    </row>
    <row r="82" spans="1:3" s="35" customFormat="1">
      <c r="A82" s="53"/>
      <c r="B82" s="53"/>
      <c r="C82" s="53"/>
    </row>
    <row r="83" spans="1:3" s="35" customFormat="1">
      <c r="A83" s="53"/>
      <c r="B83" s="53"/>
      <c r="C83" s="53"/>
    </row>
    <row r="84" spans="1:3" s="35" customFormat="1">
      <c r="A84" s="53"/>
      <c r="B84" s="53"/>
      <c r="C84" s="53"/>
    </row>
    <row r="85" spans="1:3" s="35" customFormat="1">
      <c r="A85" s="53"/>
      <c r="B85" s="53"/>
      <c r="C85" s="53"/>
    </row>
    <row r="86" spans="1:3" s="35" customFormat="1">
      <c r="A86" s="53"/>
      <c r="B86" s="53"/>
      <c r="C86" s="53"/>
    </row>
    <row r="87" spans="1:3" s="35" customFormat="1">
      <c r="A87" s="53"/>
      <c r="B87" s="53"/>
      <c r="C87" s="53"/>
    </row>
    <row r="88" spans="1:3" s="35" customFormat="1">
      <c r="A88" s="53"/>
      <c r="B88" s="53"/>
      <c r="C88" s="53"/>
    </row>
    <row r="89" spans="1:3" s="35" customFormat="1">
      <c r="A89" s="53"/>
      <c r="B89" s="53"/>
      <c r="C89" s="53"/>
    </row>
    <row r="90" spans="1:3" s="35" customFormat="1">
      <c r="A90" s="53"/>
      <c r="B90" s="53"/>
      <c r="C90" s="53"/>
    </row>
    <row r="91" spans="1:3" s="35" customFormat="1">
      <c r="A91" s="53"/>
      <c r="B91" s="53"/>
      <c r="C91" s="53"/>
    </row>
    <row r="92" spans="1:3" s="35" customFormat="1">
      <c r="A92" s="53"/>
      <c r="B92" s="53"/>
      <c r="C92" s="53"/>
    </row>
    <row r="93" spans="1:3" s="35" customFormat="1">
      <c r="A93" s="53"/>
      <c r="B93" s="53"/>
      <c r="C93" s="53"/>
    </row>
    <row r="94" spans="1:3" s="35" customFormat="1">
      <c r="A94" s="53"/>
      <c r="B94" s="53"/>
      <c r="C94" s="53"/>
    </row>
    <row r="95" spans="1:3" s="35" customFormat="1">
      <c r="A95" s="53"/>
      <c r="B95" s="53"/>
      <c r="C95" s="53"/>
    </row>
    <row r="96" spans="1:3" s="35" customFormat="1">
      <c r="A96" s="53"/>
      <c r="B96" s="53"/>
      <c r="C96" s="53"/>
    </row>
    <row r="97" spans="1:3" s="35" customFormat="1">
      <c r="A97" s="53"/>
      <c r="B97" s="53"/>
      <c r="C97" s="53"/>
    </row>
    <row r="98" spans="1:3" s="35" customFormat="1">
      <c r="A98" s="53"/>
      <c r="B98" s="53"/>
      <c r="C98" s="53"/>
    </row>
    <row r="99" spans="1:3" s="35" customFormat="1">
      <c r="A99" s="53"/>
      <c r="B99" s="53"/>
      <c r="C99" s="53"/>
    </row>
    <row r="100" spans="1:3" s="35" customFormat="1">
      <c r="A100" s="53"/>
      <c r="B100" s="53"/>
      <c r="C100" s="53"/>
    </row>
    <row r="101" spans="1:3" s="35" customFormat="1">
      <c r="A101" s="53"/>
      <c r="B101" s="53"/>
      <c r="C101" s="53"/>
    </row>
    <row r="102" spans="1:3" s="35" customFormat="1">
      <c r="A102" s="53"/>
      <c r="B102" s="53"/>
      <c r="C102" s="53"/>
    </row>
    <row r="103" spans="1:3" s="35" customFormat="1">
      <c r="A103" s="53"/>
      <c r="B103" s="53"/>
      <c r="C103" s="53"/>
    </row>
    <row r="104" spans="1:3" s="35" customFormat="1">
      <c r="A104" s="53"/>
      <c r="B104" s="53"/>
      <c r="C104" s="53"/>
    </row>
    <row r="105" spans="1:3" s="35" customFormat="1">
      <c r="A105" s="53"/>
      <c r="B105" s="53"/>
      <c r="C105" s="53"/>
    </row>
    <row r="106" spans="1:3" s="35" customFormat="1">
      <c r="A106" s="53"/>
      <c r="B106" s="53"/>
      <c r="C106" s="53"/>
    </row>
    <row r="107" spans="1:3" s="35" customFormat="1">
      <c r="A107" s="53"/>
      <c r="B107" s="53"/>
      <c r="C107" s="53"/>
    </row>
    <row r="108" spans="1:3" s="35" customFormat="1">
      <c r="A108" s="53"/>
      <c r="B108" s="53"/>
      <c r="C108" s="53"/>
    </row>
    <row r="109" spans="1:3" s="35" customFormat="1">
      <c r="A109" s="53"/>
      <c r="B109" s="53"/>
      <c r="C109" s="53"/>
    </row>
    <row r="110" spans="1:3" s="35" customFormat="1">
      <c r="A110" s="53"/>
      <c r="B110" s="53"/>
      <c r="C110" s="53"/>
    </row>
    <row r="111" spans="1:3" s="35" customFormat="1">
      <c r="A111" s="53"/>
      <c r="B111" s="53"/>
      <c r="C111" s="53"/>
    </row>
    <row r="112" spans="1:3" s="35" customFormat="1">
      <c r="A112" s="53"/>
      <c r="B112" s="53"/>
      <c r="C112" s="53"/>
    </row>
    <row r="113" spans="1:3" s="35" customFormat="1">
      <c r="A113" s="53"/>
      <c r="B113" s="53"/>
      <c r="C113" s="53"/>
    </row>
    <row r="114" spans="1:3" s="35" customFormat="1">
      <c r="A114" s="53"/>
      <c r="B114" s="53"/>
      <c r="C114" s="53"/>
    </row>
    <row r="115" spans="1:3" s="35" customFormat="1">
      <c r="A115" s="53"/>
      <c r="B115" s="53"/>
      <c r="C115" s="53"/>
    </row>
    <row r="116" spans="1:3" s="35" customFormat="1">
      <c r="A116" s="53"/>
      <c r="B116" s="53"/>
      <c r="C116" s="53"/>
    </row>
    <row r="117" spans="1:3" s="35" customFormat="1">
      <c r="A117" s="53"/>
      <c r="B117" s="53"/>
      <c r="C117" s="53"/>
    </row>
    <row r="118" spans="1:3" s="35" customFormat="1">
      <c r="A118" s="53"/>
      <c r="B118" s="53"/>
      <c r="C118" s="53"/>
    </row>
    <row r="119" spans="1:3" s="35" customFormat="1">
      <c r="A119" s="53"/>
      <c r="B119" s="53"/>
      <c r="C119" s="53"/>
    </row>
    <row r="120" spans="1:3" s="35" customFormat="1">
      <c r="A120" s="53"/>
      <c r="B120" s="53"/>
      <c r="C120" s="53"/>
    </row>
    <row r="121" spans="1:3" s="35" customFormat="1">
      <c r="A121" s="53"/>
      <c r="B121" s="53"/>
      <c r="C121" s="53"/>
    </row>
    <row r="122" spans="1:3" s="35" customFormat="1">
      <c r="A122" s="53"/>
      <c r="B122" s="53"/>
      <c r="C122" s="53"/>
    </row>
    <row r="123" spans="1:3" s="35" customFormat="1">
      <c r="A123" s="53"/>
      <c r="B123" s="53"/>
      <c r="C123" s="53"/>
    </row>
    <row r="124" spans="1:3" s="35" customFormat="1">
      <c r="A124" s="53"/>
      <c r="B124" s="53"/>
      <c r="C124" s="53"/>
    </row>
    <row r="125" spans="1:3" s="35" customFormat="1">
      <c r="A125" s="53"/>
      <c r="B125" s="53"/>
      <c r="C125" s="53"/>
    </row>
    <row r="126" spans="1:3" s="35" customFormat="1">
      <c r="A126" s="53"/>
      <c r="B126" s="53"/>
      <c r="C126" s="53"/>
    </row>
    <row r="127" spans="1:3" s="35" customFormat="1">
      <c r="A127" s="53"/>
      <c r="B127" s="53"/>
      <c r="C127" s="53"/>
    </row>
    <row r="128" spans="1:3" s="35" customFormat="1">
      <c r="A128" s="53"/>
      <c r="B128" s="53"/>
      <c r="C128" s="53"/>
    </row>
    <row r="129" spans="1:3" s="35" customFormat="1">
      <c r="A129" s="53"/>
      <c r="B129" s="53"/>
      <c r="C129" s="53"/>
    </row>
    <row r="130" spans="1:3" s="35" customFormat="1">
      <c r="A130" s="53"/>
      <c r="B130" s="53"/>
      <c r="C130" s="53"/>
    </row>
    <row r="131" spans="1:3" s="35" customFormat="1">
      <c r="A131" s="53"/>
      <c r="B131" s="53"/>
      <c r="C131" s="53"/>
    </row>
    <row r="132" spans="1:3" s="35" customFormat="1">
      <c r="A132" s="53"/>
      <c r="B132" s="53"/>
      <c r="C132" s="53"/>
    </row>
    <row r="133" spans="1:3" s="35" customFormat="1"/>
    <row r="134" spans="1:3" s="35" customFormat="1"/>
    <row r="135" spans="1:3" s="35" customFormat="1"/>
    <row r="136" spans="1:3" s="35" customFormat="1"/>
    <row r="137" spans="1:3" s="35" customFormat="1">
      <c r="A137" s="53"/>
      <c r="B137" s="53"/>
      <c r="C137" s="53"/>
    </row>
    <row r="138" spans="1:3" s="35" customFormat="1">
      <c r="A138" s="53"/>
      <c r="B138" s="53"/>
      <c r="C138" s="53"/>
    </row>
    <row r="139" spans="1:3" s="35" customFormat="1">
      <c r="A139" s="53"/>
      <c r="B139" s="53"/>
      <c r="C139" s="53"/>
    </row>
    <row r="140" spans="1:3" s="35" customFormat="1">
      <c r="A140" s="53"/>
      <c r="B140" s="53"/>
      <c r="C140" s="53"/>
    </row>
    <row r="141" spans="1:3" s="35" customFormat="1">
      <c r="A141" s="53"/>
      <c r="B141" s="53"/>
      <c r="C141" s="53"/>
    </row>
    <row r="142" spans="1:3" s="35" customFormat="1">
      <c r="A142" s="53"/>
      <c r="B142" s="53"/>
      <c r="C142" s="53"/>
    </row>
    <row r="143" spans="1:3" s="35" customFormat="1">
      <c r="A143" s="53"/>
      <c r="B143" s="53"/>
      <c r="C143" s="53"/>
    </row>
    <row r="144" spans="1:3" s="35" customFormat="1">
      <c r="A144" s="53"/>
      <c r="B144" s="53"/>
      <c r="C144" s="53"/>
    </row>
    <row r="145" spans="1:242" s="35" customFormat="1">
      <c r="A145" s="53"/>
      <c r="B145" s="53"/>
      <c r="C145" s="53"/>
    </row>
    <row r="146" spans="1:242" s="35" customFormat="1">
      <c r="A146" s="53"/>
      <c r="B146" s="53"/>
      <c r="C146" s="53"/>
    </row>
    <row r="147" spans="1:242" s="35" customFormat="1">
      <c r="A147" s="53"/>
      <c r="B147" s="53"/>
      <c r="C147" s="53"/>
    </row>
    <row r="148" spans="1:242" s="35" customFormat="1">
      <c r="A148" s="53"/>
      <c r="B148" s="53"/>
      <c r="C148" s="53"/>
    </row>
    <row r="149" spans="1:242" s="35" customFormat="1">
      <c r="A149" s="53"/>
      <c r="B149" s="53"/>
      <c r="C149" s="53"/>
    </row>
    <row r="150" spans="1:242" s="35" customFormat="1">
      <c r="A150" s="53"/>
      <c r="B150" s="53"/>
      <c r="C150" s="53"/>
    </row>
    <row r="151" spans="1:242" s="35" customFormat="1">
      <c r="A151" s="53"/>
      <c r="B151" s="53"/>
      <c r="C151" s="53"/>
    </row>
    <row r="152" spans="1:242" s="35" customFormat="1">
      <c r="A152" s="53"/>
      <c r="B152" s="53"/>
      <c r="C152" s="53"/>
    </row>
    <row r="153" spans="1:242" s="35" customFormat="1">
      <c r="A153" s="53"/>
      <c r="B153" s="53"/>
      <c r="C153" s="53"/>
    </row>
    <row r="154" spans="1:242" s="35" customFormat="1">
      <c r="A154" s="53"/>
      <c r="B154" s="53"/>
      <c r="C154" s="53"/>
    </row>
    <row r="155" spans="1:242" s="35" customFormat="1">
      <c r="A155" s="6"/>
      <c r="B155" s="6"/>
      <c r="C155" s="6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</row>
  </sheetData>
  <mergeCells count="113">
    <mergeCell ref="D5:E5"/>
    <mergeCell ref="F5:G5"/>
    <mergeCell ref="H5:I5"/>
    <mergeCell ref="J5:K5"/>
    <mergeCell ref="L5:M5"/>
    <mergeCell ref="N5:O5"/>
    <mergeCell ref="AB5:AC5"/>
    <mergeCell ref="AD5:AE5"/>
    <mergeCell ref="AF5:AG5"/>
    <mergeCell ref="AH5:AI5"/>
    <mergeCell ref="AJ5:AK5"/>
    <mergeCell ref="AL5:AM5"/>
    <mergeCell ref="P5:Q5"/>
    <mergeCell ref="R5:S5"/>
    <mergeCell ref="T5:U5"/>
    <mergeCell ref="V5:W5"/>
    <mergeCell ref="X5:Y5"/>
    <mergeCell ref="Z5:AA5"/>
    <mergeCell ref="AZ5:BA5"/>
    <mergeCell ref="BB5:BC5"/>
    <mergeCell ref="BD5:BE5"/>
    <mergeCell ref="BF5:BG5"/>
    <mergeCell ref="BH5:BI5"/>
    <mergeCell ref="BJ5:BK5"/>
    <mergeCell ref="AN5:AO5"/>
    <mergeCell ref="AP5:AQ5"/>
    <mergeCell ref="AR5:AS5"/>
    <mergeCell ref="AT5:AU5"/>
    <mergeCell ref="AV5:AW5"/>
    <mergeCell ref="AX5:AY5"/>
    <mergeCell ref="BX5:BY5"/>
    <mergeCell ref="BZ5:CA5"/>
    <mergeCell ref="CB5:CC5"/>
    <mergeCell ref="CD5:CE5"/>
    <mergeCell ref="CF5:CG5"/>
    <mergeCell ref="CH5:CI5"/>
    <mergeCell ref="BL5:BM5"/>
    <mergeCell ref="BN5:BO5"/>
    <mergeCell ref="BP5:BQ5"/>
    <mergeCell ref="BR5:BS5"/>
    <mergeCell ref="BT5:BU5"/>
    <mergeCell ref="BV5:BW5"/>
    <mergeCell ref="CV5:CW5"/>
    <mergeCell ref="CX5:CY5"/>
    <mergeCell ref="CZ5:DA5"/>
    <mergeCell ref="DB5:DC5"/>
    <mergeCell ref="DD5:DE5"/>
    <mergeCell ref="DF5:DG5"/>
    <mergeCell ref="CJ5:CK5"/>
    <mergeCell ref="CL5:CM5"/>
    <mergeCell ref="CN5:CO5"/>
    <mergeCell ref="CP5:CQ5"/>
    <mergeCell ref="CR5:CS5"/>
    <mergeCell ref="CT5:CU5"/>
    <mergeCell ref="DT5:DU5"/>
    <mergeCell ref="DV5:DW5"/>
    <mergeCell ref="DX5:DY5"/>
    <mergeCell ref="DZ5:EA5"/>
    <mergeCell ref="EB5:EC5"/>
    <mergeCell ref="ED5:EE5"/>
    <mergeCell ref="DH5:DI5"/>
    <mergeCell ref="DJ5:DK5"/>
    <mergeCell ref="DL5:DM5"/>
    <mergeCell ref="DN5:DO5"/>
    <mergeCell ref="DP5:DQ5"/>
    <mergeCell ref="DR5:DS5"/>
    <mergeCell ref="ER5:ES5"/>
    <mergeCell ref="ET5:EU5"/>
    <mergeCell ref="EV5:EW5"/>
    <mergeCell ref="EX5:EY5"/>
    <mergeCell ref="EZ5:FA5"/>
    <mergeCell ref="FB5:FC5"/>
    <mergeCell ref="EF5:EG5"/>
    <mergeCell ref="EH5:EI5"/>
    <mergeCell ref="EJ5:EK5"/>
    <mergeCell ref="EL5:EM5"/>
    <mergeCell ref="EN5:EO5"/>
    <mergeCell ref="EP5:EQ5"/>
    <mergeCell ref="FP5:FQ5"/>
    <mergeCell ref="FR5:FS5"/>
    <mergeCell ref="FT5:FU5"/>
    <mergeCell ref="FV5:FW5"/>
    <mergeCell ref="FX5:FY5"/>
    <mergeCell ref="FZ5:GA5"/>
    <mergeCell ref="FD5:FE5"/>
    <mergeCell ref="FF5:FG5"/>
    <mergeCell ref="FH5:FI5"/>
    <mergeCell ref="FJ5:FK5"/>
    <mergeCell ref="FL5:FM5"/>
    <mergeCell ref="FN5:FO5"/>
    <mergeCell ref="GN5:GO5"/>
    <mergeCell ref="GP5:GQ5"/>
    <mergeCell ref="GR5:GS5"/>
    <mergeCell ref="GT5:GU5"/>
    <mergeCell ref="GV5:GW5"/>
    <mergeCell ref="GX5:GY5"/>
    <mergeCell ref="GB5:GC5"/>
    <mergeCell ref="GD5:GE5"/>
    <mergeCell ref="GF5:GG5"/>
    <mergeCell ref="GH5:GI5"/>
    <mergeCell ref="GJ5:GK5"/>
    <mergeCell ref="GL5:GM5"/>
    <mergeCell ref="HL5:HM5"/>
    <mergeCell ref="HN5:HO5"/>
    <mergeCell ref="HP5:HQ5"/>
    <mergeCell ref="HR5:HS5"/>
    <mergeCell ref="HT5:HU5"/>
    <mergeCell ref="GZ5:HA5"/>
    <mergeCell ref="HB5:HC5"/>
    <mergeCell ref="HD5:HE5"/>
    <mergeCell ref="HF5:HG5"/>
    <mergeCell ref="HH5:HI5"/>
    <mergeCell ref="HJ5:HK5"/>
  </mergeCells>
  <pageMargins left="0.2" right="0.75" top="0.52" bottom="0.52" header="0.5" footer="0.5"/>
  <pageSetup paperSize="9" scale="4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CU76"/>
  <sheetViews>
    <sheetView showGridLines="0" tabSelected="1" zoomScale="80" zoomScaleNormal="80" workbookViewId="0">
      <pane xSplit="3" ySplit="6" topLeftCell="CO7" activePane="bottomRight" state="frozen"/>
      <selection activeCell="C4" sqref="C4:H4"/>
      <selection pane="topRight" activeCell="C4" sqref="C4:H4"/>
      <selection pane="bottomLeft" activeCell="C4" sqref="C4:H4"/>
      <selection pane="bottomRight" activeCell="A3" sqref="A3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98" width="15.5703125" style="3" customWidth="1"/>
    <col min="99" max="99" width="16.28515625" style="3" bestFit="1" customWidth="1"/>
    <col min="100" max="230" width="15.5703125" style="3" customWidth="1"/>
    <col min="231" max="16384" width="9.140625" style="3"/>
  </cols>
  <sheetData>
    <row r="1" spans="1:99" ht="15" customHeight="1">
      <c r="A1" s="1" t="s">
        <v>0</v>
      </c>
      <c r="B1" s="2"/>
      <c r="C1" s="2"/>
    </row>
    <row r="2" spans="1:99" ht="15" customHeight="1">
      <c r="A2" s="1" t="s">
        <v>311</v>
      </c>
      <c r="B2" s="4" t="s">
        <v>6</v>
      </c>
      <c r="C2" s="4" t="s">
        <v>6</v>
      </c>
      <c r="E2" s="91" t="s">
        <v>137</v>
      </c>
      <c r="F2" s="92"/>
      <c r="G2" s="93"/>
      <c r="H2" s="6"/>
      <c r="CG2" s="6"/>
    </row>
    <row r="3" spans="1:99" ht="15" customHeight="1">
      <c r="A3" s="5" t="s">
        <v>357</v>
      </c>
      <c r="B3" s="2"/>
      <c r="C3" s="2"/>
      <c r="CD3" s="7"/>
    </row>
    <row r="4" spans="1:99" ht="22.5" customHeight="1"/>
    <row r="5" spans="1:99" ht="22.5" customHeight="1">
      <c r="D5" s="78">
        <v>701</v>
      </c>
      <c r="E5" s="78">
        <v>900</v>
      </c>
      <c r="F5" s="78">
        <v>901</v>
      </c>
      <c r="G5" s="78">
        <v>902</v>
      </c>
      <c r="H5" s="78">
        <v>702</v>
      </c>
      <c r="I5" s="78">
        <v>703</v>
      </c>
      <c r="J5" s="78">
        <v>704</v>
      </c>
      <c r="K5" s="78">
        <v>705</v>
      </c>
      <c r="L5" s="78">
        <v>706</v>
      </c>
      <c r="M5" s="78">
        <v>707</v>
      </c>
      <c r="N5" s="78">
        <v>708</v>
      </c>
      <c r="O5" s="78">
        <v>710</v>
      </c>
      <c r="P5" s="78">
        <v>711</v>
      </c>
      <c r="Q5" s="78">
        <v>712</v>
      </c>
      <c r="R5" s="78">
        <v>713</v>
      </c>
      <c r="S5" s="78">
        <v>714</v>
      </c>
      <c r="T5" s="78">
        <v>715</v>
      </c>
      <c r="U5" s="78">
        <v>903</v>
      </c>
      <c r="V5" s="78">
        <v>716</v>
      </c>
      <c r="W5" s="78">
        <v>717</v>
      </c>
      <c r="X5" s="78">
        <v>718</v>
      </c>
      <c r="Y5" s="78">
        <v>719</v>
      </c>
      <c r="Z5" s="78">
        <v>720</v>
      </c>
      <c r="AA5" s="78">
        <v>721</v>
      </c>
      <c r="AB5" s="78">
        <v>722</v>
      </c>
      <c r="AC5" s="78">
        <v>723</v>
      </c>
      <c r="AD5" s="78">
        <v>724</v>
      </c>
      <c r="AE5" s="78">
        <v>725</v>
      </c>
      <c r="AF5" s="78">
        <v>726</v>
      </c>
      <c r="AG5" s="78">
        <v>727</v>
      </c>
      <c r="AH5" s="78">
        <v>728</v>
      </c>
      <c r="AI5" s="78">
        <v>729</v>
      </c>
      <c r="AJ5" s="78">
        <v>730</v>
      </c>
      <c r="AK5" s="78">
        <v>731</v>
      </c>
      <c r="AL5" s="78">
        <v>732</v>
      </c>
      <c r="AM5" s="78">
        <v>733</v>
      </c>
      <c r="AN5" s="78">
        <v>734</v>
      </c>
      <c r="AO5" s="78">
        <v>735</v>
      </c>
      <c r="AP5" s="78">
        <v>736</v>
      </c>
      <c r="AQ5" s="78">
        <v>737</v>
      </c>
      <c r="AR5" s="78">
        <v>738</v>
      </c>
      <c r="AS5" s="78">
        <v>739</v>
      </c>
      <c r="AT5" s="78">
        <v>740</v>
      </c>
      <c r="AU5" s="78">
        <v>741</v>
      </c>
      <c r="AV5" s="78">
        <v>742</v>
      </c>
      <c r="AW5" s="78">
        <v>743</v>
      </c>
      <c r="AX5" s="78">
        <v>744</v>
      </c>
      <c r="AY5" s="78">
        <v>745</v>
      </c>
      <c r="AZ5" s="78">
        <v>746</v>
      </c>
      <c r="BA5" s="78">
        <v>747</v>
      </c>
      <c r="BB5" s="78">
        <v>748</v>
      </c>
      <c r="BC5" s="78">
        <v>749</v>
      </c>
      <c r="BD5" s="78">
        <v>750</v>
      </c>
      <c r="BE5" s="78">
        <v>751</v>
      </c>
      <c r="BF5" s="78">
        <v>752</v>
      </c>
      <c r="BG5" s="78">
        <v>753</v>
      </c>
      <c r="BH5" s="78">
        <v>754</v>
      </c>
      <c r="BI5" s="78">
        <v>755</v>
      </c>
      <c r="BJ5" s="78">
        <v>756</v>
      </c>
      <c r="BK5" s="78">
        <v>757</v>
      </c>
      <c r="BL5" s="78">
        <v>758</v>
      </c>
      <c r="BM5" s="78">
        <v>759</v>
      </c>
      <c r="BN5" s="78">
        <v>760</v>
      </c>
      <c r="BO5" s="78">
        <v>761</v>
      </c>
      <c r="BP5" s="78">
        <v>765</v>
      </c>
      <c r="BQ5" s="78">
        <v>766</v>
      </c>
      <c r="BR5" s="78">
        <v>767</v>
      </c>
      <c r="BS5" s="78">
        <v>768</v>
      </c>
      <c r="BT5" s="78">
        <v>769</v>
      </c>
      <c r="BU5" s="78">
        <v>770</v>
      </c>
      <c r="BV5" s="78">
        <v>771</v>
      </c>
      <c r="BW5" s="78">
        <v>773</v>
      </c>
      <c r="BX5" s="78">
        <v>774</v>
      </c>
      <c r="BY5" s="78">
        <v>775</v>
      </c>
      <c r="BZ5" s="78">
        <v>776</v>
      </c>
      <c r="CA5" s="78">
        <v>777</v>
      </c>
      <c r="CB5" s="78">
        <v>778</v>
      </c>
      <c r="CC5" s="78">
        <v>779</v>
      </c>
      <c r="CD5" s="78">
        <v>780</v>
      </c>
      <c r="CE5" s="78">
        <v>781</v>
      </c>
      <c r="CF5" s="78">
        <v>782</v>
      </c>
      <c r="CG5" s="78">
        <v>783</v>
      </c>
      <c r="CH5" s="78">
        <v>784</v>
      </c>
      <c r="CI5" s="78">
        <v>785</v>
      </c>
      <c r="CJ5" s="78">
        <v>904</v>
      </c>
      <c r="CK5" s="78">
        <v>905</v>
      </c>
      <c r="CL5" s="78">
        <v>906</v>
      </c>
      <c r="CM5" s="78">
        <v>90601</v>
      </c>
      <c r="CN5" s="78">
        <v>90602</v>
      </c>
      <c r="CO5" s="78">
        <v>907</v>
      </c>
      <c r="CP5" s="78">
        <v>90701</v>
      </c>
      <c r="CQ5" s="78">
        <v>90702</v>
      </c>
      <c r="CR5" s="78">
        <v>786</v>
      </c>
      <c r="CS5" s="78">
        <v>789</v>
      </c>
      <c r="CT5" s="78">
        <v>798</v>
      </c>
      <c r="CU5" s="79"/>
    </row>
    <row r="6" spans="1:99" ht="79.5" customHeight="1">
      <c r="A6" s="55" t="s">
        <v>140</v>
      </c>
      <c r="B6" s="55" t="s">
        <v>141</v>
      </c>
      <c r="C6" s="55" t="s">
        <v>142</v>
      </c>
      <c r="D6" s="56" t="s">
        <v>41</v>
      </c>
      <c r="E6" s="56" t="s">
        <v>42</v>
      </c>
      <c r="F6" s="56" t="s">
        <v>43</v>
      </c>
      <c r="G6" s="56" t="s">
        <v>44</v>
      </c>
      <c r="H6" s="56" t="s">
        <v>107</v>
      </c>
      <c r="I6" s="56" t="s">
        <v>45</v>
      </c>
      <c r="J6" s="56" t="s">
        <v>11</v>
      </c>
      <c r="K6" s="56" t="s">
        <v>102</v>
      </c>
      <c r="L6" s="56" t="s">
        <v>103</v>
      </c>
      <c r="M6" s="56" t="s">
        <v>95</v>
      </c>
      <c r="N6" s="56" t="s">
        <v>104</v>
      </c>
      <c r="O6" s="56" t="s">
        <v>38</v>
      </c>
      <c r="P6" s="56" t="s">
        <v>39</v>
      </c>
      <c r="Q6" s="56" t="s">
        <v>34</v>
      </c>
      <c r="R6" s="56" t="s">
        <v>312</v>
      </c>
      <c r="S6" s="56" t="s">
        <v>71</v>
      </c>
      <c r="T6" s="56" t="s">
        <v>72</v>
      </c>
      <c r="U6" s="56" t="s">
        <v>73</v>
      </c>
      <c r="V6" s="56" t="s">
        <v>74</v>
      </c>
      <c r="W6" s="56" t="s">
        <v>27</v>
      </c>
      <c r="X6" s="56" t="s">
        <v>12</v>
      </c>
      <c r="Y6" s="56" t="s">
        <v>80</v>
      </c>
      <c r="Z6" s="56" t="s">
        <v>81</v>
      </c>
      <c r="AA6" s="56" t="s">
        <v>82</v>
      </c>
      <c r="AB6" s="56" t="s">
        <v>83</v>
      </c>
      <c r="AC6" s="56" t="s">
        <v>53</v>
      </c>
      <c r="AD6" s="56" t="s">
        <v>54</v>
      </c>
      <c r="AE6" s="56" t="s">
        <v>84</v>
      </c>
      <c r="AF6" s="56" t="s">
        <v>85</v>
      </c>
      <c r="AG6" s="56" t="s">
        <v>32</v>
      </c>
      <c r="AH6" s="56" t="s">
        <v>76</v>
      </c>
      <c r="AI6" s="56" t="s">
        <v>13</v>
      </c>
      <c r="AJ6" s="56" t="s">
        <v>313</v>
      </c>
      <c r="AK6" s="56" t="s">
        <v>87</v>
      </c>
      <c r="AL6" s="56" t="s">
        <v>88</v>
      </c>
      <c r="AM6" s="56" t="s">
        <v>89</v>
      </c>
      <c r="AN6" s="56" t="s">
        <v>90</v>
      </c>
      <c r="AO6" s="56" t="s">
        <v>78</v>
      </c>
      <c r="AP6" s="56" t="s">
        <v>105</v>
      </c>
      <c r="AQ6" s="56" t="s">
        <v>28</v>
      </c>
      <c r="AR6" s="56" t="s">
        <v>35</v>
      </c>
      <c r="AS6" s="56" t="s">
        <v>36</v>
      </c>
      <c r="AT6" s="56" t="s">
        <v>46</v>
      </c>
      <c r="AU6" s="56" t="s">
        <v>47</v>
      </c>
      <c r="AV6" s="56" t="s">
        <v>48</v>
      </c>
      <c r="AW6" s="56" t="s">
        <v>49</v>
      </c>
      <c r="AX6" s="56" t="s">
        <v>50</v>
      </c>
      <c r="AY6" s="56" t="s">
        <v>96</v>
      </c>
      <c r="AZ6" s="56" t="s">
        <v>97</v>
      </c>
      <c r="BA6" s="56" t="s">
        <v>98</v>
      </c>
      <c r="BB6" s="56" t="s">
        <v>108</v>
      </c>
      <c r="BC6" s="56" t="s">
        <v>109</v>
      </c>
      <c r="BD6" s="56" t="s">
        <v>14</v>
      </c>
      <c r="BE6" s="56" t="s">
        <v>15</v>
      </c>
      <c r="BF6" s="56" t="s">
        <v>110</v>
      </c>
      <c r="BG6" s="56" t="s">
        <v>111</v>
      </c>
      <c r="BH6" s="56" t="s">
        <v>112</v>
      </c>
      <c r="BI6" s="56" t="s">
        <v>99</v>
      </c>
      <c r="BJ6" s="56" t="s">
        <v>100</v>
      </c>
      <c r="BK6" s="56" t="s">
        <v>113</v>
      </c>
      <c r="BL6" s="56" t="s">
        <v>114</v>
      </c>
      <c r="BM6" s="56" t="s">
        <v>115</v>
      </c>
      <c r="BN6" s="56" t="s">
        <v>117</v>
      </c>
      <c r="BO6" s="56" t="s">
        <v>51</v>
      </c>
      <c r="BP6" s="56" t="s">
        <v>55</v>
      </c>
      <c r="BQ6" s="56" t="s">
        <v>56</v>
      </c>
      <c r="BR6" s="56" t="s">
        <v>57</v>
      </c>
      <c r="BS6" s="56" t="s">
        <v>58</v>
      </c>
      <c r="BT6" s="56" t="s">
        <v>91</v>
      </c>
      <c r="BU6" s="56" t="s">
        <v>314</v>
      </c>
      <c r="BV6" s="56" t="s">
        <v>93</v>
      </c>
      <c r="BW6" s="56" t="s">
        <v>59</v>
      </c>
      <c r="BX6" s="56" t="s">
        <v>60</v>
      </c>
      <c r="BY6" s="56" t="s">
        <v>61</v>
      </c>
      <c r="BZ6" s="56" t="s">
        <v>62</v>
      </c>
      <c r="CA6" s="56" t="s">
        <v>63</v>
      </c>
      <c r="CB6" s="56" t="s">
        <v>64</v>
      </c>
      <c r="CC6" s="56" t="s">
        <v>65</v>
      </c>
      <c r="CD6" s="56" t="s">
        <v>66</v>
      </c>
      <c r="CE6" s="56" t="s">
        <v>67</v>
      </c>
      <c r="CF6" s="56" t="s">
        <v>68</v>
      </c>
      <c r="CG6" s="56" t="s">
        <v>69</v>
      </c>
      <c r="CH6" s="56" t="s">
        <v>17</v>
      </c>
      <c r="CI6" s="56" t="s">
        <v>18</v>
      </c>
      <c r="CJ6" s="56" t="s">
        <v>19</v>
      </c>
      <c r="CK6" s="56" t="s">
        <v>20</v>
      </c>
      <c r="CL6" s="56" t="s">
        <v>21</v>
      </c>
      <c r="CM6" s="56" t="s">
        <v>22</v>
      </c>
      <c r="CN6" s="56" t="s">
        <v>23</v>
      </c>
      <c r="CO6" s="56" t="s">
        <v>24</v>
      </c>
      <c r="CP6" s="56" t="s">
        <v>22</v>
      </c>
      <c r="CQ6" s="56" t="s">
        <v>23</v>
      </c>
      <c r="CR6" s="56" t="s">
        <v>25</v>
      </c>
      <c r="CS6" s="56" t="s">
        <v>119</v>
      </c>
      <c r="CT6" s="56" t="s">
        <v>120</v>
      </c>
      <c r="CU6" s="79" t="s">
        <v>315</v>
      </c>
    </row>
    <row r="7" spans="1:99" ht="12.75" customHeight="1">
      <c r="A7" s="57" t="s">
        <v>145</v>
      </c>
      <c r="B7" s="17">
        <v>1001</v>
      </c>
      <c r="C7" s="58" t="s">
        <v>146</v>
      </c>
      <c r="D7" s="19">
        <f ca="1">+E7+F7+G7</f>
        <v>172873435.19</v>
      </c>
      <c r="E7" s="18">
        <f t="shared" ref="E7:S22" ca="1" si="0">IFERROR(IF($C$2="Yurtiçi",INDIRECT("'"&amp;$B$2&amp;"'!"&amp;ADDRESS(MATCH($B7,INDIRECT("'"&amp;$B$2&amp;"'!$B$1:$B$1095"),0),MATCH(E$5,INDIRECT("'"&amp;$B$2&amp;"'!5:5"),0))),IF($C$2="Yurtdışı",INDIRECT("'"&amp;$B$2&amp;"'!"&amp;ADDRESS(MATCH($B7,INDIRECT("'"&amp;$B$2&amp;"'!$B$1:$B$1095"),0),MATCH(E$5,INDIRECT("'"&amp;$B$2&amp;"'!5:5"),0)+1)),INDIRECT("'"&amp;$B$2&amp;"'!"&amp;ADDRESS(MATCH($B7,INDIRECT("'"&amp;$B$2&amp;"'!$B$1:$B$1095"),0),MATCH(E$5,INDIRECT("'"&amp;$B$2&amp;"'!5:5"),0)))+INDIRECT("'"&amp;$B$2&amp;"'!"&amp;ADDRESS(MATCH($B7,INDIRECT("'"&amp;$B$2&amp;"'!$B$1:$B$1095"),0),MATCH(E$5,INDIRECT("'"&amp;$B$2&amp;"'!5:5"),0)+1)))),0)</f>
        <v>0</v>
      </c>
      <c r="F7" s="18">
        <f t="shared" ca="1" si="0"/>
        <v>0</v>
      </c>
      <c r="G7" s="18">
        <f t="shared" ca="1" si="0"/>
        <v>172873435.19</v>
      </c>
      <c r="H7" s="18">
        <f t="shared" ca="1" si="0"/>
        <v>10154457.530000001</v>
      </c>
      <c r="I7" s="18">
        <f t="shared" ca="1" si="0"/>
        <v>0</v>
      </c>
      <c r="J7" s="18">
        <f t="shared" ca="1" si="0"/>
        <v>753789.02</v>
      </c>
      <c r="K7" s="18">
        <f t="shared" ca="1" si="0"/>
        <v>0</v>
      </c>
      <c r="L7" s="18">
        <f t="shared" ca="1" si="0"/>
        <v>0</v>
      </c>
      <c r="M7" s="18">
        <f t="shared" ca="1" si="0"/>
        <v>0</v>
      </c>
      <c r="N7" s="18">
        <f t="shared" ca="1" si="0"/>
        <v>0</v>
      </c>
      <c r="O7" s="18">
        <f t="shared" ca="1" si="0"/>
        <v>38967258.619999997</v>
      </c>
      <c r="P7" s="18">
        <f t="shared" ca="1" si="0"/>
        <v>0</v>
      </c>
      <c r="Q7" s="18">
        <f t="shared" ca="1" si="0"/>
        <v>0</v>
      </c>
      <c r="R7" s="18">
        <f t="shared" ca="1" si="0"/>
        <v>0</v>
      </c>
      <c r="S7" s="18">
        <f t="shared" ca="1" si="0"/>
        <v>0</v>
      </c>
      <c r="T7" s="18">
        <f ca="1">IFERROR(IF($C$2="Yurtiçi",INDIRECT("'"&amp;$B$2&amp;"'!"&amp;ADDRESS(MATCH($B7,INDIRECT("'"&amp;$B$2&amp;"'!$B$1:$B$1095"),0),MATCH("715-Yeşilkart Hariç",INDIRECT("'"&amp;$B$2&amp;"'!5:5"),0))),IF($C$2="Yurtdışı",INDIRECT("'"&amp;$B$2&amp;"'!"&amp;ADDRESS(MATCH($B7,INDIRECT("'"&amp;$B$2&amp;"'!$B$1:$B$1095"),0),MATCH("715-Yeşilkart Hariç",INDIRECT("'"&amp;$B$2&amp;"'!5:5"),0)+1)),INDIRECT("'"&amp;$B$2&amp;"'!"&amp;ADDRESS(MATCH($B7,INDIRECT("'"&amp;$B$2&amp;"'!$B$1:$B$1095"),0),MATCH("715-Yeşilkart Hariç",INDIRECT("'"&amp;$B$2&amp;"'!5:5"),0)))+INDIRECT("'"&amp;$B$2&amp;"'!"&amp;ADDRESS(MATCH($B7,INDIRECT("'"&amp;$B$2&amp;"'!$B$1:$B$1095"),0),MATCH("715-Yeşilkart Hariç",INDIRECT("'"&amp;$B$2&amp;"'!5:5"),0)+1)))),0)</f>
        <v>0</v>
      </c>
      <c r="U7" s="18">
        <f t="shared" ref="U7:AJ22" ca="1" si="1">IFERROR(IF($C$2="Yurtiçi",INDIRECT("'"&amp;$B$2&amp;"'!"&amp;ADDRESS(MATCH($B7,INDIRECT("'"&amp;$B$2&amp;"'!$B$1:$B$1095"),0),MATCH(U$5,INDIRECT("'"&amp;$B$2&amp;"'!5:5"),0))),IF($C$2="Yurtdışı",INDIRECT("'"&amp;$B$2&amp;"'!"&amp;ADDRESS(MATCH($B7,INDIRECT("'"&amp;$B$2&amp;"'!$B$1:$B$1095"),0),MATCH(U$5,INDIRECT("'"&amp;$B$2&amp;"'!5:5"),0)+1)),INDIRECT("'"&amp;$B$2&amp;"'!"&amp;ADDRESS(MATCH($B7,INDIRECT("'"&amp;$B$2&amp;"'!$B$1:$B$1095"),0),MATCH(U$5,INDIRECT("'"&amp;$B$2&amp;"'!5:5"),0)))+INDIRECT("'"&amp;$B$2&amp;"'!"&amp;ADDRESS(MATCH($B7,INDIRECT("'"&amp;$B$2&amp;"'!$B$1:$B$1095"),0),MATCH(U$5,INDIRECT("'"&amp;$B$2&amp;"'!5:5"),0)+1)))),0)</f>
        <v>0</v>
      </c>
      <c r="V7" s="18">
        <f t="shared" ca="1" si="1"/>
        <v>0</v>
      </c>
      <c r="W7" s="18">
        <f t="shared" ca="1" si="1"/>
        <v>0</v>
      </c>
      <c r="X7" s="18">
        <f t="shared" ca="1" si="1"/>
        <v>0</v>
      </c>
      <c r="Y7" s="18">
        <f t="shared" ca="1" si="1"/>
        <v>4691619.22</v>
      </c>
      <c r="Z7" s="18">
        <f t="shared" ca="1" si="1"/>
        <v>136143666.22</v>
      </c>
      <c r="AA7" s="18">
        <f t="shared" ca="1" si="1"/>
        <v>0</v>
      </c>
      <c r="AB7" s="18">
        <f t="shared" ca="1" si="1"/>
        <v>3291374.4200000004</v>
      </c>
      <c r="AC7" s="18">
        <f t="shared" ca="1" si="1"/>
        <v>0</v>
      </c>
      <c r="AD7" s="18">
        <f t="shared" ca="1" si="1"/>
        <v>0</v>
      </c>
      <c r="AE7" s="18">
        <f t="shared" ca="1" si="1"/>
        <v>0</v>
      </c>
      <c r="AF7" s="18">
        <f t="shared" ca="1" si="1"/>
        <v>0</v>
      </c>
      <c r="AG7" s="18">
        <f t="shared" ca="1" si="1"/>
        <v>0</v>
      </c>
      <c r="AH7" s="18">
        <f t="shared" ca="1" si="1"/>
        <v>0</v>
      </c>
      <c r="AI7" s="18">
        <f t="shared" ca="1" si="1"/>
        <v>0</v>
      </c>
      <c r="AJ7" s="18">
        <f t="shared" ca="1" si="1"/>
        <v>919982.65</v>
      </c>
      <c r="AK7" s="18">
        <f t="shared" ref="AK7:AZ22" ca="1" si="2">IFERROR(IF($C$2="Yurtiçi",INDIRECT("'"&amp;$B$2&amp;"'!"&amp;ADDRESS(MATCH($B7,INDIRECT("'"&amp;$B$2&amp;"'!$B$1:$B$1095"),0),MATCH(AK$5,INDIRECT("'"&amp;$B$2&amp;"'!5:5"),0))),IF($C$2="Yurtdışı",INDIRECT("'"&amp;$B$2&amp;"'!"&amp;ADDRESS(MATCH($B7,INDIRECT("'"&amp;$B$2&amp;"'!$B$1:$B$1095"),0),MATCH(AK$5,INDIRECT("'"&amp;$B$2&amp;"'!5:5"),0)+1)),INDIRECT("'"&amp;$B$2&amp;"'!"&amp;ADDRESS(MATCH($B7,INDIRECT("'"&amp;$B$2&amp;"'!$B$1:$B$1095"),0),MATCH(AK$5,INDIRECT("'"&amp;$B$2&amp;"'!5:5"),0)))+INDIRECT("'"&amp;$B$2&amp;"'!"&amp;ADDRESS(MATCH($B7,INDIRECT("'"&amp;$B$2&amp;"'!$B$1:$B$1095"),0),MATCH(AK$5,INDIRECT("'"&amp;$B$2&amp;"'!5:5"),0)+1)))),0)</f>
        <v>0</v>
      </c>
      <c r="AL7" s="18">
        <f t="shared" ca="1" si="2"/>
        <v>0</v>
      </c>
      <c r="AM7" s="18">
        <f t="shared" ca="1" si="2"/>
        <v>162953560.74000001</v>
      </c>
      <c r="AN7" s="18">
        <f t="shared" ca="1" si="2"/>
        <v>0</v>
      </c>
      <c r="AO7" s="18">
        <f t="shared" ca="1" si="2"/>
        <v>0</v>
      </c>
      <c r="AP7" s="18">
        <f t="shared" ca="1" si="2"/>
        <v>17872767.07</v>
      </c>
      <c r="AQ7" s="18">
        <f t="shared" ca="1" si="2"/>
        <v>0</v>
      </c>
      <c r="AR7" s="18">
        <f t="shared" ca="1" si="2"/>
        <v>0</v>
      </c>
      <c r="AS7" s="18">
        <f t="shared" ca="1" si="2"/>
        <v>0</v>
      </c>
      <c r="AT7" s="18">
        <f t="shared" ca="1" si="2"/>
        <v>435313.58</v>
      </c>
      <c r="AU7" s="18">
        <f t="shared" ca="1" si="2"/>
        <v>0</v>
      </c>
      <c r="AV7" s="18">
        <f t="shared" ca="1" si="2"/>
        <v>0</v>
      </c>
      <c r="AW7" s="18">
        <f t="shared" ca="1" si="2"/>
        <v>0</v>
      </c>
      <c r="AX7" s="18">
        <f t="shared" ca="1" si="2"/>
        <v>0</v>
      </c>
      <c r="AY7" s="18">
        <f t="shared" ca="1" si="2"/>
        <v>0</v>
      </c>
      <c r="AZ7" s="18">
        <f t="shared" ca="1" si="2"/>
        <v>0</v>
      </c>
      <c r="BA7" s="18">
        <f t="shared" ref="BA7:BP22" ca="1" si="3">IFERROR(IF($C$2="Yurtiçi",INDIRECT("'"&amp;$B$2&amp;"'!"&amp;ADDRESS(MATCH($B7,INDIRECT("'"&amp;$B$2&amp;"'!$B$1:$B$1095"),0),MATCH(BA$5,INDIRECT("'"&amp;$B$2&amp;"'!5:5"),0))),IF($C$2="Yurtdışı",INDIRECT("'"&amp;$B$2&amp;"'!"&amp;ADDRESS(MATCH($B7,INDIRECT("'"&amp;$B$2&amp;"'!$B$1:$B$1095"),0),MATCH(BA$5,INDIRECT("'"&amp;$B$2&amp;"'!5:5"),0)+1)),INDIRECT("'"&amp;$B$2&amp;"'!"&amp;ADDRESS(MATCH($B7,INDIRECT("'"&amp;$B$2&amp;"'!$B$1:$B$1095"),0),MATCH(BA$5,INDIRECT("'"&amp;$B$2&amp;"'!5:5"),0)))+INDIRECT("'"&amp;$B$2&amp;"'!"&amp;ADDRESS(MATCH($B7,INDIRECT("'"&amp;$B$2&amp;"'!$B$1:$B$1095"),0),MATCH(BA$5,INDIRECT("'"&amp;$B$2&amp;"'!5:5"),0)+1)))),0)</f>
        <v>0</v>
      </c>
      <c r="BB7" s="18">
        <f t="shared" ca="1" si="3"/>
        <v>0</v>
      </c>
      <c r="BC7" s="18">
        <f t="shared" ca="1" si="3"/>
        <v>0</v>
      </c>
      <c r="BD7" s="18">
        <f t="shared" ca="1" si="3"/>
        <v>33113679.43</v>
      </c>
      <c r="BE7" s="18">
        <f t="shared" ca="1" si="3"/>
        <v>0</v>
      </c>
      <c r="BF7" s="18">
        <f t="shared" ca="1" si="3"/>
        <v>0</v>
      </c>
      <c r="BG7" s="18">
        <f t="shared" ca="1" si="3"/>
        <v>0</v>
      </c>
      <c r="BH7" s="18">
        <f t="shared" ca="1" si="3"/>
        <v>0</v>
      </c>
      <c r="BI7" s="18">
        <f t="shared" ca="1" si="3"/>
        <v>0</v>
      </c>
      <c r="BJ7" s="18">
        <f t="shared" ca="1" si="3"/>
        <v>0</v>
      </c>
      <c r="BK7" s="18">
        <f t="shared" ca="1" si="3"/>
        <v>0</v>
      </c>
      <c r="BL7" s="18">
        <f t="shared" ca="1" si="3"/>
        <v>0</v>
      </c>
      <c r="BM7" s="18">
        <f t="shared" ca="1" si="3"/>
        <v>0</v>
      </c>
      <c r="BN7" s="18">
        <f t="shared" ca="1" si="3"/>
        <v>0</v>
      </c>
      <c r="BO7" s="18">
        <f t="shared" ca="1" si="3"/>
        <v>0</v>
      </c>
      <c r="BP7" s="18">
        <f t="shared" ca="1" si="3"/>
        <v>235377294.27000001</v>
      </c>
      <c r="BQ7" s="18">
        <f t="shared" ref="BQ7:CF22" ca="1" si="4">IFERROR(IF($C$2="Yurtiçi",INDIRECT("'"&amp;$B$2&amp;"'!"&amp;ADDRESS(MATCH($B7,INDIRECT("'"&amp;$B$2&amp;"'!$B$1:$B$1095"),0),MATCH(BQ$5,INDIRECT("'"&amp;$B$2&amp;"'!5:5"),0))),IF($C$2="Yurtdışı",INDIRECT("'"&amp;$B$2&amp;"'!"&amp;ADDRESS(MATCH($B7,INDIRECT("'"&amp;$B$2&amp;"'!$B$1:$B$1095"),0),MATCH(BQ$5,INDIRECT("'"&amp;$B$2&amp;"'!5:5"),0)+1)),INDIRECT("'"&amp;$B$2&amp;"'!"&amp;ADDRESS(MATCH($B7,INDIRECT("'"&amp;$B$2&amp;"'!$B$1:$B$1095"),0),MATCH(BQ$5,INDIRECT("'"&amp;$B$2&amp;"'!5:5"),0)))+INDIRECT("'"&amp;$B$2&amp;"'!"&amp;ADDRESS(MATCH($B7,INDIRECT("'"&amp;$B$2&amp;"'!$B$1:$B$1095"),0),MATCH(BQ$5,INDIRECT("'"&amp;$B$2&amp;"'!5:5"),0)+1)))),0)</f>
        <v>7140088.4199999999</v>
      </c>
      <c r="BR7" s="18">
        <f t="shared" ca="1" si="4"/>
        <v>26875144.300000001</v>
      </c>
      <c r="BS7" s="18">
        <f t="shared" ca="1" si="4"/>
        <v>0</v>
      </c>
      <c r="BT7" s="18">
        <f t="shared" ca="1" si="4"/>
        <v>0</v>
      </c>
      <c r="BU7" s="18">
        <f t="shared" ca="1" si="4"/>
        <v>0</v>
      </c>
      <c r="BV7" s="18">
        <f t="shared" ca="1" si="4"/>
        <v>12161475.85</v>
      </c>
      <c r="BW7" s="18">
        <f t="shared" ca="1" si="4"/>
        <v>0</v>
      </c>
      <c r="BX7" s="18">
        <f t="shared" ca="1" si="4"/>
        <v>0</v>
      </c>
      <c r="BY7" s="18">
        <f t="shared" ca="1" si="4"/>
        <v>0</v>
      </c>
      <c r="BZ7" s="18">
        <f t="shared" ca="1" si="4"/>
        <v>0</v>
      </c>
      <c r="CA7" s="18">
        <f t="shared" ca="1" si="4"/>
        <v>0</v>
      </c>
      <c r="CB7" s="18">
        <f t="shared" ca="1" si="4"/>
        <v>0</v>
      </c>
      <c r="CC7" s="18">
        <f t="shared" ca="1" si="4"/>
        <v>0</v>
      </c>
      <c r="CD7" s="18">
        <f t="shared" ca="1" si="4"/>
        <v>0</v>
      </c>
      <c r="CE7" s="18">
        <f t="shared" ca="1" si="4"/>
        <v>0</v>
      </c>
      <c r="CF7" s="18">
        <f t="shared" ca="1" si="4"/>
        <v>0</v>
      </c>
      <c r="CG7" s="18">
        <f t="shared" ref="CC7:CH22" ca="1" si="5">IFERROR(IF($C$2="Yurtiçi",INDIRECT("'"&amp;$B$2&amp;"'!"&amp;ADDRESS(MATCH($B7,INDIRECT("'"&amp;$B$2&amp;"'!$B$1:$B$1095"),0),MATCH(CG$5,INDIRECT("'"&amp;$B$2&amp;"'!5:5"),0))),IF($C$2="Yurtdışı",INDIRECT("'"&amp;$B$2&amp;"'!"&amp;ADDRESS(MATCH($B7,INDIRECT("'"&amp;$B$2&amp;"'!$B$1:$B$1095"),0),MATCH(CG$5,INDIRECT("'"&amp;$B$2&amp;"'!5:5"),0)+1)),INDIRECT("'"&amp;$B$2&amp;"'!"&amp;ADDRESS(MATCH($B7,INDIRECT("'"&amp;$B$2&amp;"'!$B$1:$B$1095"),0),MATCH(CG$5,INDIRECT("'"&amp;$B$2&amp;"'!5:5"),0)))+INDIRECT("'"&amp;$B$2&amp;"'!"&amp;ADDRESS(MATCH($B7,INDIRECT("'"&amp;$B$2&amp;"'!$B$1:$B$1095"),0),MATCH(CG$5,INDIRECT("'"&amp;$B$2&amp;"'!5:5"),0)+1)))),0)</f>
        <v>0</v>
      </c>
      <c r="CH7" s="18">
        <f t="shared" ca="1" si="5"/>
        <v>0</v>
      </c>
      <c r="CI7" s="19">
        <f ca="1">CJ7+CK7+CL7+CO7</f>
        <v>73555.740000000005</v>
      </c>
      <c r="CJ7" s="18">
        <f t="shared" ref="CJ7:CK23" ca="1" si="6">IFERROR(IF($C$2="Yurtiçi",INDIRECT("'"&amp;$B$2&amp;"'!"&amp;ADDRESS(MATCH($B7,INDIRECT("'"&amp;$B$2&amp;"'!$B$1:$B$1095"),0),MATCH(CJ$5,INDIRECT("'"&amp;$B$2&amp;"'!5:5"),0))),IF($C$2="Yurtdışı",INDIRECT("'"&amp;$B$2&amp;"'!"&amp;ADDRESS(MATCH($B7,INDIRECT("'"&amp;$B$2&amp;"'!$B$1:$B$1095"),0),MATCH(CJ$5,INDIRECT("'"&amp;$B$2&amp;"'!5:5"),0)+1)),INDIRECT("'"&amp;$B$2&amp;"'!"&amp;ADDRESS(MATCH($B7,INDIRECT("'"&amp;$B$2&amp;"'!$B$1:$B$1095"),0),MATCH(CJ$5,INDIRECT("'"&amp;$B$2&amp;"'!5:5"),0)))+INDIRECT("'"&amp;$B$2&amp;"'!"&amp;ADDRESS(MATCH($B7,INDIRECT("'"&amp;$B$2&amp;"'!$B$1:$B$1095"),0),MATCH(CJ$5,INDIRECT("'"&amp;$B$2&amp;"'!5:5"),0)+1)))),0)</f>
        <v>0</v>
      </c>
      <c r="CK7" s="18">
        <f t="shared" ca="1" si="6"/>
        <v>0</v>
      </c>
      <c r="CL7" s="19">
        <f ca="1">+CM7+CN7</f>
        <v>0</v>
      </c>
      <c r="CM7" s="18">
        <f t="shared" ref="CM7:CN23" ca="1" si="7">IFERROR(IF($C$2="Yurtiçi",INDIRECT("'"&amp;$B$2&amp;"'!"&amp;ADDRESS(MATCH($B7,INDIRECT("'"&amp;$B$2&amp;"'!$B$1:$B$1095"),0),MATCH(CM$5,INDIRECT("'"&amp;$B$2&amp;"'!5:5"),0))),IF($C$2="Yurtdışı",INDIRECT("'"&amp;$B$2&amp;"'!"&amp;ADDRESS(MATCH($B7,INDIRECT("'"&amp;$B$2&amp;"'!$B$1:$B$1095"),0),MATCH(CM$5,INDIRECT("'"&amp;$B$2&amp;"'!5:5"),0)+1)),INDIRECT("'"&amp;$B$2&amp;"'!"&amp;ADDRESS(MATCH($B7,INDIRECT("'"&amp;$B$2&amp;"'!$B$1:$B$1095"),0),MATCH(CM$5,INDIRECT("'"&amp;$B$2&amp;"'!5:5"),0)))+INDIRECT("'"&amp;$B$2&amp;"'!"&amp;ADDRESS(MATCH($B7,INDIRECT("'"&amp;$B$2&amp;"'!$B$1:$B$1095"),0),MATCH(CM$5,INDIRECT("'"&amp;$B$2&amp;"'!5:5"),0)+1)))),0)</f>
        <v>0</v>
      </c>
      <c r="CN7" s="18">
        <f t="shared" ca="1" si="7"/>
        <v>0</v>
      </c>
      <c r="CO7" s="19">
        <f ca="1">+CP7+CQ7</f>
        <v>73555.740000000005</v>
      </c>
      <c r="CP7" s="18">
        <f t="shared" ref="CP7:CT22" ca="1" si="8">IFERROR(IF($C$2="Yurtiçi",INDIRECT("'"&amp;$B$2&amp;"'!"&amp;ADDRESS(MATCH($B7,INDIRECT("'"&amp;$B$2&amp;"'!$B$1:$B$1095"),0),MATCH(CP$5,INDIRECT("'"&amp;$B$2&amp;"'!5:5"),0))),IF($C$2="Yurtdışı",INDIRECT("'"&amp;$B$2&amp;"'!"&amp;ADDRESS(MATCH($B7,INDIRECT("'"&amp;$B$2&amp;"'!$B$1:$B$1095"),0),MATCH(CP$5,INDIRECT("'"&amp;$B$2&amp;"'!5:5"),0)+1)),INDIRECT("'"&amp;$B$2&amp;"'!"&amp;ADDRESS(MATCH($B7,INDIRECT("'"&amp;$B$2&amp;"'!$B$1:$B$1095"),0),MATCH(CP$5,INDIRECT("'"&amp;$B$2&amp;"'!5:5"),0)))+INDIRECT("'"&amp;$B$2&amp;"'!"&amp;ADDRESS(MATCH($B7,INDIRECT("'"&amp;$B$2&amp;"'!$B$1:$B$1095"),0),MATCH(CP$5,INDIRECT("'"&amp;$B$2&amp;"'!5:5"),0)+1)))),0)</f>
        <v>0</v>
      </c>
      <c r="CQ7" s="18">
        <f t="shared" ca="1" si="8"/>
        <v>73555.740000000005</v>
      </c>
      <c r="CR7" s="18">
        <f t="shared" ca="1" si="8"/>
        <v>1836760.65</v>
      </c>
      <c r="CS7" s="18">
        <f t="shared" ca="1" si="8"/>
        <v>0</v>
      </c>
      <c r="CT7" s="18">
        <f t="shared" ca="1" si="8"/>
        <v>0</v>
      </c>
      <c r="CU7" s="19">
        <f t="shared" ref="CU7:CU43" ca="1" si="9">+D7+SUM(H7:CI7)+SUM(CR7:CT7)</f>
        <v>865635222.91999996</v>
      </c>
    </row>
    <row r="8" spans="1:99" ht="12.75" customHeight="1">
      <c r="A8" s="57" t="s">
        <v>148</v>
      </c>
      <c r="B8" s="17">
        <v>1003</v>
      </c>
      <c r="C8" s="58" t="s">
        <v>146</v>
      </c>
      <c r="D8" s="19">
        <f t="shared" ref="D8:D23" ca="1" si="10">+E8+F8+G8</f>
        <v>1162360938.29</v>
      </c>
      <c r="E8" s="18">
        <f t="shared" ca="1" si="0"/>
        <v>141648089.97067219</v>
      </c>
      <c r="F8" s="18">
        <f t="shared" ca="1" si="0"/>
        <v>594902871.59241426</v>
      </c>
      <c r="G8" s="18">
        <f t="shared" ca="1" si="0"/>
        <v>425809976.72691345</v>
      </c>
      <c r="H8" s="18">
        <f t="shared" ca="1" si="0"/>
        <v>181871231.38</v>
      </c>
      <c r="I8" s="18">
        <f t="shared" ca="1" si="0"/>
        <v>194562624.44</v>
      </c>
      <c r="J8" s="18">
        <f t="shared" ca="1" si="0"/>
        <v>7009307.1399999997</v>
      </c>
      <c r="K8" s="18">
        <f t="shared" ca="1" si="0"/>
        <v>0</v>
      </c>
      <c r="L8" s="18">
        <f t="shared" ca="1" si="0"/>
        <v>0</v>
      </c>
      <c r="M8" s="18">
        <f t="shared" ca="1" si="0"/>
        <v>1736793.55</v>
      </c>
      <c r="N8" s="18">
        <f t="shared" ca="1" si="0"/>
        <v>0</v>
      </c>
      <c r="O8" s="18">
        <f t="shared" ca="1" si="0"/>
        <v>133193822.11</v>
      </c>
      <c r="P8" s="18">
        <f t="shared" ca="1" si="0"/>
        <v>0</v>
      </c>
      <c r="Q8" s="18">
        <f t="shared" ca="1" si="0"/>
        <v>54318053.789999999</v>
      </c>
      <c r="R8" s="18">
        <f t="shared" ca="1" si="0"/>
        <v>0</v>
      </c>
      <c r="S8" s="18">
        <f t="shared" ca="1" si="0"/>
        <v>0</v>
      </c>
      <c r="T8" s="18">
        <f t="shared" ref="T8:T67" ca="1" si="11">IFERROR(IF($C$2="Yurtiçi",INDIRECT("'"&amp;$B$2&amp;"'!"&amp;ADDRESS(MATCH($B8,INDIRECT("'"&amp;$B$2&amp;"'!$B$1:$B$1095"),0),MATCH("715-Yeşilkart Hariç",INDIRECT("'"&amp;$B$2&amp;"'!5:5"),0))),IF($C$2="Yurtdışı",INDIRECT("'"&amp;$B$2&amp;"'!"&amp;ADDRESS(MATCH($B8,INDIRECT("'"&amp;$B$2&amp;"'!$B$1:$B$1095"),0),MATCH("715-Yeşilkart Hariç",INDIRECT("'"&amp;$B$2&amp;"'!5:5"),0)+1)),INDIRECT("'"&amp;$B$2&amp;"'!"&amp;ADDRESS(MATCH($B8,INDIRECT("'"&amp;$B$2&amp;"'!$B$1:$B$1095"),0),MATCH("715-Yeşilkart Hariç",INDIRECT("'"&amp;$B$2&amp;"'!5:5"),0)))+INDIRECT("'"&amp;$B$2&amp;"'!"&amp;ADDRESS(MATCH($B8,INDIRECT("'"&amp;$B$2&amp;"'!$B$1:$B$1095"),0),MATCH("715-Yeşilkart Hariç",INDIRECT("'"&amp;$B$2&amp;"'!5:5"),0)+1)))),0)</f>
        <v>2078068045.72</v>
      </c>
      <c r="U8" s="18">
        <f t="shared" ca="1" si="1"/>
        <v>0</v>
      </c>
      <c r="V8" s="18">
        <f t="shared" ca="1" si="1"/>
        <v>160164089.75</v>
      </c>
      <c r="W8" s="18">
        <f t="shared" ca="1" si="1"/>
        <v>1276360670.4400001</v>
      </c>
      <c r="X8" s="18">
        <f t="shared" ca="1" si="1"/>
        <v>207142.3</v>
      </c>
      <c r="Y8" s="18">
        <f t="shared" ca="1" si="1"/>
        <v>68102499.239999995</v>
      </c>
      <c r="Z8" s="18">
        <f t="shared" ca="1" si="1"/>
        <v>153291870.00999999</v>
      </c>
      <c r="AA8" s="18">
        <f t="shared" ca="1" si="1"/>
        <v>40985.01</v>
      </c>
      <c r="AB8" s="18">
        <f t="shared" ca="1" si="1"/>
        <v>0</v>
      </c>
      <c r="AC8" s="18">
        <f t="shared" ca="1" si="1"/>
        <v>13384547.34</v>
      </c>
      <c r="AD8" s="18">
        <f t="shared" ca="1" si="1"/>
        <v>72103024.640000001</v>
      </c>
      <c r="AE8" s="18">
        <f t="shared" ca="1" si="1"/>
        <v>0</v>
      </c>
      <c r="AF8" s="18">
        <f t="shared" ca="1" si="1"/>
        <v>8532027.6899999995</v>
      </c>
      <c r="AG8" s="18">
        <f t="shared" ca="1" si="1"/>
        <v>30373327.27</v>
      </c>
      <c r="AH8" s="18">
        <f t="shared" ca="1" si="1"/>
        <v>81642840.689999998</v>
      </c>
      <c r="AI8" s="18">
        <f t="shared" ca="1" si="1"/>
        <v>0</v>
      </c>
      <c r="AJ8" s="18">
        <f t="shared" ca="1" si="1"/>
        <v>14696924.609999999</v>
      </c>
      <c r="AK8" s="18">
        <f t="shared" ca="1" si="2"/>
        <v>95213.23</v>
      </c>
      <c r="AL8" s="18">
        <f t="shared" ca="1" si="2"/>
        <v>0</v>
      </c>
      <c r="AM8" s="18">
        <f t="shared" ca="1" si="2"/>
        <v>181326444.27000001</v>
      </c>
      <c r="AN8" s="18">
        <f t="shared" ca="1" si="2"/>
        <v>0</v>
      </c>
      <c r="AO8" s="18">
        <f t="shared" ca="1" si="2"/>
        <v>0</v>
      </c>
      <c r="AP8" s="18">
        <f t="shared" ca="1" si="2"/>
        <v>16003321.300000001</v>
      </c>
      <c r="AQ8" s="18">
        <f t="shared" ca="1" si="2"/>
        <v>0</v>
      </c>
      <c r="AR8" s="18">
        <f t="shared" ca="1" si="2"/>
        <v>0</v>
      </c>
      <c r="AS8" s="18">
        <f t="shared" ca="1" si="2"/>
        <v>0</v>
      </c>
      <c r="AT8" s="18">
        <f t="shared" ca="1" si="2"/>
        <v>0</v>
      </c>
      <c r="AU8" s="18">
        <f t="shared" ca="1" si="2"/>
        <v>0</v>
      </c>
      <c r="AV8" s="18">
        <f t="shared" ca="1" si="2"/>
        <v>0</v>
      </c>
      <c r="AW8" s="18">
        <f t="shared" ca="1" si="2"/>
        <v>0</v>
      </c>
      <c r="AX8" s="18">
        <f t="shared" ca="1" si="2"/>
        <v>0</v>
      </c>
      <c r="AY8" s="18">
        <f t="shared" ca="1" si="2"/>
        <v>0</v>
      </c>
      <c r="AZ8" s="18">
        <f t="shared" ca="1" si="2"/>
        <v>0</v>
      </c>
      <c r="BA8" s="18">
        <f t="shared" ca="1" si="3"/>
        <v>0</v>
      </c>
      <c r="BB8" s="18">
        <f t="shared" ca="1" si="3"/>
        <v>52583444.399999999</v>
      </c>
      <c r="BC8" s="18">
        <f t="shared" ca="1" si="3"/>
        <v>0</v>
      </c>
      <c r="BD8" s="18">
        <f t="shared" ca="1" si="3"/>
        <v>52425690.420000002</v>
      </c>
      <c r="BE8" s="18">
        <f t="shared" ca="1" si="3"/>
        <v>0</v>
      </c>
      <c r="BF8" s="18">
        <f t="shared" ca="1" si="3"/>
        <v>0</v>
      </c>
      <c r="BG8" s="18">
        <f t="shared" ca="1" si="3"/>
        <v>0</v>
      </c>
      <c r="BH8" s="18">
        <f t="shared" ca="1" si="3"/>
        <v>0</v>
      </c>
      <c r="BI8" s="18">
        <f t="shared" ca="1" si="3"/>
        <v>2422680.96</v>
      </c>
      <c r="BJ8" s="18">
        <f t="shared" ca="1" si="3"/>
        <v>0</v>
      </c>
      <c r="BK8" s="18">
        <f t="shared" ca="1" si="3"/>
        <v>0</v>
      </c>
      <c r="BL8" s="18">
        <f t="shared" ca="1" si="3"/>
        <v>0</v>
      </c>
      <c r="BM8" s="18">
        <f t="shared" ca="1" si="3"/>
        <v>1886633</v>
      </c>
      <c r="BN8" s="18">
        <f t="shared" ca="1" si="3"/>
        <v>4993227.95</v>
      </c>
      <c r="BO8" s="18">
        <f t="shared" ca="1" si="3"/>
        <v>0</v>
      </c>
      <c r="BP8" s="18">
        <f t="shared" ca="1" si="3"/>
        <v>224490780.51000002</v>
      </c>
      <c r="BQ8" s="18">
        <f t="shared" ca="1" si="4"/>
        <v>3721520.29</v>
      </c>
      <c r="BR8" s="18">
        <f t="shared" ca="1" si="4"/>
        <v>32253478.98</v>
      </c>
      <c r="BS8" s="18">
        <f t="shared" ca="1" si="4"/>
        <v>59459231.379999995</v>
      </c>
      <c r="BT8" s="18">
        <f t="shared" ca="1" si="4"/>
        <v>0</v>
      </c>
      <c r="BU8" s="18">
        <f t="shared" ca="1" si="4"/>
        <v>0</v>
      </c>
      <c r="BV8" s="18">
        <f t="shared" ca="1" si="4"/>
        <v>21990002.809999999</v>
      </c>
      <c r="BW8" s="18">
        <f t="shared" ca="1" si="4"/>
        <v>112173.49</v>
      </c>
      <c r="BX8" s="18">
        <f t="shared" ca="1" si="4"/>
        <v>0</v>
      </c>
      <c r="BY8" s="18">
        <f t="shared" ca="1" si="4"/>
        <v>0</v>
      </c>
      <c r="BZ8" s="18">
        <f t="shared" ca="1" si="4"/>
        <v>4532227.62</v>
      </c>
      <c r="CA8" s="18">
        <f t="shared" ca="1" si="4"/>
        <v>62621214.25</v>
      </c>
      <c r="CB8" s="18">
        <f t="shared" ca="1" si="4"/>
        <v>114674.82</v>
      </c>
      <c r="CC8" s="18">
        <f t="shared" ca="1" si="5"/>
        <v>17073796.199999999</v>
      </c>
      <c r="CD8" s="18">
        <f t="shared" ca="1" si="5"/>
        <v>204918.85</v>
      </c>
      <c r="CE8" s="18">
        <f t="shared" ca="1" si="5"/>
        <v>0</v>
      </c>
      <c r="CF8" s="18">
        <f t="shared" ca="1" si="5"/>
        <v>506529.37</v>
      </c>
      <c r="CG8" s="18">
        <f t="shared" ca="1" si="5"/>
        <v>24944352.48</v>
      </c>
      <c r="CH8" s="18">
        <f t="shared" ca="1" si="5"/>
        <v>94235960.920000002</v>
      </c>
      <c r="CI8" s="19">
        <f t="shared" ref="CI8:CI23" ca="1" si="12">CJ8+CK8+CL8+CO8</f>
        <v>430861515.51999998</v>
      </c>
      <c r="CJ8" s="18">
        <f t="shared" ca="1" si="6"/>
        <v>2370685.9599999618</v>
      </c>
      <c r="CK8" s="18">
        <f t="shared" ca="1" si="6"/>
        <v>3097551.41</v>
      </c>
      <c r="CL8" s="19">
        <f t="shared" ref="CL8:CL23" ca="1" si="13">+CM8+CN8</f>
        <v>41231181.000000015</v>
      </c>
      <c r="CM8" s="18">
        <f t="shared" ca="1" si="7"/>
        <v>390656.24000000005</v>
      </c>
      <c r="CN8" s="18">
        <f t="shared" ca="1" si="7"/>
        <v>40840524.760000013</v>
      </c>
      <c r="CO8" s="19">
        <f t="shared" ref="CO8:CO23" ca="1" si="14">+CP8+CQ8</f>
        <v>384162097.14999998</v>
      </c>
      <c r="CP8" s="18">
        <f t="shared" ca="1" si="8"/>
        <v>85062308.120000005</v>
      </c>
      <c r="CQ8" s="18">
        <f t="shared" ca="1" si="8"/>
        <v>299099789.02999997</v>
      </c>
      <c r="CR8" s="18">
        <f t="shared" ca="1" si="8"/>
        <v>6740947.3599999994</v>
      </c>
      <c r="CS8" s="18">
        <f t="shared" ca="1" si="8"/>
        <v>0</v>
      </c>
      <c r="CT8" s="18">
        <f t="shared" ca="1" si="8"/>
        <v>0</v>
      </c>
      <c r="CU8" s="19">
        <f t="shared" ca="1" si="9"/>
        <v>6987620745.789999</v>
      </c>
    </row>
    <row r="9" spans="1:99" ht="12.75" customHeight="1">
      <c r="A9" s="57" t="s">
        <v>150</v>
      </c>
      <c r="B9" s="17">
        <v>1004</v>
      </c>
      <c r="C9" s="58" t="s">
        <v>146</v>
      </c>
      <c r="D9" s="19">
        <f t="shared" ca="1" si="10"/>
        <v>767607425.09000003</v>
      </c>
      <c r="E9" s="18">
        <f t="shared" ca="1" si="0"/>
        <v>192153802.45999998</v>
      </c>
      <c r="F9" s="18">
        <f t="shared" ca="1" si="0"/>
        <v>375299794.92000014</v>
      </c>
      <c r="G9" s="18">
        <f t="shared" ca="1" si="0"/>
        <v>200153827.70999995</v>
      </c>
      <c r="H9" s="18">
        <f t="shared" ca="1" si="0"/>
        <v>46975474.029999994</v>
      </c>
      <c r="I9" s="18">
        <f t="shared" ca="1" si="0"/>
        <v>144457329.85999998</v>
      </c>
      <c r="J9" s="18">
        <f t="shared" ca="1" si="0"/>
        <v>1244084.77</v>
      </c>
      <c r="K9" s="18">
        <f t="shared" ca="1" si="0"/>
        <v>0</v>
      </c>
      <c r="L9" s="18">
        <f t="shared" ca="1" si="0"/>
        <v>0</v>
      </c>
      <c r="M9" s="18">
        <f t="shared" ca="1" si="0"/>
        <v>392123.9</v>
      </c>
      <c r="N9" s="18">
        <f t="shared" ca="1" si="0"/>
        <v>0</v>
      </c>
      <c r="O9" s="18">
        <f t="shared" ca="1" si="0"/>
        <v>108051328.96000001</v>
      </c>
      <c r="P9" s="18">
        <f t="shared" ca="1" si="0"/>
        <v>0</v>
      </c>
      <c r="Q9" s="18">
        <f t="shared" ca="1" si="0"/>
        <v>51463301.899999991</v>
      </c>
      <c r="R9" s="18">
        <f t="shared" ca="1" si="0"/>
        <v>0</v>
      </c>
      <c r="S9" s="18">
        <f t="shared" ca="1" si="0"/>
        <v>0</v>
      </c>
      <c r="T9" s="18">
        <f t="shared" ca="1" si="11"/>
        <v>1853717073.6500001</v>
      </c>
      <c r="U9" s="18">
        <f t="shared" ca="1" si="1"/>
        <v>55724013.670000002</v>
      </c>
      <c r="V9" s="18">
        <f t="shared" ca="1" si="1"/>
        <v>129409459.53000002</v>
      </c>
      <c r="W9" s="18">
        <f t="shared" ca="1" si="1"/>
        <v>1395432281.1700001</v>
      </c>
      <c r="X9" s="18">
        <f t="shared" ca="1" si="1"/>
        <v>2155362.98</v>
      </c>
      <c r="Y9" s="18">
        <f t="shared" ca="1" si="1"/>
        <v>34221135.090000004</v>
      </c>
      <c r="Z9" s="18">
        <f t="shared" ca="1" si="1"/>
        <v>73443174.040000007</v>
      </c>
      <c r="AA9" s="18">
        <f t="shared" ca="1" si="1"/>
        <v>130047.4</v>
      </c>
      <c r="AB9" s="18">
        <f t="shared" ca="1" si="1"/>
        <v>0</v>
      </c>
      <c r="AC9" s="18">
        <f t="shared" ca="1" si="1"/>
        <v>924294.95</v>
      </c>
      <c r="AD9" s="18">
        <f t="shared" ca="1" si="1"/>
        <v>18679021.580000002</v>
      </c>
      <c r="AE9" s="18">
        <f t="shared" ca="1" si="1"/>
        <v>0</v>
      </c>
      <c r="AF9" s="18">
        <f t="shared" ca="1" si="1"/>
        <v>18548597.859999999</v>
      </c>
      <c r="AG9" s="18">
        <f t="shared" ca="1" si="1"/>
        <v>2384150.8899999997</v>
      </c>
      <c r="AH9" s="18">
        <f t="shared" ca="1" si="1"/>
        <v>5179556.3100000005</v>
      </c>
      <c r="AI9" s="18">
        <f t="shared" ca="1" si="1"/>
        <v>8431960.3800000008</v>
      </c>
      <c r="AJ9" s="18">
        <f t="shared" ca="1" si="1"/>
        <v>8525730.0600000005</v>
      </c>
      <c r="AK9" s="18">
        <f t="shared" ca="1" si="2"/>
        <v>128066.79000000001</v>
      </c>
      <c r="AL9" s="18">
        <f t="shared" ca="1" si="2"/>
        <v>0</v>
      </c>
      <c r="AM9" s="18">
        <f t="shared" ca="1" si="2"/>
        <v>20383251.499999996</v>
      </c>
      <c r="AN9" s="18">
        <f t="shared" ca="1" si="2"/>
        <v>341701.24</v>
      </c>
      <c r="AO9" s="18">
        <f t="shared" ca="1" si="2"/>
        <v>0</v>
      </c>
      <c r="AP9" s="18">
        <f t="shared" ca="1" si="2"/>
        <v>0</v>
      </c>
      <c r="AQ9" s="18">
        <f t="shared" ca="1" si="2"/>
        <v>0</v>
      </c>
      <c r="AR9" s="18">
        <f t="shared" ca="1" si="2"/>
        <v>0</v>
      </c>
      <c r="AS9" s="18">
        <f t="shared" ca="1" si="2"/>
        <v>0</v>
      </c>
      <c r="AT9" s="18">
        <f t="shared" ca="1" si="2"/>
        <v>0</v>
      </c>
      <c r="AU9" s="18">
        <f t="shared" ca="1" si="2"/>
        <v>0</v>
      </c>
      <c r="AV9" s="18">
        <f t="shared" ca="1" si="2"/>
        <v>0</v>
      </c>
      <c r="AW9" s="18">
        <f t="shared" ca="1" si="2"/>
        <v>0</v>
      </c>
      <c r="AX9" s="18">
        <f t="shared" ca="1" si="2"/>
        <v>0</v>
      </c>
      <c r="AY9" s="18">
        <f t="shared" ca="1" si="2"/>
        <v>0</v>
      </c>
      <c r="AZ9" s="18">
        <f t="shared" ca="1" si="2"/>
        <v>0</v>
      </c>
      <c r="BA9" s="18">
        <f t="shared" ca="1" si="3"/>
        <v>0</v>
      </c>
      <c r="BB9" s="18">
        <f t="shared" ca="1" si="3"/>
        <v>0</v>
      </c>
      <c r="BC9" s="18">
        <f t="shared" ca="1" si="3"/>
        <v>0</v>
      </c>
      <c r="BD9" s="18">
        <f t="shared" ca="1" si="3"/>
        <v>90428891.620000005</v>
      </c>
      <c r="BE9" s="18">
        <f t="shared" ca="1" si="3"/>
        <v>0</v>
      </c>
      <c r="BF9" s="18">
        <f t="shared" ca="1" si="3"/>
        <v>0</v>
      </c>
      <c r="BG9" s="18">
        <f t="shared" ca="1" si="3"/>
        <v>0</v>
      </c>
      <c r="BH9" s="18">
        <f t="shared" ca="1" si="3"/>
        <v>0</v>
      </c>
      <c r="BI9" s="18">
        <f t="shared" ca="1" si="3"/>
        <v>0</v>
      </c>
      <c r="BJ9" s="18">
        <f t="shared" ca="1" si="3"/>
        <v>0</v>
      </c>
      <c r="BK9" s="18">
        <f t="shared" ca="1" si="3"/>
        <v>0</v>
      </c>
      <c r="BL9" s="18">
        <f t="shared" ca="1" si="3"/>
        <v>0</v>
      </c>
      <c r="BM9" s="18">
        <f t="shared" ca="1" si="3"/>
        <v>8878842.3900000006</v>
      </c>
      <c r="BN9" s="18">
        <f t="shared" ca="1" si="3"/>
        <v>3302396.75</v>
      </c>
      <c r="BO9" s="18">
        <f t="shared" ca="1" si="3"/>
        <v>0</v>
      </c>
      <c r="BP9" s="18">
        <f t="shared" ca="1" si="3"/>
        <v>177668029.61999997</v>
      </c>
      <c r="BQ9" s="18">
        <f t="shared" ca="1" si="4"/>
        <v>15942715.030000001</v>
      </c>
      <c r="BR9" s="18">
        <f t="shared" ca="1" si="4"/>
        <v>26601075.41</v>
      </c>
      <c r="BS9" s="18">
        <f t="shared" ca="1" si="4"/>
        <v>43503725.479999997</v>
      </c>
      <c r="BT9" s="18">
        <f t="shared" ca="1" si="4"/>
        <v>0</v>
      </c>
      <c r="BU9" s="18">
        <f t="shared" ca="1" si="4"/>
        <v>0</v>
      </c>
      <c r="BV9" s="18">
        <f t="shared" ca="1" si="4"/>
        <v>36154334.700000003</v>
      </c>
      <c r="BW9" s="18">
        <f t="shared" ca="1" si="4"/>
        <v>211036.22</v>
      </c>
      <c r="BX9" s="18">
        <f t="shared" ca="1" si="4"/>
        <v>0</v>
      </c>
      <c r="BY9" s="18">
        <f t="shared" ca="1" si="4"/>
        <v>0</v>
      </c>
      <c r="BZ9" s="18">
        <f t="shared" ca="1" si="4"/>
        <v>5414361.9000000004</v>
      </c>
      <c r="CA9" s="18">
        <f t="shared" ca="1" si="4"/>
        <v>61008001.959999993</v>
      </c>
      <c r="CB9" s="18">
        <f t="shared" ca="1" si="4"/>
        <v>344147.75</v>
      </c>
      <c r="CC9" s="18">
        <f t="shared" ca="1" si="5"/>
        <v>26046572.739999998</v>
      </c>
      <c r="CD9" s="18">
        <f t="shared" ca="1" si="5"/>
        <v>0</v>
      </c>
      <c r="CE9" s="18">
        <f t="shared" ca="1" si="5"/>
        <v>0</v>
      </c>
      <c r="CF9" s="18">
        <f t="shared" ca="1" si="5"/>
        <v>277316.94</v>
      </c>
      <c r="CG9" s="18">
        <f t="shared" ca="1" si="5"/>
        <v>7069830.3100000005</v>
      </c>
      <c r="CH9" s="18">
        <f t="shared" ca="1" si="5"/>
        <v>0</v>
      </c>
      <c r="CI9" s="19">
        <f t="shared" ca="1" si="12"/>
        <v>4583099022.0800009</v>
      </c>
      <c r="CJ9" s="18">
        <f t="shared" ca="1" si="6"/>
        <v>0</v>
      </c>
      <c r="CK9" s="18">
        <f t="shared" ca="1" si="6"/>
        <v>6421292.2099999739</v>
      </c>
      <c r="CL9" s="19">
        <f t="shared" ca="1" si="13"/>
        <v>737355089.84999728</v>
      </c>
      <c r="CM9" s="18">
        <f t="shared" ca="1" si="7"/>
        <v>29988275.940000068</v>
      </c>
      <c r="CN9" s="18">
        <f t="shared" ca="1" si="7"/>
        <v>707366813.90999722</v>
      </c>
      <c r="CO9" s="19">
        <f t="shared" ca="1" si="14"/>
        <v>3839322640.0200033</v>
      </c>
      <c r="CP9" s="18">
        <f t="shared" ca="1" si="8"/>
        <v>1076776804.8199995</v>
      </c>
      <c r="CQ9" s="18">
        <f t="shared" ca="1" si="8"/>
        <v>2762545835.2000036</v>
      </c>
      <c r="CR9" s="18">
        <f t="shared" ca="1" si="8"/>
        <v>20247521.800000001</v>
      </c>
      <c r="CS9" s="18">
        <f t="shared" ca="1" si="8"/>
        <v>0</v>
      </c>
      <c r="CT9" s="18">
        <f t="shared" ca="1" si="8"/>
        <v>0</v>
      </c>
      <c r="CU9" s="19">
        <f t="shared" ca="1" si="9"/>
        <v>9854147770.2999992</v>
      </c>
    </row>
    <row r="10" spans="1:99" ht="12.75" customHeight="1">
      <c r="A10" s="57" t="s">
        <v>152</v>
      </c>
      <c r="B10" s="17">
        <v>1005</v>
      </c>
      <c r="C10" s="58" t="s">
        <v>146</v>
      </c>
      <c r="D10" s="19">
        <f t="shared" ca="1" si="10"/>
        <v>1839093257.134151</v>
      </c>
      <c r="E10" s="18">
        <f t="shared" ca="1" si="0"/>
        <v>250129083.19837689</v>
      </c>
      <c r="F10" s="18">
        <f t="shared" ca="1" si="0"/>
        <v>774304449.15557623</v>
      </c>
      <c r="G10" s="18">
        <f t="shared" ca="1" si="0"/>
        <v>814659724.78019786</v>
      </c>
      <c r="H10" s="18">
        <f t="shared" ca="1" si="0"/>
        <v>58966015.529999904</v>
      </c>
      <c r="I10" s="18">
        <f t="shared" ca="1" si="0"/>
        <v>177527131.58006701</v>
      </c>
      <c r="J10" s="18">
        <f t="shared" ca="1" si="0"/>
        <v>15153869.74</v>
      </c>
      <c r="K10" s="18">
        <f t="shared" ca="1" si="0"/>
        <v>39759071.75</v>
      </c>
      <c r="L10" s="18">
        <f t="shared" ca="1" si="0"/>
        <v>0</v>
      </c>
      <c r="M10" s="18">
        <f t="shared" ca="1" si="0"/>
        <v>796544.38</v>
      </c>
      <c r="N10" s="18">
        <f t="shared" ca="1" si="0"/>
        <v>60000</v>
      </c>
      <c r="O10" s="18">
        <f t="shared" ca="1" si="0"/>
        <v>256113365.63000199</v>
      </c>
      <c r="P10" s="18">
        <f t="shared" ca="1" si="0"/>
        <v>222604.77</v>
      </c>
      <c r="Q10" s="18">
        <f t="shared" ca="1" si="0"/>
        <v>342601468.50999999</v>
      </c>
      <c r="R10" s="18">
        <f t="shared" ca="1" si="0"/>
        <v>0</v>
      </c>
      <c r="S10" s="18">
        <f t="shared" ca="1" si="0"/>
        <v>0</v>
      </c>
      <c r="T10" s="18">
        <f t="shared" ca="1" si="11"/>
        <v>2300500209.4047503</v>
      </c>
      <c r="U10" s="18">
        <f t="shared" ca="1" si="1"/>
        <v>226950682.68650001</v>
      </c>
      <c r="V10" s="18">
        <f t="shared" ca="1" si="1"/>
        <v>374820202.66998303</v>
      </c>
      <c r="W10" s="18">
        <f t="shared" ca="1" si="1"/>
        <v>1951819507.6001</v>
      </c>
      <c r="X10" s="18">
        <f t="shared" ca="1" si="1"/>
        <v>19501172.219999399</v>
      </c>
      <c r="Y10" s="18">
        <f t="shared" ca="1" si="1"/>
        <v>101883285.36000019</v>
      </c>
      <c r="Z10" s="18">
        <f t="shared" ca="1" si="1"/>
        <v>153490627.329927</v>
      </c>
      <c r="AA10" s="18">
        <f t="shared" ca="1" si="1"/>
        <v>133249.57</v>
      </c>
      <c r="AB10" s="18">
        <f t="shared" ca="1" si="1"/>
        <v>0</v>
      </c>
      <c r="AC10" s="18">
        <f t="shared" ca="1" si="1"/>
        <v>20950719.649992801</v>
      </c>
      <c r="AD10" s="18">
        <f t="shared" ca="1" si="1"/>
        <v>25210960.290013399</v>
      </c>
      <c r="AE10" s="18">
        <f t="shared" ca="1" si="1"/>
        <v>2793333.37</v>
      </c>
      <c r="AF10" s="18">
        <f t="shared" ca="1" si="1"/>
        <v>16397390.729999701</v>
      </c>
      <c r="AG10" s="18">
        <f t="shared" ca="1" si="1"/>
        <v>192971279.44</v>
      </c>
      <c r="AH10" s="18">
        <f t="shared" ca="1" si="1"/>
        <v>129978758.24000001</v>
      </c>
      <c r="AI10" s="18">
        <f t="shared" ca="1" si="1"/>
        <v>3776987.44</v>
      </c>
      <c r="AJ10" s="18">
        <f t="shared" ca="1" si="1"/>
        <v>32404632.739999998</v>
      </c>
      <c r="AK10" s="18">
        <f t="shared" ca="1" si="2"/>
        <v>997388.63000001095</v>
      </c>
      <c r="AL10" s="18">
        <f t="shared" ca="1" si="2"/>
        <v>0</v>
      </c>
      <c r="AM10" s="18">
        <f t="shared" ca="1" si="2"/>
        <v>126550618.23999999</v>
      </c>
      <c r="AN10" s="18">
        <f t="shared" ca="1" si="2"/>
        <v>1235959.1100000001</v>
      </c>
      <c r="AO10" s="18">
        <f t="shared" ca="1" si="2"/>
        <v>0</v>
      </c>
      <c r="AP10" s="18">
        <f t="shared" ca="1" si="2"/>
        <v>3271060.32</v>
      </c>
      <c r="AQ10" s="18">
        <f t="shared" ca="1" si="2"/>
        <v>0</v>
      </c>
      <c r="AR10" s="18">
        <f t="shared" ca="1" si="2"/>
        <v>0</v>
      </c>
      <c r="AS10" s="18">
        <f t="shared" ca="1" si="2"/>
        <v>0</v>
      </c>
      <c r="AT10" s="18">
        <f t="shared" ca="1" si="2"/>
        <v>0</v>
      </c>
      <c r="AU10" s="18">
        <f t="shared" ca="1" si="2"/>
        <v>0</v>
      </c>
      <c r="AV10" s="18">
        <f t="shared" ca="1" si="2"/>
        <v>0</v>
      </c>
      <c r="AW10" s="18">
        <f t="shared" ca="1" si="2"/>
        <v>0</v>
      </c>
      <c r="AX10" s="18">
        <f t="shared" ca="1" si="2"/>
        <v>0</v>
      </c>
      <c r="AY10" s="18">
        <f t="shared" ca="1" si="2"/>
        <v>0</v>
      </c>
      <c r="AZ10" s="18">
        <f t="shared" ca="1" si="2"/>
        <v>0</v>
      </c>
      <c r="BA10" s="18">
        <f t="shared" ca="1" si="3"/>
        <v>0</v>
      </c>
      <c r="BB10" s="18">
        <f t="shared" ca="1" si="3"/>
        <v>0</v>
      </c>
      <c r="BC10" s="18">
        <f t="shared" ca="1" si="3"/>
        <v>0</v>
      </c>
      <c r="BD10" s="18">
        <f t="shared" ca="1" si="3"/>
        <v>190555541.897892</v>
      </c>
      <c r="BE10" s="18">
        <f t="shared" ca="1" si="3"/>
        <v>0</v>
      </c>
      <c r="BF10" s="18">
        <f t="shared" ca="1" si="3"/>
        <v>0</v>
      </c>
      <c r="BG10" s="18">
        <f t="shared" ca="1" si="3"/>
        <v>0</v>
      </c>
      <c r="BH10" s="18">
        <f t="shared" ca="1" si="3"/>
        <v>0</v>
      </c>
      <c r="BI10" s="18">
        <f t="shared" ca="1" si="3"/>
        <v>6476936.4799999995</v>
      </c>
      <c r="BJ10" s="18">
        <f t="shared" ca="1" si="3"/>
        <v>1847643.22</v>
      </c>
      <c r="BK10" s="18">
        <f t="shared" ca="1" si="3"/>
        <v>0</v>
      </c>
      <c r="BL10" s="18">
        <f t="shared" ca="1" si="3"/>
        <v>0</v>
      </c>
      <c r="BM10" s="18">
        <f t="shared" ca="1" si="3"/>
        <v>49895813.089999601</v>
      </c>
      <c r="BN10" s="18">
        <f t="shared" ca="1" si="3"/>
        <v>36294653.930019699</v>
      </c>
      <c r="BO10" s="18">
        <f t="shared" ca="1" si="3"/>
        <v>0</v>
      </c>
      <c r="BP10" s="18">
        <f t="shared" ca="1" si="3"/>
        <v>233058143.75001001</v>
      </c>
      <c r="BQ10" s="18">
        <f t="shared" ca="1" si="4"/>
        <v>31468156.479999997</v>
      </c>
      <c r="BR10" s="18">
        <f t="shared" ca="1" si="4"/>
        <v>71258151.950000003</v>
      </c>
      <c r="BS10" s="18">
        <f t="shared" ca="1" si="4"/>
        <v>65362799.880005099</v>
      </c>
      <c r="BT10" s="18">
        <f t="shared" ca="1" si="4"/>
        <v>0</v>
      </c>
      <c r="BU10" s="18">
        <f t="shared" ca="1" si="4"/>
        <v>0</v>
      </c>
      <c r="BV10" s="18">
        <f t="shared" ca="1" si="4"/>
        <v>1291662.6199999999</v>
      </c>
      <c r="BW10" s="18">
        <f t="shared" ca="1" si="4"/>
        <v>665640.01</v>
      </c>
      <c r="BX10" s="18">
        <f t="shared" ca="1" si="4"/>
        <v>0</v>
      </c>
      <c r="BY10" s="18">
        <f t="shared" ca="1" si="4"/>
        <v>44697515.759999998</v>
      </c>
      <c r="BZ10" s="18">
        <f t="shared" ca="1" si="4"/>
        <v>25473105.190000001</v>
      </c>
      <c r="CA10" s="18">
        <f t="shared" ca="1" si="4"/>
        <v>230551033.24000001</v>
      </c>
      <c r="CB10" s="18">
        <f t="shared" ca="1" si="4"/>
        <v>567395.74</v>
      </c>
      <c r="CC10" s="18">
        <f t="shared" ca="1" si="5"/>
        <v>86944096.079999998</v>
      </c>
      <c r="CD10" s="18">
        <f t="shared" ca="1" si="5"/>
        <v>323517.40999999997</v>
      </c>
      <c r="CE10" s="18">
        <f t="shared" ca="1" si="5"/>
        <v>0</v>
      </c>
      <c r="CF10" s="18">
        <f t="shared" ca="1" si="5"/>
        <v>1179398.6400000001</v>
      </c>
      <c r="CG10" s="18">
        <f t="shared" ca="1" si="5"/>
        <v>24535526.24000001</v>
      </c>
      <c r="CH10" s="18">
        <f t="shared" ca="1" si="5"/>
        <v>1278135.49999999</v>
      </c>
      <c r="CI10" s="19">
        <f t="shared" ca="1" si="12"/>
        <v>1206121330.2685859</v>
      </c>
      <c r="CJ10" s="18">
        <f t="shared" ca="1" si="6"/>
        <v>925405.64</v>
      </c>
      <c r="CK10" s="18">
        <f t="shared" ca="1" si="6"/>
        <v>2524748.0300000999</v>
      </c>
      <c r="CL10" s="19">
        <f t="shared" ca="1" si="13"/>
        <v>233553741.40946257</v>
      </c>
      <c r="CM10" s="18">
        <f t="shared" ca="1" si="7"/>
        <v>85891395.960321188</v>
      </c>
      <c r="CN10" s="18">
        <f t="shared" ca="1" si="7"/>
        <v>147662345.44914138</v>
      </c>
      <c r="CO10" s="19">
        <f t="shared" ca="1" si="14"/>
        <v>969117435.18912315</v>
      </c>
      <c r="CP10" s="18">
        <f t="shared" ca="1" si="8"/>
        <v>356554570.93003333</v>
      </c>
      <c r="CQ10" s="18">
        <f t="shared" ca="1" si="8"/>
        <v>612562864.25908983</v>
      </c>
      <c r="CR10" s="18">
        <f t="shared" ca="1" si="8"/>
        <v>9474450.5000000298</v>
      </c>
      <c r="CS10" s="18">
        <f t="shared" ca="1" si="8"/>
        <v>0</v>
      </c>
      <c r="CT10" s="18">
        <f t="shared" ca="1" si="8"/>
        <v>0</v>
      </c>
      <c r="CU10" s="19">
        <f t="shared" ca="1" si="9"/>
        <v>10735252001.941994</v>
      </c>
    </row>
    <row r="11" spans="1:99" ht="12.75" customHeight="1">
      <c r="A11" s="57" t="s">
        <v>154</v>
      </c>
      <c r="B11" s="17">
        <v>1006</v>
      </c>
      <c r="C11" s="58" t="s">
        <v>146</v>
      </c>
      <c r="D11" s="19">
        <f t="shared" ca="1" si="10"/>
        <v>12955782.2837</v>
      </c>
      <c r="E11" s="18">
        <f t="shared" ca="1" si="0"/>
        <v>4262619.4068999998</v>
      </c>
      <c r="F11" s="18">
        <f t="shared" ca="1" si="0"/>
        <v>4135572.173</v>
      </c>
      <c r="G11" s="18">
        <f t="shared" ca="1" si="0"/>
        <v>4557590.7038000003</v>
      </c>
      <c r="H11" s="18">
        <f t="shared" ca="1" si="0"/>
        <v>89876.61</v>
      </c>
      <c r="I11" s="18">
        <f t="shared" ca="1" si="0"/>
        <v>29334409.199999999</v>
      </c>
      <c r="J11" s="18">
        <f t="shared" ca="1" si="0"/>
        <v>0</v>
      </c>
      <c r="K11" s="18">
        <f t="shared" ca="1" si="0"/>
        <v>21759.72</v>
      </c>
      <c r="L11" s="18">
        <f t="shared" ca="1" si="0"/>
        <v>0</v>
      </c>
      <c r="M11" s="18">
        <f t="shared" ca="1" si="0"/>
        <v>0</v>
      </c>
      <c r="N11" s="18">
        <f t="shared" ca="1" si="0"/>
        <v>0</v>
      </c>
      <c r="O11" s="18">
        <f t="shared" ca="1" si="0"/>
        <v>2063177.12</v>
      </c>
      <c r="P11" s="18">
        <f t="shared" ca="1" si="0"/>
        <v>0</v>
      </c>
      <c r="Q11" s="18">
        <f t="shared" ca="1" si="0"/>
        <v>6636146.0099999998</v>
      </c>
      <c r="R11" s="18">
        <f t="shared" ca="1" si="0"/>
        <v>0</v>
      </c>
      <c r="S11" s="18">
        <f t="shared" ca="1" si="0"/>
        <v>0</v>
      </c>
      <c r="T11" s="18">
        <f t="shared" ca="1" si="11"/>
        <v>543276353.17999995</v>
      </c>
      <c r="U11" s="18">
        <f t="shared" ca="1" si="1"/>
        <v>8077090.7749999994</v>
      </c>
      <c r="V11" s="18">
        <f t="shared" ca="1" si="1"/>
        <v>6934159.9945</v>
      </c>
      <c r="W11" s="18">
        <f t="shared" ca="1" si="1"/>
        <v>118591962.2401</v>
      </c>
      <c r="X11" s="18">
        <f t="shared" ca="1" si="1"/>
        <v>331219.78000000003</v>
      </c>
      <c r="Y11" s="18">
        <f t="shared" ca="1" si="1"/>
        <v>3637301.0940999999</v>
      </c>
      <c r="Z11" s="18">
        <f t="shared" ca="1" si="1"/>
        <v>2502924.7193</v>
      </c>
      <c r="AA11" s="18">
        <f t="shared" ca="1" si="1"/>
        <v>8832.52</v>
      </c>
      <c r="AB11" s="18">
        <f t="shared" ca="1" si="1"/>
        <v>0</v>
      </c>
      <c r="AC11" s="18">
        <f t="shared" ca="1" si="1"/>
        <v>0</v>
      </c>
      <c r="AD11" s="18">
        <f t="shared" ca="1" si="1"/>
        <v>293283.57659999997</v>
      </c>
      <c r="AE11" s="18">
        <f t="shared" ca="1" si="1"/>
        <v>0</v>
      </c>
      <c r="AF11" s="18">
        <f t="shared" ca="1" si="1"/>
        <v>145296.84</v>
      </c>
      <c r="AG11" s="18">
        <f t="shared" ca="1" si="1"/>
        <v>0</v>
      </c>
      <c r="AH11" s="18">
        <f t="shared" ca="1" si="1"/>
        <v>0</v>
      </c>
      <c r="AI11" s="18">
        <f t="shared" ca="1" si="1"/>
        <v>0</v>
      </c>
      <c r="AJ11" s="18">
        <f t="shared" ca="1" si="1"/>
        <v>2229538.94</v>
      </c>
      <c r="AK11" s="18">
        <f t="shared" ca="1" si="2"/>
        <v>88480.81</v>
      </c>
      <c r="AL11" s="18">
        <f t="shared" ca="1" si="2"/>
        <v>0</v>
      </c>
      <c r="AM11" s="18">
        <f t="shared" ca="1" si="2"/>
        <v>2840120.5370999998</v>
      </c>
      <c r="AN11" s="18">
        <f t="shared" ca="1" si="2"/>
        <v>0</v>
      </c>
      <c r="AO11" s="18">
        <f t="shared" ca="1" si="2"/>
        <v>0</v>
      </c>
      <c r="AP11" s="18">
        <f t="shared" ca="1" si="2"/>
        <v>390813.01150000002</v>
      </c>
      <c r="AQ11" s="18">
        <f t="shared" ca="1" si="2"/>
        <v>0</v>
      </c>
      <c r="AR11" s="18">
        <f t="shared" ca="1" si="2"/>
        <v>0</v>
      </c>
      <c r="AS11" s="18">
        <f t="shared" ca="1" si="2"/>
        <v>0</v>
      </c>
      <c r="AT11" s="18">
        <f t="shared" ca="1" si="2"/>
        <v>46014196.171599999</v>
      </c>
      <c r="AU11" s="18">
        <f t="shared" ca="1" si="2"/>
        <v>799314.82909999997</v>
      </c>
      <c r="AV11" s="18">
        <f t="shared" ca="1" si="2"/>
        <v>2523545.7836000002</v>
      </c>
      <c r="AW11" s="18">
        <f t="shared" ca="1" si="2"/>
        <v>0</v>
      </c>
      <c r="AX11" s="18">
        <f t="shared" ca="1" si="2"/>
        <v>1080159.8961</v>
      </c>
      <c r="AY11" s="18">
        <f t="shared" ca="1" si="2"/>
        <v>0</v>
      </c>
      <c r="AZ11" s="18">
        <f t="shared" ca="1" si="2"/>
        <v>0</v>
      </c>
      <c r="BA11" s="18">
        <f t="shared" ca="1" si="3"/>
        <v>0</v>
      </c>
      <c r="BB11" s="18">
        <f t="shared" ca="1" si="3"/>
        <v>0</v>
      </c>
      <c r="BC11" s="18">
        <f t="shared" ca="1" si="3"/>
        <v>0</v>
      </c>
      <c r="BD11" s="18">
        <f t="shared" ca="1" si="3"/>
        <v>9787706.2557999995</v>
      </c>
      <c r="BE11" s="18">
        <f t="shared" ca="1" si="3"/>
        <v>0</v>
      </c>
      <c r="BF11" s="18">
        <f t="shared" ca="1" si="3"/>
        <v>0</v>
      </c>
      <c r="BG11" s="18">
        <f t="shared" ca="1" si="3"/>
        <v>0</v>
      </c>
      <c r="BH11" s="18">
        <f t="shared" ca="1" si="3"/>
        <v>0</v>
      </c>
      <c r="BI11" s="18">
        <f t="shared" ca="1" si="3"/>
        <v>0</v>
      </c>
      <c r="BJ11" s="18">
        <f t="shared" ca="1" si="3"/>
        <v>0</v>
      </c>
      <c r="BK11" s="18">
        <f t="shared" ca="1" si="3"/>
        <v>0</v>
      </c>
      <c r="BL11" s="18">
        <f t="shared" ca="1" si="3"/>
        <v>15461.675300000001</v>
      </c>
      <c r="BM11" s="18">
        <f t="shared" ca="1" si="3"/>
        <v>0</v>
      </c>
      <c r="BN11" s="18">
        <f t="shared" ca="1" si="3"/>
        <v>5508527.9862000002</v>
      </c>
      <c r="BO11" s="18">
        <f t="shared" ca="1" si="3"/>
        <v>0</v>
      </c>
      <c r="BP11" s="18">
        <f t="shared" ca="1" si="3"/>
        <v>4719788.1779000005</v>
      </c>
      <c r="BQ11" s="18">
        <f t="shared" ca="1" si="4"/>
        <v>712147.7</v>
      </c>
      <c r="BR11" s="18">
        <f t="shared" ca="1" si="4"/>
        <v>522731.79</v>
      </c>
      <c r="BS11" s="18">
        <f t="shared" ca="1" si="4"/>
        <v>1451684.9674</v>
      </c>
      <c r="BT11" s="18">
        <f t="shared" ca="1" si="4"/>
        <v>0</v>
      </c>
      <c r="BU11" s="18">
        <f t="shared" ca="1" si="4"/>
        <v>0</v>
      </c>
      <c r="BV11" s="18">
        <f t="shared" ca="1" si="4"/>
        <v>0</v>
      </c>
      <c r="BW11" s="18">
        <f t="shared" ca="1" si="4"/>
        <v>0</v>
      </c>
      <c r="BX11" s="18">
        <f t="shared" ca="1" si="4"/>
        <v>0</v>
      </c>
      <c r="BY11" s="18">
        <f t="shared" ca="1" si="4"/>
        <v>0</v>
      </c>
      <c r="BZ11" s="18">
        <f t="shared" ca="1" si="4"/>
        <v>1733790.67</v>
      </c>
      <c r="CA11" s="18">
        <f t="shared" ca="1" si="4"/>
        <v>9924886.9024</v>
      </c>
      <c r="CB11" s="18">
        <f t="shared" ca="1" si="4"/>
        <v>0</v>
      </c>
      <c r="CC11" s="18">
        <f t="shared" ca="1" si="5"/>
        <v>3635631.0381</v>
      </c>
      <c r="CD11" s="18">
        <f t="shared" ca="1" si="5"/>
        <v>0</v>
      </c>
      <c r="CE11" s="18">
        <f t="shared" ca="1" si="5"/>
        <v>0</v>
      </c>
      <c r="CF11" s="18">
        <f t="shared" ca="1" si="5"/>
        <v>338708.22</v>
      </c>
      <c r="CG11" s="18">
        <f t="shared" ca="1" si="5"/>
        <v>0</v>
      </c>
      <c r="CH11" s="18">
        <f t="shared" ca="1" si="5"/>
        <v>5204389.6900000004</v>
      </c>
      <c r="CI11" s="19">
        <f t="shared" ca="1" si="12"/>
        <v>139237465.14999998</v>
      </c>
      <c r="CJ11" s="18">
        <f t="shared" ca="1" si="6"/>
        <v>0</v>
      </c>
      <c r="CK11" s="18">
        <f t="shared" ca="1" si="6"/>
        <v>138318023.19999999</v>
      </c>
      <c r="CL11" s="19">
        <f t="shared" ca="1" si="13"/>
        <v>0</v>
      </c>
      <c r="CM11" s="18">
        <f t="shared" ca="1" si="7"/>
        <v>0</v>
      </c>
      <c r="CN11" s="18">
        <f t="shared" ca="1" si="7"/>
        <v>0</v>
      </c>
      <c r="CO11" s="19">
        <f t="shared" ca="1" si="14"/>
        <v>919441.95</v>
      </c>
      <c r="CP11" s="18">
        <f t="shared" ca="1" si="8"/>
        <v>0</v>
      </c>
      <c r="CQ11" s="18">
        <f t="shared" ca="1" si="8"/>
        <v>919441.95</v>
      </c>
      <c r="CR11" s="18">
        <f t="shared" ca="1" si="8"/>
        <v>1957291.3322000001</v>
      </c>
      <c r="CS11" s="18">
        <f t="shared" ca="1" si="8"/>
        <v>0</v>
      </c>
      <c r="CT11" s="18">
        <f t="shared" ca="1" si="8"/>
        <v>0</v>
      </c>
      <c r="CU11" s="19">
        <f t="shared" ca="1" si="9"/>
        <v>975615957.19759989</v>
      </c>
    </row>
    <row r="12" spans="1:99" ht="12.75" customHeight="1">
      <c r="A12" s="57" t="s">
        <v>156</v>
      </c>
      <c r="B12" s="17">
        <v>1007</v>
      </c>
      <c r="C12" s="58" t="s">
        <v>146</v>
      </c>
      <c r="D12" s="19">
        <f t="shared" ca="1" si="10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8">
        <f t="shared" ca="1" si="0"/>
        <v>0</v>
      </c>
      <c r="I12" s="18">
        <f t="shared" ca="1" si="0"/>
        <v>0</v>
      </c>
      <c r="J12" s="18">
        <f t="shared" ca="1" si="0"/>
        <v>0</v>
      </c>
      <c r="K12" s="18">
        <f t="shared" ca="1" si="0"/>
        <v>0</v>
      </c>
      <c r="L12" s="18">
        <f t="shared" ca="1" si="0"/>
        <v>0</v>
      </c>
      <c r="M12" s="18">
        <f t="shared" ca="1" si="0"/>
        <v>0</v>
      </c>
      <c r="N12" s="18">
        <f t="shared" ca="1" si="0"/>
        <v>0</v>
      </c>
      <c r="O12" s="18">
        <f t="shared" ca="1" si="0"/>
        <v>0</v>
      </c>
      <c r="P12" s="18">
        <f t="shared" ca="1" si="0"/>
        <v>0</v>
      </c>
      <c r="Q12" s="18">
        <f t="shared" ca="1" si="0"/>
        <v>0</v>
      </c>
      <c r="R12" s="18">
        <f t="shared" ca="1" si="0"/>
        <v>0</v>
      </c>
      <c r="S12" s="18">
        <f t="shared" ca="1" si="0"/>
        <v>0</v>
      </c>
      <c r="T12" s="18">
        <f t="shared" ca="1" si="11"/>
        <v>0</v>
      </c>
      <c r="U12" s="18">
        <f t="shared" ca="1" si="1"/>
        <v>0</v>
      </c>
      <c r="V12" s="18">
        <f t="shared" ca="1" si="1"/>
        <v>0</v>
      </c>
      <c r="W12" s="18">
        <f t="shared" ca="1" si="1"/>
        <v>0</v>
      </c>
      <c r="X12" s="18">
        <f t="shared" ca="1" si="1"/>
        <v>0</v>
      </c>
      <c r="Y12" s="18">
        <f t="shared" ca="1" si="1"/>
        <v>0</v>
      </c>
      <c r="Z12" s="18">
        <f t="shared" ca="1" si="1"/>
        <v>0</v>
      </c>
      <c r="AA12" s="18">
        <f t="shared" ca="1" si="1"/>
        <v>0</v>
      </c>
      <c r="AB12" s="18">
        <f t="shared" ca="1" si="1"/>
        <v>0</v>
      </c>
      <c r="AC12" s="18">
        <f t="shared" ca="1" si="1"/>
        <v>0</v>
      </c>
      <c r="AD12" s="18">
        <f t="shared" ca="1" si="1"/>
        <v>0</v>
      </c>
      <c r="AE12" s="18">
        <f t="shared" ca="1" si="1"/>
        <v>0</v>
      </c>
      <c r="AF12" s="18">
        <f t="shared" ca="1" si="1"/>
        <v>0</v>
      </c>
      <c r="AG12" s="18">
        <f t="shared" ca="1" si="1"/>
        <v>0</v>
      </c>
      <c r="AH12" s="18">
        <f t="shared" ca="1" si="1"/>
        <v>0</v>
      </c>
      <c r="AI12" s="18">
        <f t="shared" ca="1" si="1"/>
        <v>0</v>
      </c>
      <c r="AJ12" s="18">
        <f t="shared" ca="1" si="1"/>
        <v>0</v>
      </c>
      <c r="AK12" s="18">
        <f t="shared" ca="1" si="2"/>
        <v>0</v>
      </c>
      <c r="AL12" s="18">
        <f t="shared" ca="1" si="2"/>
        <v>0</v>
      </c>
      <c r="AM12" s="18">
        <f t="shared" ca="1" si="2"/>
        <v>0</v>
      </c>
      <c r="AN12" s="18">
        <f t="shared" ca="1" si="2"/>
        <v>0</v>
      </c>
      <c r="AO12" s="18">
        <f t="shared" ca="1" si="2"/>
        <v>0</v>
      </c>
      <c r="AP12" s="18">
        <f t="shared" ca="1" si="2"/>
        <v>0</v>
      </c>
      <c r="AQ12" s="18">
        <f t="shared" ca="1" si="2"/>
        <v>0</v>
      </c>
      <c r="AR12" s="18">
        <f t="shared" ca="1" si="2"/>
        <v>0</v>
      </c>
      <c r="AS12" s="18">
        <f t="shared" ca="1" si="2"/>
        <v>0</v>
      </c>
      <c r="AT12" s="18">
        <f t="shared" ca="1" si="2"/>
        <v>0</v>
      </c>
      <c r="AU12" s="18">
        <f t="shared" ca="1" si="2"/>
        <v>0</v>
      </c>
      <c r="AV12" s="18">
        <f t="shared" ca="1" si="2"/>
        <v>0</v>
      </c>
      <c r="AW12" s="18">
        <f t="shared" ca="1" si="2"/>
        <v>0</v>
      </c>
      <c r="AX12" s="18">
        <f t="shared" ca="1" si="2"/>
        <v>0</v>
      </c>
      <c r="AY12" s="18">
        <f t="shared" ca="1" si="2"/>
        <v>0</v>
      </c>
      <c r="AZ12" s="18">
        <f t="shared" ca="1" si="2"/>
        <v>0</v>
      </c>
      <c r="BA12" s="18">
        <f t="shared" ca="1" si="3"/>
        <v>0</v>
      </c>
      <c r="BB12" s="18">
        <f t="shared" ca="1" si="3"/>
        <v>0</v>
      </c>
      <c r="BC12" s="18">
        <f t="shared" ca="1" si="3"/>
        <v>0</v>
      </c>
      <c r="BD12" s="18">
        <f t="shared" ca="1" si="3"/>
        <v>0</v>
      </c>
      <c r="BE12" s="18">
        <f t="shared" ca="1" si="3"/>
        <v>0</v>
      </c>
      <c r="BF12" s="18">
        <f t="shared" ca="1" si="3"/>
        <v>0</v>
      </c>
      <c r="BG12" s="18">
        <f t="shared" ca="1" si="3"/>
        <v>0</v>
      </c>
      <c r="BH12" s="18">
        <f t="shared" ca="1" si="3"/>
        <v>0</v>
      </c>
      <c r="BI12" s="18">
        <f t="shared" ca="1" si="3"/>
        <v>108852095.15225755</v>
      </c>
      <c r="BJ12" s="18">
        <f t="shared" ca="1" si="3"/>
        <v>0</v>
      </c>
      <c r="BK12" s="18">
        <f t="shared" ca="1" si="3"/>
        <v>0</v>
      </c>
      <c r="BL12" s="18">
        <f t="shared" ca="1" si="3"/>
        <v>0</v>
      </c>
      <c r="BM12" s="18">
        <f t="shared" ca="1" si="3"/>
        <v>0</v>
      </c>
      <c r="BN12" s="18">
        <f t="shared" ca="1" si="3"/>
        <v>0</v>
      </c>
      <c r="BO12" s="18">
        <f t="shared" ca="1" si="3"/>
        <v>0</v>
      </c>
      <c r="BP12" s="18">
        <f t="shared" ca="1" si="3"/>
        <v>0</v>
      </c>
      <c r="BQ12" s="18">
        <f t="shared" ca="1" si="4"/>
        <v>0</v>
      </c>
      <c r="BR12" s="18">
        <f t="shared" ca="1" si="4"/>
        <v>0</v>
      </c>
      <c r="BS12" s="18">
        <f t="shared" ca="1" si="4"/>
        <v>0</v>
      </c>
      <c r="BT12" s="18">
        <f t="shared" ca="1" si="4"/>
        <v>0</v>
      </c>
      <c r="BU12" s="18">
        <f t="shared" ca="1" si="4"/>
        <v>0</v>
      </c>
      <c r="BV12" s="18">
        <f t="shared" ca="1" si="4"/>
        <v>0</v>
      </c>
      <c r="BW12" s="18">
        <f t="shared" ca="1" si="4"/>
        <v>0</v>
      </c>
      <c r="BX12" s="18">
        <f t="shared" ca="1" si="4"/>
        <v>0</v>
      </c>
      <c r="BY12" s="18">
        <f t="shared" ca="1" si="4"/>
        <v>0</v>
      </c>
      <c r="BZ12" s="18">
        <f t="shared" ca="1" si="4"/>
        <v>0</v>
      </c>
      <c r="CA12" s="18">
        <f t="shared" ca="1" si="4"/>
        <v>0</v>
      </c>
      <c r="CB12" s="18">
        <f t="shared" ca="1" si="4"/>
        <v>0</v>
      </c>
      <c r="CC12" s="18">
        <f t="shared" ca="1" si="5"/>
        <v>0</v>
      </c>
      <c r="CD12" s="18">
        <f t="shared" ca="1" si="5"/>
        <v>0</v>
      </c>
      <c r="CE12" s="18">
        <f t="shared" ca="1" si="5"/>
        <v>0</v>
      </c>
      <c r="CF12" s="18">
        <f t="shared" ca="1" si="5"/>
        <v>0</v>
      </c>
      <c r="CG12" s="18">
        <f t="shared" ca="1" si="5"/>
        <v>0</v>
      </c>
      <c r="CH12" s="18">
        <f t="shared" ca="1" si="5"/>
        <v>0</v>
      </c>
      <c r="CI12" s="19">
        <f t="shared" ca="1" si="12"/>
        <v>0</v>
      </c>
      <c r="CJ12" s="18">
        <f t="shared" ca="1" si="6"/>
        <v>0</v>
      </c>
      <c r="CK12" s="18">
        <f t="shared" ca="1" si="6"/>
        <v>0</v>
      </c>
      <c r="CL12" s="19">
        <f t="shared" ca="1" si="13"/>
        <v>0</v>
      </c>
      <c r="CM12" s="18">
        <f t="shared" ca="1" si="7"/>
        <v>0</v>
      </c>
      <c r="CN12" s="18">
        <f t="shared" ca="1" si="7"/>
        <v>0</v>
      </c>
      <c r="CO12" s="19">
        <f t="shared" ca="1" si="14"/>
        <v>0</v>
      </c>
      <c r="CP12" s="18">
        <f t="shared" ca="1" si="8"/>
        <v>0</v>
      </c>
      <c r="CQ12" s="18">
        <f t="shared" ca="1" si="8"/>
        <v>0</v>
      </c>
      <c r="CR12" s="18">
        <f t="shared" ca="1" si="8"/>
        <v>0</v>
      </c>
      <c r="CS12" s="18">
        <f t="shared" ca="1" si="8"/>
        <v>0</v>
      </c>
      <c r="CT12" s="18">
        <f t="shared" ca="1" si="8"/>
        <v>0</v>
      </c>
      <c r="CU12" s="19">
        <f t="shared" ca="1" si="9"/>
        <v>108852095.15225755</v>
      </c>
    </row>
    <row r="13" spans="1:99" ht="12.75" customHeight="1">
      <c r="A13" s="57" t="s">
        <v>158</v>
      </c>
      <c r="B13" s="17">
        <v>1008</v>
      </c>
      <c r="C13" s="58" t="s">
        <v>146</v>
      </c>
      <c r="D13" s="19">
        <f t="shared" ca="1" si="10"/>
        <v>98017201.340000004</v>
      </c>
      <c r="E13" s="18">
        <f t="shared" ca="1" si="0"/>
        <v>8299033.9900000002</v>
      </c>
      <c r="F13" s="18">
        <f t="shared" ca="1" si="0"/>
        <v>53132888.940000005</v>
      </c>
      <c r="G13" s="18">
        <f t="shared" ca="1" si="0"/>
        <v>36585278.409999996</v>
      </c>
      <c r="H13" s="18">
        <f t="shared" ca="1" si="0"/>
        <v>5775346.3300000001</v>
      </c>
      <c r="I13" s="18">
        <f t="shared" ca="1" si="0"/>
        <v>19420294.510000002</v>
      </c>
      <c r="J13" s="18">
        <f t="shared" ca="1" si="0"/>
        <v>0</v>
      </c>
      <c r="K13" s="18">
        <f t="shared" ca="1" si="0"/>
        <v>474584.85</v>
      </c>
      <c r="L13" s="18">
        <f t="shared" ca="1" si="0"/>
        <v>0</v>
      </c>
      <c r="M13" s="18">
        <f t="shared" ca="1" si="0"/>
        <v>0</v>
      </c>
      <c r="N13" s="18">
        <f t="shared" ca="1" si="0"/>
        <v>0</v>
      </c>
      <c r="O13" s="18">
        <f t="shared" ca="1" si="0"/>
        <v>29505932.920000002</v>
      </c>
      <c r="P13" s="18">
        <f t="shared" ca="1" si="0"/>
        <v>0</v>
      </c>
      <c r="Q13" s="18">
        <f t="shared" ca="1" si="0"/>
        <v>4631702.37</v>
      </c>
      <c r="R13" s="18">
        <f t="shared" ca="1" si="0"/>
        <v>0</v>
      </c>
      <c r="S13" s="18">
        <f t="shared" ca="1" si="0"/>
        <v>0</v>
      </c>
      <c r="T13" s="18">
        <f t="shared" ca="1" si="11"/>
        <v>333383992.15329659</v>
      </c>
      <c r="U13" s="18">
        <f t="shared" ca="1" si="1"/>
        <v>7641221.7816295624</v>
      </c>
      <c r="V13" s="18">
        <f t="shared" ca="1" si="1"/>
        <v>8302449.3499999996</v>
      </c>
      <c r="W13" s="18">
        <f t="shared" ca="1" si="1"/>
        <v>213972215.91999999</v>
      </c>
      <c r="X13" s="18">
        <f t="shared" ca="1" si="1"/>
        <v>1092298.3799999999</v>
      </c>
      <c r="Y13" s="18">
        <f t="shared" ca="1" si="1"/>
        <v>14753892.6</v>
      </c>
      <c r="Z13" s="18">
        <f t="shared" ca="1" si="1"/>
        <v>25916892.560000002</v>
      </c>
      <c r="AA13" s="18">
        <f t="shared" ca="1" si="1"/>
        <v>0</v>
      </c>
      <c r="AB13" s="18">
        <f t="shared" ca="1" si="1"/>
        <v>0</v>
      </c>
      <c r="AC13" s="18">
        <f t="shared" ca="1" si="1"/>
        <v>488628.04</v>
      </c>
      <c r="AD13" s="18">
        <f t="shared" ca="1" si="1"/>
        <v>4059974.79</v>
      </c>
      <c r="AE13" s="18">
        <f t="shared" ca="1" si="1"/>
        <v>0</v>
      </c>
      <c r="AF13" s="18">
        <f t="shared" ca="1" si="1"/>
        <v>573427.21</v>
      </c>
      <c r="AG13" s="18">
        <f t="shared" ca="1" si="1"/>
        <v>9910663.2200000007</v>
      </c>
      <c r="AH13" s="18">
        <f t="shared" ca="1" si="1"/>
        <v>3868782.04</v>
      </c>
      <c r="AI13" s="18">
        <f t="shared" ca="1" si="1"/>
        <v>523681.66</v>
      </c>
      <c r="AJ13" s="18">
        <f t="shared" ca="1" si="1"/>
        <v>828810.61208566185</v>
      </c>
      <c r="AK13" s="18">
        <f t="shared" ca="1" si="2"/>
        <v>12384.05</v>
      </c>
      <c r="AL13" s="18">
        <f t="shared" ca="1" si="2"/>
        <v>0</v>
      </c>
      <c r="AM13" s="18">
        <f t="shared" ca="1" si="2"/>
        <v>9570860.0199999996</v>
      </c>
      <c r="AN13" s="18">
        <f t="shared" ca="1" si="2"/>
        <v>164169.34</v>
      </c>
      <c r="AO13" s="18">
        <f t="shared" ca="1" si="2"/>
        <v>0</v>
      </c>
      <c r="AP13" s="18">
        <f t="shared" ca="1" si="2"/>
        <v>539700.21</v>
      </c>
      <c r="AQ13" s="18">
        <f t="shared" ca="1" si="2"/>
        <v>0</v>
      </c>
      <c r="AR13" s="18">
        <f t="shared" ca="1" si="2"/>
        <v>0</v>
      </c>
      <c r="AS13" s="18">
        <f t="shared" ca="1" si="2"/>
        <v>0</v>
      </c>
      <c r="AT13" s="18">
        <f t="shared" ca="1" si="2"/>
        <v>0</v>
      </c>
      <c r="AU13" s="18">
        <f t="shared" ca="1" si="2"/>
        <v>1380080.6</v>
      </c>
      <c r="AV13" s="18">
        <f t="shared" ca="1" si="2"/>
        <v>1152161.1700000002</v>
      </c>
      <c r="AW13" s="18">
        <f t="shared" ca="1" si="2"/>
        <v>0</v>
      </c>
      <c r="AX13" s="18">
        <f t="shared" ca="1" si="2"/>
        <v>1234230</v>
      </c>
      <c r="AY13" s="18">
        <f t="shared" ca="1" si="2"/>
        <v>0</v>
      </c>
      <c r="AZ13" s="18">
        <f t="shared" ca="1" si="2"/>
        <v>0</v>
      </c>
      <c r="BA13" s="18">
        <f t="shared" ca="1" si="3"/>
        <v>0</v>
      </c>
      <c r="BB13" s="18">
        <f t="shared" ca="1" si="3"/>
        <v>0</v>
      </c>
      <c r="BC13" s="18">
        <f t="shared" ca="1" si="3"/>
        <v>0</v>
      </c>
      <c r="BD13" s="18">
        <f t="shared" ca="1" si="3"/>
        <v>10316266.82</v>
      </c>
      <c r="BE13" s="18">
        <f t="shared" ca="1" si="3"/>
        <v>0</v>
      </c>
      <c r="BF13" s="18">
        <f t="shared" ca="1" si="3"/>
        <v>0</v>
      </c>
      <c r="BG13" s="18">
        <f t="shared" ca="1" si="3"/>
        <v>0</v>
      </c>
      <c r="BH13" s="18">
        <f t="shared" ca="1" si="3"/>
        <v>0</v>
      </c>
      <c r="BI13" s="18">
        <f t="shared" ca="1" si="3"/>
        <v>-1224505.45</v>
      </c>
      <c r="BJ13" s="18">
        <f t="shared" ca="1" si="3"/>
        <v>0</v>
      </c>
      <c r="BK13" s="18">
        <f t="shared" ca="1" si="3"/>
        <v>0</v>
      </c>
      <c r="BL13" s="18">
        <f t="shared" ca="1" si="3"/>
        <v>0</v>
      </c>
      <c r="BM13" s="18">
        <f t="shared" ca="1" si="3"/>
        <v>0</v>
      </c>
      <c r="BN13" s="18">
        <f t="shared" ca="1" si="3"/>
        <v>29948444.719999999</v>
      </c>
      <c r="BO13" s="18">
        <f t="shared" ca="1" si="3"/>
        <v>0</v>
      </c>
      <c r="BP13" s="18">
        <f t="shared" ca="1" si="3"/>
        <v>20201423.949999999</v>
      </c>
      <c r="BQ13" s="18">
        <f t="shared" ca="1" si="4"/>
        <v>1291507.6000000001</v>
      </c>
      <c r="BR13" s="18">
        <f t="shared" ca="1" si="4"/>
        <v>16528664.639999999</v>
      </c>
      <c r="BS13" s="18">
        <f t="shared" ca="1" si="4"/>
        <v>4359148.6900000004</v>
      </c>
      <c r="BT13" s="18">
        <f t="shared" ca="1" si="4"/>
        <v>0</v>
      </c>
      <c r="BU13" s="18">
        <f t="shared" ca="1" si="4"/>
        <v>0</v>
      </c>
      <c r="BV13" s="18">
        <f t="shared" ca="1" si="4"/>
        <v>0</v>
      </c>
      <c r="BW13" s="18">
        <f t="shared" ca="1" si="4"/>
        <v>0</v>
      </c>
      <c r="BX13" s="18">
        <f t="shared" ca="1" si="4"/>
        <v>0</v>
      </c>
      <c r="BY13" s="18">
        <f t="shared" ca="1" si="4"/>
        <v>0</v>
      </c>
      <c r="BZ13" s="18">
        <f t="shared" ca="1" si="4"/>
        <v>0</v>
      </c>
      <c r="CA13" s="18">
        <f t="shared" ca="1" si="4"/>
        <v>0</v>
      </c>
      <c r="CB13" s="18">
        <f t="shared" ca="1" si="4"/>
        <v>0</v>
      </c>
      <c r="CC13" s="18">
        <f t="shared" ca="1" si="5"/>
        <v>0</v>
      </c>
      <c r="CD13" s="18">
        <f t="shared" ca="1" si="5"/>
        <v>0</v>
      </c>
      <c r="CE13" s="18">
        <f t="shared" ca="1" si="5"/>
        <v>0</v>
      </c>
      <c r="CF13" s="18">
        <f t="shared" ca="1" si="5"/>
        <v>0</v>
      </c>
      <c r="CG13" s="18">
        <f t="shared" ca="1" si="5"/>
        <v>0</v>
      </c>
      <c r="CH13" s="18">
        <f t="shared" ca="1" si="5"/>
        <v>0</v>
      </c>
      <c r="CI13" s="19">
        <f t="shared" ca="1" si="12"/>
        <v>76810329.959999993</v>
      </c>
      <c r="CJ13" s="18">
        <f t="shared" ca="1" si="6"/>
        <v>249114.94</v>
      </c>
      <c r="CK13" s="18">
        <f t="shared" ca="1" si="6"/>
        <v>23811483.23</v>
      </c>
      <c r="CL13" s="19">
        <f t="shared" ca="1" si="13"/>
        <v>51764510.829999998</v>
      </c>
      <c r="CM13" s="18">
        <f t="shared" ca="1" si="7"/>
        <v>3842158.2</v>
      </c>
      <c r="CN13" s="18">
        <f t="shared" ca="1" si="7"/>
        <v>47922352.629999995</v>
      </c>
      <c r="CO13" s="19">
        <f t="shared" ca="1" si="14"/>
        <v>985220.9600000002</v>
      </c>
      <c r="CP13" s="18">
        <f t="shared" ca="1" si="8"/>
        <v>0</v>
      </c>
      <c r="CQ13" s="18">
        <f t="shared" ca="1" si="8"/>
        <v>985220.9600000002</v>
      </c>
      <c r="CR13" s="18">
        <f t="shared" ca="1" si="8"/>
        <v>307843960.62</v>
      </c>
      <c r="CS13" s="18">
        <f t="shared" ca="1" si="8"/>
        <v>0</v>
      </c>
      <c r="CT13" s="18">
        <f t="shared" ca="1" si="8"/>
        <v>0</v>
      </c>
      <c r="CU13" s="19">
        <f t="shared" ca="1" si="9"/>
        <v>1263270819.5770121</v>
      </c>
    </row>
    <row r="14" spans="1:99" ht="12.75" customHeight="1">
      <c r="A14" s="57" t="s">
        <v>161</v>
      </c>
      <c r="B14" s="17">
        <v>1009</v>
      </c>
      <c r="C14" s="58" t="s">
        <v>146</v>
      </c>
      <c r="D14" s="19">
        <f t="shared" ca="1" si="10"/>
        <v>1149523532.7200007</v>
      </c>
      <c r="E14" s="18">
        <f t="shared" ca="1" si="0"/>
        <v>138904210.41999677</v>
      </c>
      <c r="F14" s="18">
        <f t="shared" ca="1" si="0"/>
        <v>317508906.22746199</v>
      </c>
      <c r="G14" s="18">
        <f t="shared" ca="1" si="0"/>
        <v>693110416.07254195</v>
      </c>
      <c r="H14" s="18">
        <f t="shared" ca="1" si="0"/>
        <v>252284530.81</v>
      </c>
      <c r="I14" s="18">
        <f t="shared" ca="1" si="0"/>
        <v>101137622.19</v>
      </c>
      <c r="J14" s="18">
        <f t="shared" ca="1" si="0"/>
        <v>711010.02</v>
      </c>
      <c r="K14" s="18">
        <f t="shared" ca="1" si="0"/>
        <v>0</v>
      </c>
      <c r="L14" s="18">
        <f t="shared" ca="1" si="0"/>
        <v>0</v>
      </c>
      <c r="M14" s="18">
        <f t="shared" ca="1" si="0"/>
        <v>3191041.43</v>
      </c>
      <c r="N14" s="18">
        <f t="shared" ca="1" si="0"/>
        <v>0</v>
      </c>
      <c r="O14" s="18">
        <f t="shared" ca="1" si="0"/>
        <v>142326820.34</v>
      </c>
      <c r="P14" s="18">
        <f t="shared" ca="1" si="0"/>
        <v>0</v>
      </c>
      <c r="Q14" s="18">
        <f t="shared" ca="1" si="0"/>
        <v>12356987.310000001</v>
      </c>
      <c r="R14" s="18">
        <f t="shared" ca="1" si="0"/>
        <v>0</v>
      </c>
      <c r="S14" s="18">
        <f t="shared" ca="1" si="0"/>
        <v>0</v>
      </c>
      <c r="T14" s="18">
        <f t="shared" ca="1" si="11"/>
        <v>1129678663.5999999</v>
      </c>
      <c r="U14" s="18">
        <f t="shared" ca="1" si="1"/>
        <v>20861863.030000001</v>
      </c>
      <c r="V14" s="18">
        <f t="shared" ca="1" si="1"/>
        <v>125952716.79000001</v>
      </c>
      <c r="W14" s="18">
        <f t="shared" ca="1" si="1"/>
        <v>1345268035.8499999</v>
      </c>
      <c r="X14" s="18">
        <f t="shared" ca="1" si="1"/>
        <v>40814.35</v>
      </c>
      <c r="Y14" s="18">
        <f t="shared" ca="1" si="1"/>
        <v>73827720.010000005</v>
      </c>
      <c r="Z14" s="18">
        <f t="shared" ca="1" si="1"/>
        <v>91532692.820000008</v>
      </c>
      <c r="AA14" s="18">
        <f t="shared" ca="1" si="1"/>
        <v>4428.46</v>
      </c>
      <c r="AB14" s="18">
        <f t="shared" ca="1" si="1"/>
        <v>0</v>
      </c>
      <c r="AC14" s="18">
        <f t="shared" ca="1" si="1"/>
        <v>7484791.2300000004</v>
      </c>
      <c r="AD14" s="18">
        <f t="shared" ca="1" si="1"/>
        <v>46363258.650000006</v>
      </c>
      <c r="AE14" s="18">
        <f t="shared" ca="1" si="1"/>
        <v>8600</v>
      </c>
      <c r="AF14" s="18">
        <f t="shared" ca="1" si="1"/>
        <v>2589782.34</v>
      </c>
      <c r="AG14" s="18">
        <f t="shared" ca="1" si="1"/>
        <v>1436217.77</v>
      </c>
      <c r="AH14" s="18">
        <f t="shared" ca="1" si="1"/>
        <v>0</v>
      </c>
      <c r="AI14" s="18">
        <f t="shared" ca="1" si="1"/>
        <v>0</v>
      </c>
      <c r="AJ14" s="18">
        <f t="shared" ca="1" si="1"/>
        <v>7499385.75</v>
      </c>
      <c r="AK14" s="18">
        <f t="shared" ca="1" si="2"/>
        <v>0</v>
      </c>
      <c r="AL14" s="18">
        <f t="shared" ca="1" si="2"/>
        <v>0</v>
      </c>
      <c r="AM14" s="18">
        <f t="shared" ca="1" si="2"/>
        <v>10915455.130000001</v>
      </c>
      <c r="AN14" s="18">
        <f t="shared" ca="1" si="2"/>
        <v>51664.38</v>
      </c>
      <c r="AO14" s="18">
        <f t="shared" ca="1" si="2"/>
        <v>0</v>
      </c>
      <c r="AP14" s="18">
        <f t="shared" ca="1" si="2"/>
        <v>3912251.4</v>
      </c>
      <c r="AQ14" s="18">
        <f t="shared" ca="1" si="2"/>
        <v>0</v>
      </c>
      <c r="AR14" s="18">
        <f t="shared" ca="1" si="2"/>
        <v>0</v>
      </c>
      <c r="AS14" s="18">
        <f t="shared" ca="1" si="2"/>
        <v>0</v>
      </c>
      <c r="AT14" s="18">
        <f t="shared" ca="1" si="2"/>
        <v>0</v>
      </c>
      <c r="AU14" s="18">
        <f t="shared" ca="1" si="2"/>
        <v>0</v>
      </c>
      <c r="AV14" s="18">
        <f t="shared" ca="1" si="2"/>
        <v>0</v>
      </c>
      <c r="AW14" s="18">
        <f t="shared" ca="1" si="2"/>
        <v>0</v>
      </c>
      <c r="AX14" s="18">
        <f t="shared" ca="1" si="2"/>
        <v>0</v>
      </c>
      <c r="AY14" s="18">
        <f t="shared" ca="1" si="2"/>
        <v>0</v>
      </c>
      <c r="AZ14" s="18">
        <f t="shared" ca="1" si="2"/>
        <v>0</v>
      </c>
      <c r="BA14" s="18">
        <f t="shared" ca="1" si="3"/>
        <v>0</v>
      </c>
      <c r="BB14" s="18">
        <f t="shared" ca="1" si="3"/>
        <v>0</v>
      </c>
      <c r="BC14" s="18">
        <f t="shared" ca="1" si="3"/>
        <v>0</v>
      </c>
      <c r="BD14" s="18">
        <f t="shared" ca="1" si="3"/>
        <v>97345054.260000005</v>
      </c>
      <c r="BE14" s="18">
        <f t="shared" ca="1" si="3"/>
        <v>0</v>
      </c>
      <c r="BF14" s="18">
        <f t="shared" ca="1" si="3"/>
        <v>0</v>
      </c>
      <c r="BG14" s="18">
        <f t="shared" ca="1" si="3"/>
        <v>0</v>
      </c>
      <c r="BH14" s="18">
        <f t="shared" ca="1" si="3"/>
        <v>0</v>
      </c>
      <c r="BI14" s="18">
        <f t="shared" ca="1" si="3"/>
        <v>0</v>
      </c>
      <c r="BJ14" s="18">
        <f t="shared" ca="1" si="3"/>
        <v>0</v>
      </c>
      <c r="BK14" s="18">
        <f t="shared" ca="1" si="3"/>
        <v>0</v>
      </c>
      <c r="BL14" s="18">
        <f t="shared" ca="1" si="3"/>
        <v>0</v>
      </c>
      <c r="BM14" s="18">
        <f t="shared" ca="1" si="3"/>
        <v>0</v>
      </c>
      <c r="BN14" s="18">
        <f t="shared" ca="1" si="3"/>
        <v>12947768.49</v>
      </c>
      <c r="BO14" s="18">
        <f t="shared" ca="1" si="3"/>
        <v>0</v>
      </c>
      <c r="BP14" s="18">
        <f t="shared" ca="1" si="3"/>
        <v>152917114.34999999</v>
      </c>
      <c r="BQ14" s="18">
        <f t="shared" ca="1" si="4"/>
        <v>14906218.630000001</v>
      </c>
      <c r="BR14" s="18">
        <f t="shared" ca="1" si="4"/>
        <v>46684742.649999999</v>
      </c>
      <c r="BS14" s="18">
        <f t="shared" ca="1" si="4"/>
        <v>77295989.840000004</v>
      </c>
      <c r="BT14" s="18">
        <f t="shared" ca="1" si="4"/>
        <v>0</v>
      </c>
      <c r="BU14" s="18">
        <f t="shared" ca="1" si="4"/>
        <v>0</v>
      </c>
      <c r="BV14" s="18">
        <f t="shared" ca="1" si="4"/>
        <v>120975700.03</v>
      </c>
      <c r="BW14" s="18">
        <f t="shared" ca="1" si="4"/>
        <v>76247.62</v>
      </c>
      <c r="BX14" s="18">
        <f t="shared" ca="1" si="4"/>
        <v>0</v>
      </c>
      <c r="BY14" s="18">
        <f t="shared" ca="1" si="4"/>
        <v>0</v>
      </c>
      <c r="BZ14" s="18">
        <f t="shared" ca="1" si="4"/>
        <v>3247893.16</v>
      </c>
      <c r="CA14" s="18">
        <f t="shared" ca="1" si="4"/>
        <v>88133273.689999998</v>
      </c>
      <c r="CB14" s="18">
        <f t="shared" ca="1" si="4"/>
        <v>0</v>
      </c>
      <c r="CC14" s="18">
        <f t="shared" ca="1" si="5"/>
        <v>11161449.09</v>
      </c>
      <c r="CD14" s="18">
        <f t="shared" ca="1" si="5"/>
        <v>0</v>
      </c>
      <c r="CE14" s="18">
        <f t="shared" ca="1" si="5"/>
        <v>0</v>
      </c>
      <c r="CF14" s="18">
        <f t="shared" ca="1" si="5"/>
        <v>0</v>
      </c>
      <c r="CG14" s="18">
        <f t="shared" ca="1" si="5"/>
        <v>1759606.65</v>
      </c>
      <c r="CH14" s="18">
        <f t="shared" ca="1" si="5"/>
        <v>265144.04999999492</v>
      </c>
      <c r="CI14" s="19">
        <f t="shared" ca="1" si="12"/>
        <v>753630597.94999981</v>
      </c>
      <c r="CJ14" s="18">
        <f t="shared" ca="1" si="6"/>
        <v>11945431.440007117</v>
      </c>
      <c r="CK14" s="18">
        <f t="shared" ca="1" si="6"/>
        <v>0</v>
      </c>
      <c r="CL14" s="19">
        <f t="shared" ca="1" si="13"/>
        <v>478632482.97000033</v>
      </c>
      <c r="CM14" s="18">
        <f t="shared" ca="1" si="7"/>
        <v>22668520.880000018</v>
      </c>
      <c r="CN14" s="18">
        <f t="shared" ca="1" si="7"/>
        <v>455963962.09000033</v>
      </c>
      <c r="CO14" s="19">
        <f t="shared" ca="1" si="14"/>
        <v>263052683.53999239</v>
      </c>
      <c r="CP14" s="18">
        <f t="shared" ca="1" si="8"/>
        <v>116713754.89000054</v>
      </c>
      <c r="CQ14" s="18">
        <f t="shared" ca="1" si="8"/>
        <v>146338928.64999187</v>
      </c>
      <c r="CR14" s="18">
        <f t="shared" ca="1" si="8"/>
        <v>13281927.74</v>
      </c>
      <c r="CS14" s="18">
        <f t="shared" ca="1" si="8"/>
        <v>0</v>
      </c>
      <c r="CT14" s="18">
        <f t="shared" ca="1" si="8"/>
        <v>0</v>
      </c>
      <c r="CU14" s="19">
        <f t="shared" ca="1" si="9"/>
        <v>5923588614.5800018</v>
      </c>
    </row>
    <row r="15" spans="1:99" ht="12.75" customHeight="1">
      <c r="A15" s="57" t="s">
        <v>163</v>
      </c>
      <c r="B15" s="17">
        <v>1010</v>
      </c>
      <c r="C15" s="58" t="s">
        <v>146</v>
      </c>
      <c r="D15" s="19">
        <f t="shared" ca="1" si="10"/>
        <v>0</v>
      </c>
      <c r="E15" s="18">
        <f t="shared" ca="1" si="0"/>
        <v>0</v>
      </c>
      <c r="F15" s="18">
        <f t="shared" ca="1" si="0"/>
        <v>0</v>
      </c>
      <c r="G15" s="18">
        <f t="shared" ca="1" si="0"/>
        <v>0</v>
      </c>
      <c r="H15" s="18">
        <f t="shared" ca="1" si="0"/>
        <v>0</v>
      </c>
      <c r="I15" s="18">
        <f t="shared" ca="1" si="0"/>
        <v>0</v>
      </c>
      <c r="J15" s="18">
        <f t="shared" ca="1" si="0"/>
        <v>0</v>
      </c>
      <c r="K15" s="18">
        <f t="shared" ca="1" si="0"/>
        <v>0</v>
      </c>
      <c r="L15" s="18">
        <f t="shared" ca="1" si="0"/>
        <v>0</v>
      </c>
      <c r="M15" s="18">
        <f t="shared" ca="1" si="0"/>
        <v>0</v>
      </c>
      <c r="N15" s="18">
        <f t="shared" ca="1" si="0"/>
        <v>0</v>
      </c>
      <c r="O15" s="18">
        <f t="shared" ca="1" si="0"/>
        <v>0</v>
      </c>
      <c r="P15" s="18">
        <f t="shared" ca="1" si="0"/>
        <v>0</v>
      </c>
      <c r="Q15" s="18">
        <f t="shared" ca="1" si="0"/>
        <v>0</v>
      </c>
      <c r="R15" s="18">
        <f t="shared" ca="1" si="0"/>
        <v>0</v>
      </c>
      <c r="S15" s="18">
        <f t="shared" ca="1" si="0"/>
        <v>0</v>
      </c>
      <c r="T15" s="18">
        <f t="shared" ca="1" si="11"/>
        <v>0</v>
      </c>
      <c r="U15" s="18">
        <f t="shared" ca="1" si="1"/>
        <v>0</v>
      </c>
      <c r="V15" s="18">
        <f t="shared" ca="1" si="1"/>
        <v>0</v>
      </c>
      <c r="W15" s="18">
        <f t="shared" ca="1" si="1"/>
        <v>0</v>
      </c>
      <c r="X15" s="18">
        <f t="shared" ca="1" si="1"/>
        <v>0</v>
      </c>
      <c r="Y15" s="18">
        <f t="shared" ca="1" si="1"/>
        <v>0</v>
      </c>
      <c r="Z15" s="18">
        <f t="shared" ca="1" si="1"/>
        <v>205303.30000000002</v>
      </c>
      <c r="AA15" s="18">
        <f t="shared" ca="1" si="1"/>
        <v>0</v>
      </c>
      <c r="AB15" s="18">
        <f t="shared" ca="1" si="1"/>
        <v>0</v>
      </c>
      <c r="AC15" s="18">
        <f t="shared" ca="1" si="1"/>
        <v>0</v>
      </c>
      <c r="AD15" s="18">
        <f t="shared" ca="1" si="1"/>
        <v>2179368.23</v>
      </c>
      <c r="AE15" s="18">
        <f t="shared" ca="1" si="1"/>
        <v>0</v>
      </c>
      <c r="AF15" s="18">
        <f t="shared" ca="1" si="1"/>
        <v>0</v>
      </c>
      <c r="AG15" s="18">
        <f t="shared" ca="1" si="1"/>
        <v>0</v>
      </c>
      <c r="AH15" s="18">
        <f t="shared" ca="1" si="1"/>
        <v>0</v>
      </c>
      <c r="AI15" s="18">
        <f t="shared" ca="1" si="1"/>
        <v>0</v>
      </c>
      <c r="AJ15" s="18">
        <f t="shared" ca="1" si="1"/>
        <v>0</v>
      </c>
      <c r="AK15" s="18">
        <f t="shared" ca="1" si="2"/>
        <v>0</v>
      </c>
      <c r="AL15" s="18">
        <f t="shared" ca="1" si="2"/>
        <v>0</v>
      </c>
      <c r="AM15" s="18">
        <f t="shared" ca="1" si="2"/>
        <v>0</v>
      </c>
      <c r="AN15" s="18">
        <f t="shared" ca="1" si="2"/>
        <v>0</v>
      </c>
      <c r="AO15" s="18">
        <f t="shared" ca="1" si="2"/>
        <v>0</v>
      </c>
      <c r="AP15" s="18">
        <f t="shared" ca="1" si="2"/>
        <v>0</v>
      </c>
      <c r="AQ15" s="18">
        <f t="shared" ca="1" si="2"/>
        <v>0</v>
      </c>
      <c r="AR15" s="18">
        <f t="shared" ca="1" si="2"/>
        <v>0</v>
      </c>
      <c r="AS15" s="18">
        <f t="shared" ca="1" si="2"/>
        <v>0</v>
      </c>
      <c r="AT15" s="18">
        <f t="shared" ca="1" si="2"/>
        <v>0</v>
      </c>
      <c r="AU15" s="18">
        <f t="shared" ca="1" si="2"/>
        <v>0</v>
      </c>
      <c r="AV15" s="18">
        <f t="shared" ca="1" si="2"/>
        <v>0</v>
      </c>
      <c r="AW15" s="18">
        <f t="shared" ca="1" si="2"/>
        <v>0</v>
      </c>
      <c r="AX15" s="18">
        <f t="shared" ca="1" si="2"/>
        <v>0</v>
      </c>
      <c r="AY15" s="18">
        <f t="shared" ca="1" si="2"/>
        <v>0</v>
      </c>
      <c r="AZ15" s="18">
        <f t="shared" ca="1" si="2"/>
        <v>0</v>
      </c>
      <c r="BA15" s="18">
        <f t="shared" ca="1" si="3"/>
        <v>0</v>
      </c>
      <c r="BB15" s="18">
        <f t="shared" ca="1" si="3"/>
        <v>0</v>
      </c>
      <c r="BC15" s="18">
        <f t="shared" ca="1" si="3"/>
        <v>0</v>
      </c>
      <c r="BD15" s="18">
        <f t="shared" ca="1" si="3"/>
        <v>1776882.47</v>
      </c>
      <c r="BE15" s="18">
        <f t="shared" ca="1" si="3"/>
        <v>48732672.800000027</v>
      </c>
      <c r="BF15" s="18">
        <f t="shared" ca="1" si="3"/>
        <v>0</v>
      </c>
      <c r="BG15" s="18">
        <f t="shared" ca="1" si="3"/>
        <v>0</v>
      </c>
      <c r="BH15" s="18">
        <f t="shared" ca="1" si="3"/>
        <v>0</v>
      </c>
      <c r="BI15" s="18">
        <f t="shared" ca="1" si="3"/>
        <v>0</v>
      </c>
      <c r="BJ15" s="18">
        <f t="shared" ca="1" si="3"/>
        <v>0</v>
      </c>
      <c r="BK15" s="18">
        <f t="shared" ca="1" si="3"/>
        <v>0</v>
      </c>
      <c r="BL15" s="18">
        <f t="shared" ca="1" si="3"/>
        <v>5225911.8245094698</v>
      </c>
      <c r="BM15" s="18">
        <f t="shared" ca="1" si="3"/>
        <v>18338842.926666688</v>
      </c>
      <c r="BN15" s="18">
        <f t="shared" ca="1" si="3"/>
        <v>23061.739999999998</v>
      </c>
      <c r="BO15" s="18">
        <f t="shared" ca="1" si="3"/>
        <v>0</v>
      </c>
      <c r="BP15" s="18">
        <f t="shared" ca="1" si="3"/>
        <v>16644678.67999986</v>
      </c>
      <c r="BQ15" s="18">
        <f t="shared" ca="1" si="4"/>
        <v>0</v>
      </c>
      <c r="BR15" s="18">
        <f t="shared" ca="1" si="4"/>
        <v>0</v>
      </c>
      <c r="BS15" s="18">
        <f t="shared" ca="1" si="4"/>
        <v>390235955.11285728</v>
      </c>
      <c r="BT15" s="18">
        <f t="shared" ca="1" si="4"/>
        <v>0</v>
      </c>
      <c r="BU15" s="18">
        <f t="shared" ca="1" si="4"/>
        <v>0</v>
      </c>
      <c r="BV15" s="18">
        <f t="shared" ca="1" si="4"/>
        <v>0</v>
      </c>
      <c r="BW15" s="18">
        <f t="shared" ca="1" si="4"/>
        <v>0</v>
      </c>
      <c r="BX15" s="18">
        <f t="shared" ca="1" si="4"/>
        <v>0</v>
      </c>
      <c r="BY15" s="18">
        <f t="shared" ca="1" si="4"/>
        <v>0</v>
      </c>
      <c r="BZ15" s="18">
        <f t="shared" ca="1" si="4"/>
        <v>0</v>
      </c>
      <c r="CA15" s="18">
        <f t="shared" ca="1" si="4"/>
        <v>0</v>
      </c>
      <c r="CB15" s="18">
        <f t="shared" ca="1" si="4"/>
        <v>0</v>
      </c>
      <c r="CC15" s="18">
        <f t="shared" ca="1" si="5"/>
        <v>0</v>
      </c>
      <c r="CD15" s="18">
        <f t="shared" ca="1" si="5"/>
        <v>0</v>
      </c>
      <c r="CE15" s="18">
        <f t="shared" ca="1" si="5"/>
        <v>0</v>
      </c>
      <c r="CF15" s="18">
        <f t="shared" ca="1" si="5"/>
        <v>0</v>
      </c>
      <c r="CG15" s="18">
        <f t="shared" ca="1" si="5"/>
        <v>0</v>
      </c>
      <c r="CH15" s="18">
        <f t="shared" ca="1" si="5"/>
        <v>0</v>
      </c>
      <c r="CI15" s="19">
        <f t="shared" ca="1" si="12"/>
        <v>0</v>
      </c>
      <c r="CJ15" s="18">
        <f t="shared" ca="1" si="6"/>
        <v>0</v>
      </c>
      <c r="CK15" s="18">
        <f t="shared" ca="1" si="6"/>
        <v>0</v>
      </c>
      <c r="CL15" s="19">
        <f t="shared" ca="1" si="13"/>
        <v>0</v>
      </c>
      <c r="CM15" s="18">
        <f t="shared" ca="1" si="7"/>
        <v>0</v>
      </c>
      <c r="CN15" s="18">
        <f t="shared" ca="1" si="7"/>
        <v>0</v>
      </c>
      <c r="CO15" s="19">
        <f t="shared" ca="1" si="14"/>
        <v>0</v>
      </c>
      <c r="CP15" s="18">
        <f t="shared" ca="1" si="8"/>
        <v>0</v>
      </c>
      <c r="CQ15" s="18">
        <f t="shared" ca="1" si="8"/>
        <v>0</v>
      </c>
      <c r="CR15" s="18">
        <f t="shared" ca="1" si="8"/>
        <v>0</v>
      </c>
      <c r="CS15" s="18">
        <f t="shared" ca="1" si="8"/>
        <v>0</v>
      </c>
      <c r="CT15" s="18">
        <f t="shared" ca="1" si="8"/>
        <v>0</v>
      </c>
      <c r="CU15" s="19">
        <f t="shared" ca="1" si="9"/>
        <v>483362677.08403331</v>
      </c>
    </row>
    <row r="16" spans="1:99" ht="12.75" customHeight="1">
      <c r="A16" s="57" t="s">
        <v>165</v>
      </c>
      <c r="B16" s="17">
        <v>1011</v>
      </c>
      <c r="C16" s="58" t="s">
        <v>146</v>
      </c>
      <c r="D16" s="19">
        <f t="shared" ca="1" si="10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8">
        <f t="shared" ca="1" si="0"/>
        <v>0</v>
      </c>
      <c r="I16" s="18">
        <f t="shared" ca="1" si="0"/>
        <v>0</v>
      </c>
      <c r="J16" s="18">
        <f t="shared" ca="1" si="0"/>
        <v>0</v>
      </c>
      <c r="K16" s="18">
        <f t="shared" ca="1" si="0"/>
        <v>0</v>
      </c>
      <c r="L16" s="18">
        <f t="shared" ca="1" si="0"/>
        <v>0</v>
      </c>
      <c r="M16" s="18">
        <f t="shared" ca="1" si="0"/>
        <v>0</v>
      </c>
      <c r="N16" s="18">
        <f t="shared" ca="1" si="0"/>
        <v>0</v>
      </c>
      <c r="O16" s="18">
        <f t="shared" ca="1" si="0"/>
        <v>0</v>
      </c>
      <c r="P16" s="18">
        <f t="shared" ca="1" si="0"/>
        <v>0</v>
      </c>
      <c r="Q16" s="18">
        <f t="shared" ca="1" si="0"/>
        <v>0</v>
      </c>
      <c r="R16" s="18">
        <f t="shared" ca="1" si="0"/>
        <v>0</v>
      </c>
      <c r="S16" s="18">
        <f t="shared" ca="1" si="0"/>
        <v>0</v>
      </c>
      <c r="T16" s="18">
        <f t="shared" ca="1" si="11"/>
        <v>0</v>
      </c>
      <c r="U16" s="18">
        <f t="shared" ca="1" si="1"/>
        <v>0</v>
      </c>
      <c r="V16" s="18">
        <f t="shared" ca="1" si="1"/>
        <v>0</v>
      </c>
      <c r="W16" s="18">
        <f t="shared" ca="1" si="1"/>
        <v>0</v>
      </c>
      <c r="X16" s="18">
        <f t="shared" ca="1" si="1"/>
        <v>0</v>
      </c>
      <c r="Y16" s="18">
        <f t="shared" ca="1" si="1"/>
        <v>0</v>
      </c>
      <c r="Z16" s="18">
        <f t="shared" ca="1" si="1"/>
        <v>0</v>
      </c>
      <c r="AA16" s="18">
        <f t="shared" ca="1" si="1"/>
        <v>0</v>
      </c>
      <c r="AB16" s="18">
        <f t="shared" ca="1" si="1"/>
        <v>0</v>
      </c>
      <c r="AC16" s="18">
        <f t="shared" ca="1" si="1"/>
        <v>0</v>
      </c>
      <c r="AD16" s="18">
        <f t="shared" ca="1" si="1"/>
        <v>0</v>
      </c>
      <c r="AE16" s="18">
        <f t="shared" ca="1" si="1"/>
        <v>0</v>
      </c>
      <c r="AF16" s="18">
        <f t="shared" ca="1" si="1"/>
        <v>0</v>
      </c>
      <c r="AG16" s="18">
        <f t="shared" ca="1" si="1"/>
        <v>0</v>
      </c>
      <c r="AH16" s="18">
        <f t="shared" ca="1" si="1"/>
        <v>0</v>
      </c>
      <c r="AI16" s="18">
        <f t="shared" ca="1" si="1"/>
        <v>0</v>
      </c>
      <c r="AJ16" s="18">
        <f t="shared" ca="1" si="1"/>
        <v>0</v>
      </c>
      <c r="AK16" s="18">
        <f t="shared" ca="1" si="2"/>
        <v>0</v>
      </c>
      <c r="AL16" s="18">
        <f t="shared" ca="1" si="2"/>
        <v>0</v>
      </c>
      <c r="AM16" s="18">
        <f t="shared" ca="1" si="2"/>
        <v>0</v>
      </c>
      <c r="AN16" s="18">
        <f t="shared" ca="1" si="2"/>
        <v>0</v>
      </c>
      <c r="AO16" s="18">
        <f t="shared" ca="1" si="2"/>
        <v>0</v>
      </c>
      <c r="AP16" s="18">
        <f t="shared" ca="1" si="2"/>
        <v>0</v>
      </c>
      <c r="AQ16" s="18">
        <f t="shared" ca="1" si="2"/>
        <v>0</v>
      </c>
      <c r="AR16" s="18">
        <f t="shared" ca="1" si="2"/>
        <v>0</v>
      </c>
      <c r="AS16" s="18">
        <f t="shared" ca="1" si="2"/>
        <v>0</v>
      </c>
      <c r="AT16" s="18">
        <f t="shared" ca="1" si="2"/>
        <v>0</v>
      </c>
      <c r="AU16" s="18">
        <f t="shared" ca="1" si="2"/>
        <v>0</v>
      </c>
      <c r="AV16" s="18">
        <f t="shared" ca="1" si="2"/>
        <v>0</v>
      </c>
      <c r="AW16" s="18">
        <f t="shared" ca="1" si="2"/>
        <v>0</v>
      </c>
      <c r="AX16" s="18">
        <f t="shared" ca="1" si="2"/>
        <v>0</v>
      </c>
      <c r="AY16" s="18">
        <f t="shared" ca="1" si="2"/>
        <v>0</v>
      </c>
      <c r="AZ16" s="18">
        <f t="shared" ca="1" si="2"/>
        <v>0</v>
      </c>
      <c r="BA16" s="18">
        <f t="shared" ca="1" si="3"/>
        <v>0</v>
      </c>
      <c r="BB16" s="18">
        <f t="shared" ca="1" si="3"/>
        <v>0</v>
      </c>
      <c r="BC16" s="18">
        <f t="shared" ca="1" si="3"/>
        <v>0</v>
      </c>
      <c r="BD16" s="18">
        <f t="shared" ca="1" si="3"/>
        <v>0</v>
      </c>
      <c r="BE16" s="18">
        <f t="shared" ca="1" si="3"/>
        <v>0</v>
      </c>
      <c r="BF16" s="18">
        <f t="shared" ca="1" si="3"/>
        <v>0</v>
      </c>
      <c r="BG16" s="18">
        <f t="shared" ca="1" si="3"/>
        <v>0</v>
      </c>
      <c r="BH16" s="18">
        <f t="shared" ca="1" si="3"/>
        <v>0</v>
      </c>
      <c r="BI16" s="18">
        <f t="shared" ca="1" si="3"/>
        <v>126596371.33293715</v>
      </c>
      <c r="BJ16" s="18">
        <f t="shared" ca="1" si="3"/>
        <v>80728578.547923416</v>
      </c>
      <c r="BK16" s="18">
        <f t="shared" ca="1" si="3"/>
        <v>0</v>
      </c>
      <c r="BL16" s="18">
        <f t="shared" ca="1" si="3"/>
        <v>0</v>
      </c>
      <c r="BM16" s="18">
        <f t="shared" ca="1" si="3"/>
        <v>0</v>
      </c>
      <c r="BN16" s="18">
        <f t="shared" ca="1" si="3"/>
        <v>0</v>
      </c>
      <c r="BO16" s="18">
        <f t="shared" ca="1" si="3"/>
        <v>0</v>
      </c>
      <c r="BP16" s="18">
        <f t="shared" ca="1" si="3"/>
        <v>0</v>
      </c>
      <c r="BQ16" s="18">
        <f t="shared" ca="1" si="4"/>
        <v>0</v>
      </c>
      <c r="BR16" s="18">
        <f t="shared" ca="1" si="4"/>
        <v>0</v>
      </c>
      <c r="BS16" s="18">
        <f t="shared" ca="1" si="4"/>
        <v>0</v>
      </c>
      <c r="BT16" s="18">
        <f t="shared" ca="1" si="4"/>
        <v>0</v>
      </c>
      <c r="BU16" s="18">
        <f t="shared" ca="1" si="4"/>
        <v>0</v>
      </c>
      <c r="BV16" s="18">
        <f t="shared" ca="1" si="4"/>
        <v>0</v>
      </c>
      <c r="BW16" s="18">
        <f t="shared" ca="1" si="4"/>
        <v>0</v>
      </c>
      <c r="BX16" s="18">
        <f t="shared" ca="1" si="4"/>
        <v>0</v>
      </c>
      <c r="BY16" s="18">
        <f t="shared" ca="1" si="4"/>
        <v>0</v>
      </c>
      <c r="BZ16" s="18">
        <f t="shared" ca="1" si="4"/>
        <v>0</v>
      </c>
      <c r="CA16" s="18">
        <f t="shared" ca="1" si="4"/>
        <v>0</v>
      </c>
      <c r="CB16" s="18">
        <f t="shared" ca="1" si="4"/>
        <v>0</v>
      </c>
      <c r="CC16" s="18">
        <f t="shared" ca="1" si="5"/>
        <v>0</v>
      </c>
      <c r="CD16" s="18">
        <f t="shared" ca="1" si="5"/>
        <v>0</v>
      </c>
      <c r="CE16" s="18">
        <f t="shared" ca="1" si="5"/>
        <v>0</v>
      </c>
      <c r="CF16" s="18">
        <f t="shared" ca="1" si="5"/>
        <v>0</v>
      </c>
      <c r="CG16" s="18">
        <f t="shared" ca="1" si="5"/>
        <v>0</v>
      </c>
      <c r="CH16" s="18">
        <f t="shared" ca="1" si="5"/>
        <v>0</v>
      </c>
      <c r="CI16" s="19">
        <f t="shared" ca="1" si="12"/>
        <v>0</v>
      </c>
      <c r="CJ16" s="18">
        <f t="shared" ca="1" si="6"/>
        <v>0</v>
      </c>
      <c r="CK16" s="18">
        <f t="shared" ca="1" si="6"/>
        <v>0</v>
      </c>
      <c r="CL16" s="19">
        <f t="shared" ca="1" si="13"/>
        <v>0</v>
      </c>
      <c r="CM16" s="18">
        <f t="shared" ca="1" si="7"/>
        <v>0</v>
      </c>
      <c r="CN16" s="18">
        <f t="shared" ca="1" si="7"/>
        <v>0</v>
      </c>
      <c r="CO16" s="19">
        <f t="shared" ca="1" si="14"/>
        <v>0</v>
      </c>
      <c r="CP16" s="18">
        <f t="shared" ca="1" si="8"/>
        <v>0</v>
      </c>
      <c r="CQ16" s="18">
        <f t="shared" ca="1" si="8"/>
        <v>0</v>
      </c>
      <c r="CR16" s="18">
        <f t="shared" ca="1" si="8"/>
        <v>0</v>
      </c>
      <c r="CS16" s="18">
        <f t="shared" ca="1" si="8"/>
        <v>0</v>
      </c>
      <c r="CT16" s="18">
        <f t="shared" ca="1" si="8"/>
        <v>0</v>
      </c>
      <c r="CU16" s="19">
        <f t="shared" ca="1" si="9"/>
        <v>207324949.88086057</v>
      </c>
    </row>
    <row r="17" spans="1:99" ht="12.75" customHeight="1">
      <c r="A17" s="57" t="s">
        <v>167</v>
      </c>
      <c r="B17" s="17">
        <v>1012</v>
      </c>
      <c r="C17" s="58" t="s">
        <v>146</v>
      </c>
      <c r="D17" s="19">
        <f t="shared" ca="1" si="10"/>
        <v>11782417.529999999</v>
      </c>
      <c r="E17" s="18">
        <f t="shared" ca="1" si="0"/>
        <v>364242.41</v>
      </c>
      <c r="F17" s="18">
        <f t="shared" ca="1" si="0"/>
        <v>3545697.2399999998</v>
      </c>
      <c r="G17" s="18">
        <f t="shared" ca="1" si="0"/>
        <v>7872477.879999999</v>
      </c>
      <c r="H17" s="18">
        <f t="shared" ca="1" si="0"/>
        <v>5368631.72</v>
      </c>
      <c r="I17" s="18">
        <f t="shared" ca="1" si="0"/>
        <v>1544437.49</v>
      </c>
      <c r="J17" s="18">
        <f t="shared" ca="1" si="0"/>
        <v>0</v>
      </c>
      <c r="K17" s="18">
        <f t="shared" ca="1" si="0"/>
        <v>0</v>
      </c>
      <c r="L17" s="18">
        <f t="shared" ca="1" si="0"/>
        <v>0</v>
      </c>
      <c r="M17" s="18">
        <f t="shared" ca="1" si="0"/>
        <v>0</v>
      </c>
      <c r="N17" s="18">
        <f t="shared" ca="1" si="0"/>
        <v>0</v>
      </c>
      <c r="O17" s="18">
        <f t="shared" ca="1" si="0"/>
        <v>15092769.470000001</v>
      </c>
      <c r="P17" s="18">
        <f t="shared" ca="1" si="0"/>
        <v>0</v>
      </c>
      <c r="Q17" s="18">
        <f t="shared" ca="1" si="0"/>
        <v>35349581.189999998</v>
      </c>
      <c r="R17" s="18">
        <f t="shared" ca="1" si="0"/>
        <v>0</v>
      </c>
      <c r="S17" s="18">
        <f t="shared" ca="1" si="0"/>
        <v>0</v>
      </c>
      <c r="T17" s="18">
        <f t="shared" ca="1" si="11"/>
        <v>225626204.52000001</v>
      </c>
      <c r="U17" s="18">
        <f t="shared" ca="1" si="1"/>
        <v>0</v>
      </c>
      <c r="V17" s="18">
        <f t="shared" ca="1" si="1"/>
        <v>47523.27</v>
      </c>
      <c r="W17" s="18">
        <f t="shared" ca="1" si="1"/>
        <v>6450091.3300000001</v>
      </c>
      <c r="X17" s="18">
        <f t="shared" ca="1" si="1"/>
        <v>143675.03</v>
      </c>
      <c r="Y17" s="18">
        <f t="shared" ca="1" si="1"/>
        <v>24094730.129999995</v>
      </c>
      <c r="Z17" s="18">
        <f t="shared" ca="1" si="1"/>
        <v>7160933.5300000003</v>
      </c>
      <c r="AA17" s="18">
        <f t="shared" ca="1" si="1"/>
        <v>0</v>
      </c>
      <c r="AB17" s="18">
        <f t="shared" ca="1" si="1"/>
        <v>0</v>
      </c>
      <c r="AC17" s="18">
        <f t="shared" ca="1" si="1"/>
        <v>1078.4100000000001</v>
      </c>
      <c r="AD17" s="18">
        <f t="shared" ca="1" si="1"/>
        <v>71966.539999999994</v>
      </c>
      <c r="AE17" s="18">
        <f t="shared" ca="1" si="1"/>
        <v>0</v>
      </c>
      <c r="AF17" s="18">
        <f t="shared" ca="1" si="1"/>
        <v>249018.79</v>
      </c>
      <c r="AG17" s="18">
        <f t="shared" ca="1" si="1"/>
        <v>0</v>
      </c>
      <c r="AH17" s="18">
        <f t="shared" ca="1" si="1"/>
        <v>0</v>
      </c>
      <c r="AI17" s="18">
        <f t="shared" ca="1" si="1"/>
        <v>0</v>
      </c>
      <c r="AJ17" s="18">
        <f t="shared" ca="1" si="1"/>
        <v>836389.13</v>
      </c>
      <c r="AK17" s="18">
        <f t="shared" ca="1" si="2"/>
        <v>3103.39</v>
      </c>
      <c r="AL17" s="18">
        <f t="shared" ca="1" si="2"/>
        <v>0</v>
      </c>
      <c r="AM17" s="18">
        <f t="shared" ca="1" si="2"/>
        <v>5694817.2200000007</v>
      </c>
      <c r="AN17" s="18">
        <f t="shared" ca="1" si="2"/>
        <v>23088.81</v>
      </c>
      <c r="AO17" s="18">
        <f t="shared" ca="1" si="2"/>
        <v>0</v>
      </c>
      <c r="AP17" s="18">
        <f t="shared" ca="1" si="2"/>
        <v>166996.57</v>
      </c>
      <c r="AQ17" s="18">
        <f t="shared" ca="1" si="2"/>
        <v>0</v>
      </c>
      <c r="AR17" s="18">
        <f t="shared" ca="1" si="2"/>
        <v>0</v>
      </c>
      <c r="AS17" s="18">
        <f t="shared" ca="1" si="2"/>
        <v>0</v>
      </c>
      <c r="AT17" s="18">
        <f t="shared" ca="1" si="2"/>
        <v>65538173.030000001</v>
      </c>
      <c r="AU17" s="18">
        <f t="shared" ca="1" si="2"/>
        <v>1775140.73</v>
      </c>
      <c r="AV17" s="18">
        <f t="shared" ca="1" si="2"/>
        <v>1237864.99</v>
      </c>
      <c r="AW17" s="18">
        <f t="shared" ca="1" si="2"/>
        <v>0</v>
      </c>
      <c r="AX17" s="18">
        <f t="shared" ca="1" si="2"/>
        <v>1131842.47</v>
      </c>
      <c r="AY17" s="18">
        <f t="shared" ca="1" si="2"/>
        <v>0</v>
      </c>
      <c r="AZ17" s="18">
        <f t="shared" ca="1" si="2"/>
        <v>0</v>
      </c>
      <c r="BA17" s="18">
        <f t="shared" ca="1" si="3"/>
        <v>0</v>
      </c>
      <c r="BB17" s="18">
        <f t="shared" ca="1" si="3"/>
        <v>0</v>
      </c>
      <c r="BC17" s="18">
        <f t="shared" ca="1" si="3"/>
        <v>0</v>
      </c>
      <c r="BD17" s="18">
        <f t="shared" ca="1" si="3"/>
        <v>4324459.4399999995</v>
      </c>
      <c r="BE17" s="18">
        <f t="shared" ca="1" si="3"/>
        <v>0</v>
      </c>
      <c r="BF17" s="18">
        <f t="shared" ca="1" si="3"/>
        <v>0</v>
      </c>
      <c r="BG17" s="18">
        <f t="shared" ca="1" si="3"/>
        <v>0</v>
      </c>
      <c r="BH17" s="18">
        <f t="shared" ca="1" si="3"/>
        <v>0</v>
      </c>
      <c r="BI17" s="18">
        <f t="shared" ca="1" si="3"/>
        <v>0</v>
      </c>
      <c r="BJ17" s="18">
        <f t="shared" ca="1" si="3"/>
        <v>0</v>
      </c>
      <c r="BK17" s="18">
        <f t="shared" ca="1" si="3"/>
        <v>0</v>
      </c>
      <c r="BL17" s="18">
        <f t="shared" ca="1" si="3"/>
        <v>0</v>
      </c>
      <c r="BM17" s="18">
        <f t="shared" ca="1" si="3"/>
        <v>0</v>
      </c>
      <c r="BN17" s="18">
        <f t="shared" ca="1" si="3"/>
        <v>0</v>
      </c>
      <c r="BO17" s="18">
        <f t="shared" ca="1" si="3"/>
        <v>0</v>
      </c>
      <c r="BP17" s="18">
        <f t="shared" ca="1" si="3"/>
        <v>22412486.09</v>
      </c>
      <c r="BQ17" s="18">
        <f t="shared" ca="1" si="4"/>
        <v>6482165.4199999999</v>
      </c>
      <c r="BR17" s="18">
        <f t="shared" ca="1" si="4"/>
        <v>41853224.039999999</v>
      </c>
      <c r="BS17" s="18">
        <f t="shared" ca="1" si="4"/>
        <v>2352657.71</v>
      </c>
      <c r="BT17" s="18">
        <f t="shared" ca="1" si="4"/>
        <v>0</v>
      </c>
      <c r="BU17" s="18">
        <f t="shared" ca="1" si="4"/>
        <v>0</v>
      </c>
      <c r="BV17" s="18">
        <f t="shared" ca="1" si="4"/>
        <v>5436454.7000000002</v>
      </c>
      <c r="BW17" s="18">
        <f t="shared" ca="1" si="4"/>
        <v>0</v>
      </c>
      <c r="BX17" s="18">
        <f t="shared" ca="1" si="4"/>
        <v>0</v>
      </c>
      <c r="BY17" s="18">
        <f t="shared" ca="1" si="4"/>
        <v>0</v>
      </c>
      <c r="BZ17" s="18">
        <f t="shared" ca="1" si="4"/>
        <v>0</v>
      </c>
      <c r="CA17" s="18">
        <f t="shared" ca="1" si="4"/>
        <v>0</v>
      </c>
      <c r="CB17" s="18">
        <f t="shared" ca="1" si="4"/>
        <v>0</v>
      </c>
      <c r="CC17" s="18">
        <f t="shared" ca="1" si="5"/>
        <v>0</v>
      </c>
      <c r="CD17" s="18">
        <f t="shared" ca="1" si="5"/>
        <v>0</v>
      </c>
      <c r="CE17" s="18">
        <f t="shared" ca="1" si="5"/>
        <v>0</v>
      </c>
      <c r="CF17" s="18">
        <f t="shared" ca="1" si="5"/>
        <v>0</v>
      </c>
      <c r="CG17" s="18">
        <f t="shared" ca="1" si="5"/>
        <v>0</v>
      </c>
      <c r="CH17" s="18">
        <f t="shared" ca="1" si="5"/>
        <v>0</v>
      </c>
      <c r="CI17" s="19">
        <f t="shared" ca="1" si="12"/>
        <v>0</v>
      </c>
      <c r="CJ17" s="18">
        <f t="shared" ca="1" si="6"/>
        <v>0</v>
      </c>
      <c r="CK17" s="18">
        <f t="shared" ca="1" si="6"/>
        <v>0</v>
      </c>
      <c r="CL17" s="19">
        <f t="shared" ca="1" si="13"/>
        <v>0</v>
      </c>
      <c r="CM17" s="18">
        <f t="shared" ca="1" si="7"/>
        <v>0</v>
      </c>
      <c r="CN17" s="18">
        <f t="shared" ca="1" si="7"/>
        <v>0</v>
      </c>
      <c r="CO17" s="19">
        <f t="shared" ca="1" si="14"/>
        <v>0</v>
      </c>
      <c r="CP17" s="18">
        <f t="shared" ca="1" si="8"/>
        <v>0</v>
      </c>
      <c r="CQ17" s="18">
        <f t="shared" ca="1" si="8"/>
        <v>0</v>
      </c>
      <c r="CR17" s="18">
        <f t="shared" ca="1" si="8"/>
        <v>85357.28</v>
      </c>
      <c r="CS17" s="18">
        <f t="shared" ca="1" si="8"/>
        <v>0</v>
      </c>
      <c r="CT17" s="18">
        <f t="shared" ca="1" si="8"/>
        <v>0</v>
      </c>
      <c r="CU17" s="19">
        <f t="shared" ca="1" si="9"/>
        <v>492337279.96999991</v>
      </c>
    </row>
    <row r="18" spans="1:99" ht="12.75" customHeight="1">
      <c r="A18" s="57" t="s">
        <v>169</v>
      </c>
      <c r="B18" s="17">
        <v>1013</v>
      </c>
      <c r="C18" s="58" t="s">
        <v>146</v>
      </c>
      <c r="D18" s="19">
        <f t="shared" ca="1" si="10"/>
        <v>44118704.091899998</v>
      </c>
      <c r="E18" s="18">
        <f t="shared" ca="1" si="0"/>
        <v>0</v>
      </c>
      <c r="F18" s="18">
        <f t="shared" ca="1" si="0"/>
        <v>0</v>
      </c>
      <c r="G18" s="18">
        <f t="shared" ca="1" si="0"/>
        <v>44118704.091899998</v>
      </c>
      <c r="H18" s="18">
        <f t="shared" ca="1" si="0"/>
        <v>20498487.43</v>
      </c>
      <c r="I18" s="18">
        <f t="shared" ca="1" si="0"/>
        <v>1108.3599999999999</v>
      </c>
      <c r="J18" s="18">
        <f t="shared" ca="1" si="0"/>
        <v>0</v>
      </c>
      <c r="K18" s="18">
        <f t="shared" ca="1" si="0"/>
        <v>0</v>
      </c>
      <c r="L18" s="18">
        <f t="shared" ca="1" si="0"/>
        <v>0</v>
      </c>
      <c r="M18" s="18">
        <f t="shared" ca="1" si="0"/>
        <v>0</v>
      </c>
      <c r="N18" s="18">
        <f t="shared" ca="1" si="0"/>
        <v>0</v>
      </c>
      <c r="O18" s="18">
        <f t="shared" ca="1" si="0"/>
        <v>12588153.060000001</v>
      </c>
      <c r="P18" s="18">
        <f t="shared" ca="1" si="0"/>
        <v>0</v>
      </c>
      <c r="Q18" s="18">
        <f t="shared" ca="1" si="0"/>
        <v>1080617.8600000001</v>
      </c>
      <c r="R18" s="18">
        <f t="shared" ca="1" si="0"/>
        <v>0</v>
      </c>
      <c r="S18" s="18">
        <f t="shared" ca="1" si="0"/>
        <v>0</v>
      </c>
      <c r="T18" s="18">
        <f t="shared" ca="1" si="11"/>
        <v>0</v>
      </c>
      <c r="U18" s="18">
        <f t="shared" ca="1" si="1"/>
        <v>0</v>
      </c>
      <c r="V18" s="18">
        <f t="shared" ca="1" si="1"/>
        <v>0</v>
      </c>
      <c r="W18" s="18">
        <f t="shared" ca="1" si="1"/>
        <v>0</v>
      </c>
      <c r="X18" s="18">
        <f t="shared" ca="1" si="1"/>
        <v>0</v>
      </c>
      <c r="Y18" s="18">
        <f t="shared" ca="1" si="1"/>
        <v>13603102.91</v>
      </c>
      <c r="Z18" s="18">
        <f t="shared" ca="1" si="1"/>
        <v>9898203.4699999988</v>
      </c>
      <c r="AA18" s="18">
        <f t="shared" ca="1" si="1"/>
        <v>1367</v>
      </c>
      <c r="AB18" s="18">
        <f t="shared" ca="1" si="1"/>
        <v>0</v>
      </c>
      <c r="AC18" s="18">
        <f t="shared" ca="1" si="1"/>
        <v>237548.49</v>
      </c>
      <c r="AD18" s="18">
        <f t="shared" ca="1" si="1"/>
        <v>5681109.6600000001</v>
      </c>
      <c r="AE18" s="18">
        <f t="shared" ca="1" si="1"/>
        <v>0</v>
      </c>
      <c r="AF18" s="18">
        <f t="shared" ca="1" si="1"/>
        <v>2262186.35</v>
      </c>
      <c r="AG18" s="18">
        <f t="shared" ca="1" si="1"/>
        <v>706297.87</v>
      </c>
      <c r="AH18" s="18">
        <f t="shared" ca="1" si="1"/>
        <v>4568535.3599999994</v>
      </c>
      <c r="AI18" s="18">
        <f t="shared" ca="1" si="1"/>
        <v>227279.65</v>
      </c>
      <c r="AJ18" s="18">
        <f t="shared" ca="1" si="1"/>
        <v>827202.27</v>
      </c>
      <c r="AK18" s="18">
        <f t="shared" ca="1" si="2"/>
        <v>24534.560000000001</v>
      </c>
      <c r="AL18" s="18">
        <f t="shared" ca="1" si="2"/>
        <v>0</v>
      </c>
      <c r="AM18" s="18">
        <f t="shared" ca="1" si="2"/>
        <v>9099551.1699999999</v>
      </c>
      <c r="AN18" s="18">
        <f t="shared" ca="1" si="2"/>
        <v>23532.41</v>
      </c>
      <c r="AO18" s="18">
        <f t="shared" ca="1" si="2"/>
        <v>0</v>
      </c>
      <c r="AP18" s="18">
        <f t="shared" ca="1" si="2"/>
        <v>131912.57999999999</v>
      </c>
      <c r="AQ18" s="18">
        <f t="shared" ca="1" si="2"/>
        <v>0</v>
      </c>
      <c r="AR18" s="18">
        <f t="shared" ca="1" si="2"/>
        <v>0</v>
      </c>
      <c r="AS18" s="18">
        <f t="shared" ca="1" si="2"/>
        <v>0</v>
      </c>
      <c r="AT18" s="18">
        <f t="shared" ca="1" si="2"/>
        <v>102229810.19999999</v>
      </c>
      <c r="AU18" s="18">
        <f t="shared" ca="1" si="2"/>
        <v>8339728.3399999999</v>
      </c>
      <c r="AV18" s="18">
        <f t="shared" ca="1" si="2"/>
        <v>5074.33</v>
      </c>
      <c r="AW18" s="18">
        <f t="shared" ca="1" si="2"/>
        <v>0</v>
      </c>
      <c r="AX18" s="18">
        <f t="shared" ca="1" si="2"/>
        <v>12434709.27</v>
      </c>
      <c r="AY18" s="18">
        <f t="shared" ca="1" si="2"/>
        <v>0</v>
      </c>
      <c r="AZ18" s="18">
        <f t="shared" ca="1" si="2"/>
        <v>0</v>
      </c>
      <c r="BA18" s="18">
        <f t="shared" ca="1" si="3"/>
        <v>0</v>
      </c>
      <c r="BB18" s="18">
        <f t="shared" ca="1" si="3"/>
        <v>0</v>
      </c>
      <c r="BC18" s="18">
        <f t="shared" ca="1" si="3"/>
        <v>0</v>
      </c>
      <c r="BD18" s="18">
        <f t="shared" ca="1" si="3"/>
        <v>5972670.1600000001</v>
      </c>
      <c r="BE18" s="18">
        <f t="shared" ca="1" si="3"/>
        <v>0</v>
      </c>
      <c r="BF18" s="18">
        <f t="shared" ca="1" si="3"/>
        <v>0</v>
      </c>
      <c r="BG18" s="18">
        <f t="shared" ca="1" si="3"/>
        <v>0</v>
      </c>
      <c r="BH18" s="18">
        <f t="shared" ca="1" si="3"/>
        <v>0</v>
      </c>
      <c r="BI18" s="18">
        <f t="shared" ca="1" si="3"/>
        <v>0</v>
      </c>
      <c r="BJ18" s="18">
        <f t="shared" ca="1" si="3"/>
        <v>10866696.48</v>
      </c>
      <c r="BK18" s="18">
        <f t="shared" ca="1" si="3"/>
        <v>0</v>
      </c>
      <c r="BL18" s="18">
        <f t="shared" ca="1" si="3"/>
        <v>0</v>
      </c>
      <c r="BM18" s="18">
        <f t="shared" ca="1" si="3"/>
        <v>0</v>
      </c>
      <c r="BN18" s="18">
        <f t="shared" ca="1" si="3"/>
        <v>42794.54</v>
      </c>
      <c r="BO18" s="18">
        <f t="shared" ca="1" si="3"/>
        <v>0</v>
      </c>
      <c r="BP18" s="18">
        <f t="shared" ca="1" si="3"/>
        <v>42397227.959999993</v>
      </c>
      <c r="BQ18" s="18">
        <f t="shared" ca="1" si="4"/>
        <v>8090460.4399999995</v>
      </c>
      <c r="BR18" s="18">
        <f t="shared" ca="1" si="4"/>
        <v>52611154.169999994</v>
      </c>
      <c r="BS18" s="18">
        <f t="shared" ca="1" si="4"/>
        <v>6584185.4500000002</v>
      </c>
      <c r="BT18" s="18">
        <f t="shared" ca="1" si="4"/>
        <v>0</v>
      </c>
      <c r="BU18" s="18">
        <f t="shared" ca="1" si="4"/>
        <v>0</v>
      </c>
      <c r="BV18" s="18">
        <f t="shared" ca="1" si="4"/>
        <v>21822124.010000002</v>
      </c>
      <c r="BW18" s="18">
        <f t="shared" ca="1" si="4"/>
        <v>0</v>
      </c>
      <c r="BX18" s="18">
        <f t="shared" ca="1" si="4"/>
        <v>0</v>
      </c>
      <c r="BY18" s="18">
        <f t="shared" ca="1" si="4"/>
        <v>0</v>
      </c>
      <c r="BZ18" s="18">
        <f t="shared" ca="1" si="4"/>
        <v>0</v>
      </c>
      <c r="CA18" s="18">
        <f t="shared" ca="1" si="4"/>
        <v>0</v>
      </c>
      <c r="CB18" s="18">
        <f t="shared" ca="1" si="4"/>
        <v>0</v>
      </c>
      <c r="CC18" s="18">
        <f t="shared" ca="1" si="5"/>
        <v>0</v>
      </c>
      <c r="CD18" s="18">
        <f t="shared" ca="1" si="5"/>
        <v>0</v>
      </c>
      <c r="CE18" s="18">
        <f t="shared" ca="1" si="5"/>
        <v>0</v>
      </c>
      <c r="CF18" s="18">
        <f t="shared" ca="1" si="5"/>
        <v>0</v>
      </c>
      <c r="CG18" s="18">
        <f t="shared" ca="1" si="5"/>
        <v>0</v>
      </c>
      <c r="CH18" s="18">
        <f t="shared" ca="1" si="5"/>
        <v>0</v>
      </c>
      <c r="CI18" s="19">
        <f t="shared" ca="1" si="12"/>
        <v>0</v>
      </c>
      <c r="CJ18" s="18">
        <f t="shared" ca="1" si="6"/>
        <v>0</v>
      </c>
      <c r="CK18" s="18">
        <f t="shared" ca="1" si="6"/>
        <v>0</v>
      </c>
      <c r="CL18" s="19">
        <f t="shared" ca="1" si="13"/>
        <v>0</v>
      </c>
      <c r="CM18" s="18">
        <f t="shared" ca="1" si="7"/>
        <v>0</v>
      </c>
      <c r="CN18" s="18">
        <f t="shared" ca="1" si="7"/>
        <v>0</v>
      </c>
      <c r="CO18" s="19">
        <f t="shared" ca="1" si="14"/>
        <v>0</v>
      </c>
      <c r="CP18" s="18">
        <f t="shared" ca="1" si="8"/>
        <v>0</v>
      </c>
      <c r="CQ18" s="18">
        <f t="shared" ca="1" si="8"/>
        <v>0</v>
      </c>
      <c r="CR18" s="18">
        <f t="shared" ca="1" si="8"/>
        <v>748087.89</v>
      </c>
      <c r="CS18" s="18">
        <f t="shared" ca="1" si="8"/>
        <v>0</v>
      </c>
      <c r="CT18" s="18">
        <f t="shared" ca="1" si="8"/>
        <v>0</v>
      </c>
      <c r="CU18" s="19">
        <f t="shared" ca="1" si="9"/>
        <v>397724157.79189998</v>
      </c>
    </row>
    <row r="19" spans="1:99" ht="12.75" customHeight="1">
      <c r="A19" s="57" t="s">
        <v>171</v>
      </c>
      <c r="B19" s="17">
        <v>1016</v>
      </c>
      <c r="C19" s="58" t="s">
        <v>146</v>
      </c>
      <c r="D19" s="19">
        <f t="shared" ca="1" si="10"/>
        <v>0</v>
      </c>
      <c r="E19" s="18">
        <f t="shared" ca="1" si="0"/>
        <v>0</v>
      </c>
      <c r="F19" s="18">
        <f t="shared" ca="1" si="0"/>
        <v>0</v>
      </c>
      <c r="G19" s="18">
        <f t="shared" ca="1" si="0"/>
        <v>0</v>
      </c>
      <c r="H19" s="18">
        <f t="shared" ca="1" si="0"/>
        <v>0</v>
      </c>
      <c r="I19" s="18">
        <f t="shared" ca="1" si="0"/>
        <v>0</v>
      </c>
      <c r="J19" s="18">
        <f t="shared" ca="1" si="0"/>
        <v>0</v>
      </c>
      <c r="K19" s="18">
        <f t="shared" ca="1" si="0"/>
        <v>173.03999999999996</v>
      </c>
      <c r="L19" s="18">
        <f t="shared" ca="1" si="0"/>
        <v>15718309.404796325</v>
      </c>
      <c r="M19" s="18">
        <f t="shared" ca="1" si="0"/>
        <v>0</v>
      </c>
      <c r="N19" s="18">
        <f t="shared" ca="1" si="0"/>
        <v>0</v>
      </c>
      <c r="O19" s="18">
        <f t="shared" ca="1" si="0"/>
        <v>0</v>
      </c>
      <c r="P19" s="18">
        <f t="shared" ca="1" si="0"/>
        <v>0</v>
      </c>
      <c r="Q19" s="18">
        <f t="shared" ca="1" si="0"/>
        <v>0</v>
      </c>
      <c r="R19" s="18">
        <f t="shared" ca="1" si="0"/>
        <v>0</v>
      </c>
      <c r="S19" s="18">
        <f t="shared" ca="1" si="0"/>
        <v>0</v>
      </c>
      <c r="T19" s="18">
        <f t="shared" ca="1" si="11"/>
        <v>0</v>
      </c>
      <c r="U19" s="18">
        <f t="shared" ca="1" si="1"/>
        <v>0</v>
      </c>
      <c r="V19" s="18">
        <f t="shared" ca="1" si="1"/>
        <v>0</v>
      </c>
      <c r="W19" s="18">
        <f t="shared" ca="1" si="1"/>
        <v>0</v>
      </c>
      <c r="X19" s="18">
        <f t="shared" ca="1" si="1"/>
        <v>0</v>
      </c>
      <c r="Y19" s="18">
        <f t="shared" ca="1" si="1"/>
        <v>0</v>
      </c>
      <c r="Z19" s="18">
        <f t="shared" ca="1" si="1"/>
        <v>0</v>
      </c>
      <c r="AA19" s="18">
        <f t="shared" ca="1" si="1"/>
        <v>0</v>
      </c>
      <c r="AB19" s="18">
        <f t="shared" ca="1" si="1"/>
        <v>0</v>
      </c>
      <c r="AC19" s="18">
        <f t="shared" ca="1" si="1"/>
        <v>0</v>
      </c>
      <c r="AD19" s="18">
        <f t="shared" ca="1" si="1"/>
        <v>0</v>
      </c>
      <c r="AE19" s="18">
        <f t="shared" ca="1" si="1"/>
        <v>0</v>
      </c>
      <c r="AF19" s="18">
        <f t="shared" ca="1" si="1"/>
        <v>0</v>
      </c>
      <c r="AG19" s="18">
        <f t="shared" ca="1" si="1"/>
        <v>0</v>
      </c>
      <c r="AH19" s="18">
        <f t="shared" ca="1" si="1"/>
        <v>0</v>
      </c>
      <c r="AI19" s="18">
        <f t="shared" ca="1" si="1"/>
        <v>0</v>
      </c>
      <c r="AJ19" s="18">
        <f t="shared" ca="1" si="1"/>
        <v>0</v>
      </c>
      <c r="AK19" s="18">
        <f t="shared" ca="1" si="2"/>
        <v>0</v>
      </c>
      <c r="AL19" s="18">
        <f t="shared" ca="1" si="2"/>
        <v>0</v>
      </c>
      <c r="AM19" s="18">
        <f t="shared" ca="1" si="2"/>
        <v>0</v>
      </c>
      <c r="AN19" s="18">
        <f t="shared" ca="1" si="2"/>
        <v>0</v>
      </c>
      <c r="AO19" s="18">
        <f t="shared" ca="1" si="2"/>
        <v>0</v>
      </c>
      <c r="AP19" s="18">
        <f t="shared" ca="1" si="2"/>
        <v>0</v>
      </c>
      <c r="AQ19" s="18">
        <f t="shared" ca="1" si="2"/>
        <v>0</v>
      </c>
      <c r="AR19" s="18">
        <f t="shared" ca="1" si="2"/>
        <v>0</v>
      </c>
      <c r="AS19" s="18">
        <f t="shared" ca="1" si="2"/>
        <v>0</v>
      </c>
      <c r="AT19" s="18">
        <f t="shared" ca="1" si="2"/>
        <v>0</v>
      </c>
      <c r="AU19" s="18">
        <f t="shared" ca="1" si="2"/>
        <v>0</v>
      </c>
      <c r="AV19" s="18">
        <f t="shared" ca="1" si="2"/>
        <v>0</v>
      </c>
      <c r="AW19" s="18">
        <f t="shared" ca="1" si="2"/>
        <v>0</v>
      </c>
      <c r="AX19" s="18">
        <f t="shared" ca="1" si="2"/>
        <v>0</v>
      </c>
      <c r="AY19" s="18">
        <f t="shared" ca="1" si="2"/>
        <v>0</v>
      </c>
      <c r="AZ19" s="18">
        <f t="shared" ca="1" si="2"/>
        <v>0</v>
      </c>
      <c r="BA19" s="18">
        <f t="shared" ca="1" si="3"/>
        <v>0</v>
      </c>
      <c r="BB19" s="18">
        <f t="shared" ca="1" si="3"/>
        <v>0</v>
      </c>
      <c r="BC19" s="18">
        <f t="shared" ca="1" si="3"/>
        <v>0</v>
      </c>
      <c r="BD19" s="18">
        <f t="shared" ca="1" si="3"/>
        <v>0</v>
      </c>
      <c r="BE19" s="18">
        <f t="shared" ca="1" si="3"/>
        <v>0</v>
      </c>
      <c r="BF19" s="18">
        <f t="shared" ca="1" si="3"/>
        <v>0</v>
      </c>
      <c r="BG19" s="18">
        <f t="shared" ca="1" si="3"/>
        <v>0</v>
      </c>
      <c r="BH19" s="18">
        <f t="shared" ca="1" si="3"/>
        <v>0</v>
      </c>
      <c r="BI19" s="18">
        <f t="shared" ca="1" si="3"/>
        <v>111616832.04084715</v>
      </c>
      <c r="BJ19" s="18">
        <f t="shared" ca="1" si="3"/>
        <v>31764397.571114615</v>
      </c>
      <c r="BK19" s="18">
        <f t="shared" ca="1" si="3"/>
        <v>0</v>
      </c>
      <c r="BL19" s="18">
        <f t="shared" ca="1" si="3"/>
        <v>0</v>
      </c>
      <c r="BM19" s="18">
        <f t="shared" ca="1" si="3"/>
        <v>0</v>
      </c>
      <c r="BN19" s="18">
        <f t="shared" ca="1" si="3"/>
        <v>0</v>
      </c>
      <c r="BO19" s="18">
        <f t="shared" ca="1" si="3"/>
        <v>0</v>
      </c>
      <c r="BP19" s="18">
        <f t="shared" ca="1" si="3"/>
        <v>0</v>
      </c>
      <c r="BQ19" s="18">
        <f t="shared" ca="1" si="4"/>
        <v>0</v>
      </c>
      <c r="BR19" s="18">
        <f t="shared" ca="1" si="4"/>
        <v>0</v>
      </c>
      <c r="BS19" s="18">
        <f t="shared" ca="1" si="4"/>
        <v>0</v>
      </c>
      <c r="BT19" s="18">
        <f t="shared" ca="1" si="4"/>
        <v>0</v>
      </c>
      <c r="BU19" s="18">
        <f t="shared" ca="1" si="4"/>
        <v>0</v>
      </c>
      <c r="BV19" s="18">
        <f t="shared" ca="1" si="4"/>
        <v>0</v>
      </c>
      <c r="BW19" s="18">
        <f t="shared" ca="1" si="4"/>
        <v>0</v>
      </c>
      <c r="BX19" s="18">
        <f t="shared" ca="1" si="4"/>
        <v>0</v>
      </c>
      <c r="BY19" s="18">
        <f t="shared" ca="1" si="4"/>
        <v>0</v>
      </c>
      <c r="BZ19" s="18">
        <f t="shared" ca="1" si="4"/>
        <v>0</v>
      </c>
      <c r="CA19" s="18">
        <f t="shared" ca="1" si="4"/>
        <v>0</v>
      </c>
      <c r="CB19" s="18">
        <f t="shared" ca="1" si="4"/>
        <v>0</v>
      </c>
      <c r="CC19" s="18">
        <f t="shared" ca="1" si="5"/>
        <v>0</v>
      </c>
      <c r="CD19" s="18">
        <f t="shared" ca="1" si="5"/>
        <v>0</v>
      </c>
      <c r="CE19" s="18">
        <f t="shared" ca="1" si="5"/>
        <v>0</v>
      </c>
      <c r="CF19" s="18">
        <f t="shared" ca="1" si="5"/>
        <v>0</v>
      </c>
      <c r="CG19" s="18">
        <f t="shared" ca="1" si="5"/>
        <v>0</v>
      </c>
      <c r="CH19" s="18">
        <f t="shared" ca="1" si="5"/>
        <v>0</v>
      </c>
      <c r="CI19" s="19">
        <f t="shared" ca="1" si="12"/>
        <v>0</v>
      </c>
      <c r="CJ19" s="18">
        <f t="shared" ca="1" si="6"/>
        <v>0</v>
      </c>
      <c r="CK19" s="18">
        <f t="shared" ca="1" si="6"/>
        <v>0</v>
      </c>
      <c r="CL19" s="19">
        <f t="shared" ca="1" si="13"/>
        <v>0</v>
      </c>
      <c r="CM19" s="18">
        <f t="shared" ca="1" si="7"/>
        <v>0</v>
      </c>
      <c r="CN19" s="18">
        <f t="shared" ca="1" si="7"/>
        <v>0</v>
      </c>
      <c r="CO19" s="19">
        <f t="shared" ca="1" si="14"/>
        <v>0</v>
      </c>
      <c r="CP19" s="18">
        <f t="shared" ca="1" si="8"/>
        <v>0</v>
      </c>
      <c r="CQ19" s="18">
        <f t="shared" ca="1" si="8"/>
        <v>0</v>
      </c>
      <c r="CR19" s="18">
        <f t="shared" ca="1" si="8"/>
        <v>0</v>
      </c>
      <c r="CS19" s="18">
        <f t="shared" ca="1" si="8"/>
        <v>0</v>
      </c>
      <c r="CT19" s="18">
        <f t="shared" ca="1" si="8"/>
        <v>0</v>
      </c>
      <c r="CU19" s="19">
        <f t="shared" ca="1" si="9"/>
        <v>159099712.05675811</v>
      </c>
    </row>
    <row r="20" spans="1:99" ht="12.75" customHeight="1">
      <c r="A20" s="57" t="s">
        <v>173</v>
      </c>
      <c r="B20" s="17">
        <v>1017</v>
      </c>
      <c r="C20" s="58" t="s">
        <v>146</v>
      </c>
      <c r="D20" s="19">
        <f t="shared" ca="1" si="10"/>
        <v>866156633.44999993</v>
      </c>
      <c r="E20" s="18">
        <f t="shared" ca="1" si="0"/>
        <v>147501057.80999976</v>
      </c>
      <c r="F20" s="18">
        <f t="shared" ca="1" si="0"/>
        <v>172132505.75000003</v>
      </c>
      <c r="G20" s="18">
        <f t="shared" ca="1" si="0"/>
        <v>546523069.8900001</v>
      </c>
      <c r="H20" s="18">
        <f t="shared" ca="1" si="0"/>
        <v>242255655.90000004</v>
      </c>
      <c r="I20" s="18">
        <f t="shared" ca="1" si="0"/>
        <v>62784482.610000007</v>
      </c>
      <c r="J20" s="18">
        <f t="shared" ca="1" si="0"/>
        <v>2784.65</v>
      </c>
      <c r="K20" s="18">
        <f t="shared" ca="1" si="0"/>
        <v>0</v>
      </c>
      <c r="L20" s="18">
        <f t="shared" ca="1" si="0"/>
        <v>1238.1099999999999</v>
      </c>
      <c r="M20" s="18">
        <f t="shared" ca="1" si="0"/>
        <v>0</v>
      </c>
      <c r="N20" s="18">
        <f t="shared" ca="1" si="0"/>
        <v>0</v>
      </c>
      <c r="O20" s="18">
        <f t="shared" ca="1" si="0"/>
        <v>47958572.550000004</v>
      </c>
      <c r="P20" s="18">
        <f t="shared" ca="1" si="0"/>
        <v>91820.31</v>
      </c>
      <c r="Q20" s="18">
        <f t="shared" ca="1" si="0"/>
        <v>21898153.700000003</v>
      </c>
      <c r="R20" s="18">
        <f t="shared" ca="1" si="0"/>
        <v>0</v>
      </c>
      <c r="S20" s="18">
        <f t="shared" ca="1" si="0"/>
        <v>0</v>
      </c>
      <c r="T20" s="18">
        <f t="shared" ca="1" si="11"/>
        <v>147767235.46000001</v>
      </c>
      <c r="U20" s="18">
        <f t="shared" ca="1" si="1"/>
        <v>1902695.29</v>
      </c>
      <c r="V20" s="18">
        <f t="shared" ca="1" si="1"/>
        <v>18787680.020000003</v>
      </c>
      <c r="W20" s="18">
        <f t="shared" ca="1" si="1"/>
        <v>375246554.40999997</v>
      </c>
      <c r="X20" s="18">
        <f t="shared" ca="1" si="1"/>
        <v>43719.8</v>
      </c>
      <c r="Y20" s="18">
        <f t="shared" ca="1" si="1"/>
        <v>19238770.049999997</v>
      </c>
      <c r="Z20" s="18">
        <f t="shared" ca="1" si="1"/>
        <v>42099247.289999999</v>
      </c>
      <c r="AA20" s="18">
        <f t="shared" ca="1" si="1"/>
        <v>0</v>
      </c>
      <c r="AB20" s="18">
        <f t="shared" ca="1" si="1"/>
        <v>23809.73</v>
      </c>
      <c r="AC20" s="18">
        <f t="shared" ca="1" si="1"/>
        <v>8496671.459999999</v>
      </c>
      <c r="AD20" s="18">
        <f t="shared" ca="1" si="1"/>
        <v>77301858.480000004</v>
      </c>
      <c r="AE20" s="18">
        <f t="shared" ca="1" si="1"/>
        <v>0</v>
      </c>
      <c r="AF20" s="18">
        <f t="shared" ca="1" si="1"/>
        <v>619698.33000000007</v>
      </c>
      <c r="AG20" s="18">
        <f t="shared" ca="1" si="1"/>
        <v>4678150.3</v>
      </c>
      <c r="AH20" s="18">
        <f t="shared" ca="1" si="1"/>
        <v>8937718.6600000001</v>
      </c>
      <c r="AI20" s="18">
        <f t="shared" ca="1" si="1"/>
        <v>1593094.8599999999</v>
      </c>
      <c r="AJ20" s="18">
        <f t="shared" ca="1" si="1"/>
        <v>1154732.74</v>
      </c>
      <c r="AK20" s="18">
        <f t="shared" ca="1" si="2"/>
        <v>0</v>
      </c>
      <c r="AL20" s="18">
        <f t="shared" ca="1" si="2"/>
        <v>0</v>
      </c>
      <c r="AM20" s="18">
        <f t="shared" ca="1" si="2"/>
        <v>881774.11</v>
      </c>
      <c r="AN20" s="18">
        <f t="shared" ca="1" si="2"/>
        <v>144005.78</v>
      </c>
      <c r="AO20" s="18">
        <f t="shared" ca="1" si="2"/>
        <v>0</v>
      </c>
      <c r="AP20" s="18">
        <f t="shared" ca="1" si="2"/>
        <v>0</v>
      </c>
      <c r="AQ20" s="18">
        <f t="shared" ca="1" si="2"/>
        <v>0</v>
      </c>
      <c r="AR20" s="18">
        <f t="shared" ca="1" si="2"/>
        <v>0</v>
      </c>
      <c r="AS20" s="18">
        <f t="shared" ca="1" si="2"/>
        <v>0</v>
      </c>
      <c r="AT20" s="18">
        <f t="shared" ca="1" si="2"/>
        <v>0</v>
      </c>
      <c r="AU20" s="18">
        <f t="shared" ca="1" si="2"/>
        <v>0</v>
      </c>
      <c r="AV20" s="18">
        <f t="shared" ca="1" si="2"/>
        <v>0</v>
      </c>
      <c r="AW20" s="18">
        <f t="shared" ca="1" si="2"/>
        <v>0</v>
      </c>
      <c r="AX20" s="18">
        <f t="shared" ca="1" si="2"/>
        <v>0</v>
      </c>
      <c r="AY20" s="18">
        <f t="shared" ca="1" si="2"/>
        <v>0</v>
      </c>
      <c r="AZ20" s="18">
        <f t="shared" ca="1" si="2"/>
        <v>0</v>
      </c>
      <c r="BA20" s="18">
        <f t="shared" ca="1" si="3"/>
        <v>0</v>
      </c>
      <c r="BB20" s="18">
        <f t="shared" ca="1" si="3"/>
        <v>0</v>
      </c>
      <c r="BC20" s="18">
        <f t="shared" ca="1" si="3"/>
        <v>0</v>
      </c>
      <c r="BD20" s="18">
        <f t="shared" ca="1" si="3"/>
        <v>60694819.889999993</v>
      </c>
      <c r="BE20" s="18">
        <f t="shared" ca="1" si="3"/>
        <v>364.04</v>
      </c>
      <c r="BF20" s="18">
        <f t="shared" ca="1" si="3"/>
        <v>0</v>
      </c>
      <c r="BG20" s="18">
        <f t="shared" ca="1" si="3"/>
        <v>0</v>
      </c>
      <c r="BH20" s="18">
        <f t="shared" ca="1" si="3"/>
        <v>0</v>
      </c>
      <c r="BI20" s="18">
        <f t="shared" ca="1" si="3"/>
        <v>2052569.1600000001</v>
      </c>
      <c r="BJ20" s="18">
        <f t="shared" ca="1" si="3"/>
        <v>0</v>
      </c>
      <c r="BK20" s="18">
        <f t="shared" ca="1" si="3"/>
        <v>0</v>
      </c>
      <c r="BL20" s="18">
        <f t="shared" ca="1" si="3"/>
        <v>0</v>
      </c>
      <c r="BM20" s="18">
        <f t="shared" ca="1" si="3"/>
        <v>26738.38</v>
      </c>
      <c r="BN20" s="18">
        <f t="shared" ca="1" si="3"/>
        <v>3663678.56</v>
      </c>
      <c r="BO20" s="18">
        <f t="shared" ca="1" si="3"/>
        <v>0</v>
      </c>
      <c r="BP20" s="18">
        <f t="shared" ca="1" si="3"/>
        <v>177896243.52000001</v>
      </c>
      <c r="BQ20" s="18">
        <f t="shared" ca="1" si="4"/>
        <v>14754328.010000002</v>
      </c>
      <c r="BR20" s="18">
        <f t="shared" ca="1" si="4"/>
        <v>46444163.679999992</v>
      </c>
      <c r="BS20" s="18">
        <f t="shared" ca="1" si="4"/>
        <v>19899660.070000004</v>
      </c>
      <c r="BT20" s="18">
        <f t="shared" ca="1" si="4"/>
        <v>0</v>
      </c>
      <c r="BU20" s="18">
        <f t="shared" ca="1" si="4"/>
        <v>0</v>
      </c>
      <c r="BV20" s="18">
        <f t="shared" ca="1" si="4"/>
        <v>0</v>
      </c>
      <c r="BW20" s="18">
        <f t="shared" ca="1" si="4"/>
        <v>0</v>
      </c>
      <c r="BX20" s="18">
        <f t="shared" ca="1" si="4"/>
        <v>0</v>
      </c>
      <c r="BY20" s="18">
        <f t="shared" ca="1" si="4"/>
        <v>87491850.420000002</v>
      </c>
      <c r="BZ20" s="18">
        <f t="shared" ca="1" si="4"/>
        <v>2655692.0099999998</v>
      </c>
      <c r="CA20" s="18">
        <f t="shared" ca="1" si="4"/>
        <v>28216249.670000006</v>
      </c>
      <c r="CB20" s="18">
        <f t="shared" ca="1" si="4"/>
        <v>0</v>
      </c>
      <c r="CC20" s="18">
        <f t="shared" ca="1" si="5"/>
        <v>24470108.75</v>
      </c>
      <c r="CD20" s="18">
        <f t="shared" ca="1" si="5"/>
        <v>0</v>
      </c>
      <c r="CE20" s="18">
        <f t="shared" ca="1" si="5"/>
        <v>0</v>
      </c>
      <c r="CF20" s="18">
        <f t="shared" ca="1" si="5"/>
        <v>196878</v>
      </c>
      <c r="CG20" s="18">
        <f t="shared" ca="1" si="5"/>
        <v>208542.40000000002</v>
      </c>
      <c r="CH20" s="18">
        <f t="shared" ca="1" si="5"/>
        <v>942828.42</v>
      </c>
      <c r="CI20" s="19">
        <f t="shared" ca="1" si="12"/>
        <v>143702435.65000004</v>
      </c>
      <c r="CJ20" s="18">
        <f t="shared" ca="1" si="6"/>
        <v>2432527.7799999998</v>
      </c>
      <c r="CK20" s="18">
        <f t="shared" ca="1" si="6"/>
        <v>0</v>
      </c>
      <c r="CL20" s="19">
        <f t="shared" ca="1" si="13"/>
        <v>12812014.43</v>
      </c>
      <c r="CM20" s="18">
        <f t="shared" ca="1" si="7"/>
        <v>4399391.879999999</v>
      </c>
      <c r="CN20" s="18">
        <f t="shared" ca="1" si="7"/>
        <v>8412622.5500000007</v>
      </c>
      <c r="CO20" s="19">
        <f t="shared" ca="1" si="14"/>
        <v>128457893.44000004</v>
      </c>
      <c r="CP20" s="18">
        <f t="shared" ca="1" si="8"/>
        <v>5553968</v>
      </c>
      <c r="CQ20" s="18">
        <f t="shared" ca="1" si="8"/>
        <v>122903925.44000004</v>
      </c>
      <c r="CR20" s="18">
        <f t="shared" ca="1" si="8"/>
        <v>2053389.45</v>
      </c>
      <c r="CS20" s="18">
        <f t="shared" ca="1" si="8"/>
        <v>0</v>
      </c>
      <c r="CT20" s="18">
        <f t="shared" ca="1" si="8"/>
        <v>0</v>
      </c>
      <c r="CU20" s="19">
        <f t="shared" ca="1" si="9"/>
        <v>2565437298.1300001</v>
      </c>
    </row>
    <row r="21" spans="1:99" ht="12.75" customHeight="1">
      <c r="A21" s="57" t="s">
        <v>175</v>
      </c>
      <c r="B21" s="17">
        <v>1018</v>
      </c>
      <c r="C21" s="58" t="s">
        <v>146</v>
      </c>
      <c r="D21" s="19">
        <f t="shared" ca="1" si="10"/>
        <v>64968034.769999996</v>
      </c>
      <c r="E21" s="18">
        <f t="shared" ca="1" si="0"/>
        <v>14327727.26</v>
      </c>
      <c r="F21" s="18">
        <f t="shared" ca="1" si="0"/>
        <v>32480278.649999999</v>
      </c>
      <c r="G21" s="18">
        <f t="shared" ca="1" si="0"/>
        <v>18160028.859999999</v>
      </c>
      <c r="H21" s="18">
        <f t="shared" ca="1" si="0"/>
        <v>0</v>
      </c>
      <c r="I21" s="18">
        <f t="shared" ca="1" si="0"/>
        <v>13251133.970000001</v>
      </c>
      <c r="J21" s="18">
        <f t="shared" ca="1" si="0"/>
        <v>0</v>
      </c>
      <c r="K21" s="18">
        <f t="shared" ca="1" si="0"/>
        <v>0</v>
      </c>
      <c r="L21" s="18">
        <f t="shared" ca="1" si="0"/>
        <v>0</v>
      </c>
      <c r="M21" s="18">
        <f t="shared" ca="1" si="0"/>
        <v>0</v>
      </c>
      <c r="N21" s="18">
        <f t="shared" ca="1" si="0"/>
        <v>0</v>
      </c>
      <c r="O21" s="18">
        <f t="shared" ca="1" si="0"/>
        <v>4073346.76</v>
      </c>
      <c r="P21" s="18">
        <f t="shared" ca="1" si="0"/>
        <v>0</v>
      </c>
      <c r="Q21" s="18">
        <f t="shared" ca="1" si="0"/>
        <v>116868.31</v>
      </c>
      <c r="R21" s="18">
        <f t="shared" ca="1" si="0"/>
        <v>30961.91</v>
      </c>
      <c r="S21" s="18">
        <f t="shared" ca="1" si="0"/>
        <v>0</v>
      </c>
      <c r="T21" s="18">
        <f t="shared" ca="1" si="11"/>
        <v>88724289.480000004</v>
      </c>
      <c r="U21" s="18">
        <f t="shared" ca="1" si="1"/>
        <v>1887963.07</v>
      </c>
      <c r="V21" s="18">
        <f t="shared" ca="1" si="1"/>
        <v>4012068.52</v>
      </c>
      <c r="W21" s="18">
        <f t="shared" ca="1" si="1"/>
        <v>73278898.069999993</v>
      </c>
      <c r="X21" s="18">
        <f t="shared" ca="1" si="1"/>
        <v>0</v>
      </c>
      <c r="Y21" s="18">
        <f t="shared" ca="1" si="1"/>
        <v>2275944.81</v>
      </c>
      <c r="Z21" s="18">
        <f t="shared" ca="1" si="1"/>
        <v>2836178.85</v>
      </c>
      <c r="AA21" s="18">
        <f t="shared" ca="1" si="1"/>
        <v>0</v>
      </c>
      <c r="AB21" s="18">
        <f t="shared" ca="1" si="1"/>
        <v>0</v>
      </c>
      <c r="AC21" s="18">
        <f t="shared" ca="1" si="1"/>
        <v>10929.35</v>
      </c>
      <c r="AD21" s="18">
        <f t="shared" ca="1" si="1"/>
        <v>171935.15</v>
      </c>
      <c r="AE21" s="18">
        <f t="shared" ca="1" si="1"/>
        <v>0</v>
      </c>
      <c r="AF21" s="18">
        <f t="shared" ca="1" si="1"/>
        <v>34365.620000000003</v>
      </c>
      <c r="AG21" s="18">
        <f t="shared" ca="1" si="1"/>
        <v>575457.43999999994</v>
      </c>
      <c r="AH21" s="18">
        <f t="shared" ca="1" si="1"/>
        <v>1389371</v>
      </c>
      <c r="AI21" s="18">
        <f t="shared" ca="1" si="1"/>
        <v>0</v>
      </c>
      <c r="AJ21" s="18">
        <f t="shared" ca="1" si="1"/>
        <v>863514.26</v>
      </c>
      <c r="AK21" s="18">
        <f t="shared" ca="1" si="2"/>
        <v>11236.25</v>
      </c>
      <c r="AL21" s="18">
        <f t="shared" ca="1" si="2"/>
        <v>0</v>
      </c>
      <c r="AM21" s="18">
        <f t="shared" ca="1" si="2"/>
        <v>5395.77</v>
      </c>
      <c r="AN21" s="18">
        <f t="shared" ca="1" si="2"/>
        <v>0</v>
      </c>
      <c r="AO21" s="18">
        <f t="shared" ca="1" si="2"/>
        <v>0</v>
      </c>
      <c r="AP21" s="18">
        <f t="shared" ca="1" si="2"/>
        <v>161488.92000000001</v>
      </c>
      <c r="AQ21" s="18">
        <f t="shared" ca="1" si="2"/>
        <v>0</v>
      </c>
      <c r="AR21" s="18">
        <f t="shared" ca="1" si="2"/>
        <v>0</v>
      </c>
      <c r="AS21" s="18">
        <f t="shared" ca="1" si="2"/>
        <v>0</v>
      </c>
      <c r="AT21" s="18">
        <f t="shared" ca="1" si="2"/>
        <v>0</v>
      </c>
      <c r="AU21" s="18">
        <f t="shared" ca="1" si="2"/>
        <v>0</v>
      </c>
      <c r="AV21" s="18">
        <f t="shared" ca="1" si="2"/>
        <v>0</v>
      </c>
      <c r="AW21" s="18">
        <f t="shared" ca="1" si="2"/>
        <v>0</v>
      </c>
      <c r="AX21" s="18">
        <f t="shared" ca="1" si="2"/>
        <v>0</v>
      </c>
      <c r="AY21" s="18">
        <f t="shared" ca="1" si="2"/>
        <v>0</v>
      </c>
      <c r="AZ21" s="18">
        <f t="shared" ca="1" si="2"/>
        <v>0</v>
      </c>
      <c r="BA21" s="18">
        <f t="shared" ca="1" si="3"/>
        <v>0</v>
      </c>
      <c r="BB21" s="18">
        <f t="shared" ca="1" si="3"/>
        <v>0</v>
      </c>
      <c r="BC21" s="18">
        <f t="shared" ca="1" si="3"/>
        <v>0</v>
      </c>
      <c r="BD21" s="18">
        <f t="shared" ca="1" si="3"/>
        <v>5038488.17</v>
      </c>
      <c r="BE21" s="18">
        <f t="shared" ca="1" si="3"/>
        <v>0</v>
      </c>
      <c r="BF21" s="18">
        <f t="shared" ca="1" si="3"/>
        <v>0</v>
      </c>
      <c r="BG21" s="18">
        <f t="shared" ca="1" si="3"/>
        <v>0</v>
      </c>
      <c r="BH21" s="18">
        <f t="shared" ca="1" si="3"/>
        <v>0</v>
      </c>
      <c r="BI21" s="18">
        <f t="shared" ca="1" si="3"/>
        <v>0</v>
      </c>
      <c r="BJ21" s="18">
        <f t="shared" ca="1" si="3"/>
        <v>0</v>
      </c>
      <c r="BK21" s="18">
        <f t="shared" ca="1" si="3"/>
        <v>0</v>
      </c>
      <c r="BL21" s="18">
        <f t="shared" ca="1" si="3"/>
        <v>0</v>
      </c>
      <c r="BM21" s="18">
        <f t="shared" ca="1" si="3"/>
        <v>188.55</v>
      </c>
      <c r="BN21" s="18">
        <f t="shared" ca="1" si="3"/>
        <v>372198.85</v>
      </c>
      <c r="BO21" s="18">
        <f t="shared" ca="1" si="3"/>
        <v>0</v>
      </c>
      <c r="BP21" s="18">
        <f t="shared" ca="1" si="3"/>
        <v>3402347.03</v>
      </c>
      <c r="BQ21" s="18">
        <f t="shared" ca="1" si="4"/>
        <v>784576.18</v>
      </c>
      <c r="BR21" s="18">
        <f t="shared" ca="1" si="4"/>
        <v>12920240.34</v>
      </c>
      <c r="BS21" s="18">
        <f t="shared" ca="1" si="4"/>
        <v>2700744.83</v>
      </c>
      <c r="BT21" s="18">
        <f t="shared" ca="1" si="4"/>
        <v>0</v>
      </c>
      <c r="BU21" s="18">
        <f t="shared" ca="1" si="4"/>
        <v>0</v>
      </c>
      <c r="BV21" s="18">
        <f t="shared" ca="1" si="4"/>
        <v>2797504.46</v>
      </c>
      <c r="BW21" s="18">
        <f t="shared" ca="1" si="4"/>
        <v>0</v>
      </c>
      <c r="BX21" s="18">
        <f t="shared" ca="1" si="4"/>
        <v>0</v>
      </c>
      <c r="BY21" s="18">
        <f t="shared" ca="1" si="4"/>
        <v>0</v>
      </c>
      <c r="BZ21" s="18">
        <f t="shared" ca="1" si="4"/>
        <v>973671.52</v>
      </c>
      <c r="CA21" s="18">
        <f t="shared" ca="1" si="4"/>
        <v>2375715.85</v>
      </c>
      <c r="CB21" s="18">
        <f t="shared" ca="1" si="4"/>
        <v>0</v>
      </c>
      <c r="CC21" s="18">
        <f t="shared" ca="1" si="5"/>
        <v>2301.37</v>
      </c>
      <c r="CD21" s="18">
        <f t="shared" ca="1" si="5"/>
        <v>0</v>
      </c>
      <c r="CE21" s="18">
        <f t="shared" ca="1" si="5"/>
        <v>0</v>
      </c>
      <c r="CF21" s="18">
        <f t="shared" ca="1" si="5"/>
        <v>2422014.2000000002</v>
      </c>
      <c r="CG21" s="18">
        <f t="shared" ca="1" si="5"/>
        <v>0</v>
      </c>
      <c r="CH21" s="18">
        <f t="shared" ca="1" si="5"/>
        <v>612</v>
      </c>
      <c r="CI21" s="19">
        <f t="shared" ca="1" si="12"/>
        <v>888243.5</v>
      </c>
      <c r="CJ21" s="18">
        <f t="shared" ca="1" si="6"/>
        <v>0</v>
      </c>
      <c r="CK21" s="18">
        <f t="shared" ca="1" si="6"/>
        <v>0</v>
      </c>
      <c r="CL21" s="19">
        <f t="shared" ca="1" si="13"/>
        <v>730296.57000000007</v>
      </c>
      <c r="CM21" s="18">
        <f t="shared" ca="1" si="7"/>
        <v>730296.57000000007</v>
      </c>
      <c r="CN21" s="18">
        <f t="shared" ca="1" si="7"/>
        <v>0</v>
      </c>
      <c r="CO21" s="19">
        <f t="shared" ca="1" si="14"/>
        <v>157946.93</v>
      </c>
      <c r="CP21" s="18">
        <f t="shared" ca="1" si="8"/>
        <v>157946.93</v>
      </c>
      <c r="CQ21" s="18">
        <f t="shared" ca="1" si="8"/>
        <v>0</v>
      </c>
      <c r="CR21" s="18">
        <f t="shared" ca="1" si="8"/>
        <v>3303064.67</v>
      </c>
      <c r="CS21" s="18">
        <f t="shared" ca="1" si="8"/>
        <v>0</v>
      </c>
      <c r="CT21" s="18">
        <f t="shared" ca="1" si="8"/>
        <v>0</v>
      </c>
      <c r="CU21" s="19">
        <f t="shared" ca="1" si="9"/>
        <v>296661293.80000001</v>
      </c>
    </row>
    <row r="22" spans="1:99" ht="12.75" customHeight="1">
      <c r="A22" s="57" t="s">
        <v>177</v>
      </c>
      <c r="B22" s="17">
        <v>1019</v>
      </c>
      <c r="C22" s="58" t="s">
        <v>146</v>
      </c>
      <c r="D22" s="19">
        <f t="shared" ca="1" si="10"/>
        <v>240769565.36999997</v>
      </c>
      <c r="E22" s="18">
        <f t="shared" ca="1" si="0"/>
        <v>44725858.75</v>
      </c>
      <c r="F22" s="18">
        <f t="shared" ca="1" si="0"/>
        <v>105043687.39</v>
      </c>
      <c r="G22" s="18">
        <f t="shared" ca="1" si="0"/>
        <v>91000019.229999989</v>
      </c>
      <c r="H22" s="18">
        <f t="shared" ca="1" si="0"/>
        <v>6298447.6900000004</v>
      </c>
      <c r="I22" s="18">
        <f t="shared" ca="1" si="0"/>
        <v>39149976.609999999</v>
      </c>
      <c r="J22" s="18">
        <f t="shared" ca="1" si="0"/>
        <v>0</v>
      </c>
      <c r="K22" s="18">
        <f t="shared" ca="1" si="0"/>
        <v>0</v>
      </c>
      <c r="L22" s="18">
        <f t="shared" ca="1" si="0"/>
        <v>0</v>
      </c>
      <c r="M22" s="18">
        <f t="shared" ca="1" si="0"/>
        <v>0</v>
      </c>
      <c r="N22" s="18">
        <f t="shared" ca="1" si="0"/>
        <v>0</v>
      </c>
      <c r="O22" s="18">
        <f t="shared" ca="1" si="0"/>
        <v>36245954.82</v>
      </c>
      <c r="P22" s="18">
        <f t="shared" ca="1" si="0"/>
        <v>2257.5</v>
      </c>
      <c r="Q22" s="18">
        <f t="shared" ca="1" si="0"/>
        <v>20995713.920000002</v>
      </c>
      <c r="R22" s="18">
        <f t="shared" ca="1" si="0"/>
        <v>0</v>
      </c>
      <c r="S22" s="18">
        <f t="shared" ca="1" si="0"/>
        <v>0</v>
      </c>
      <c r="T22" s="18">
        <f t="shared" ca="1" si="11"/>
        <v>205054374.74000001</v>
      </c>
      <c r="U22" s="18">
        <f t="shared" ca="1" si="1"/>
        <v>29628954.390000001</v>
      </c>
      <c r="V22" s="18">
        <f t="shared" ca="1" si="1"/>
        <v>43770723.649999999</v>
      </c>
      <c r="W22" s="18">
        <f t="shared" ca="1" si="1"/>
        <v>620035738.35000002</v>
      </c>
      <c r="X22" s="18">
        <f t="shared" ca="1" si="1"/>
        <v>0</v>
      </c>
      <c r="Y22" s="18">
        <f t="shared" ca="1" si="1"/>
        <v>5063788.5999999996</v>
      </c>
      <c r="Z22" s="18">
        <f t="shared" ca="1" si="1"/>
        <v>5551630.3700000001</v>
      </c>
      <c r="AA22" s="18">
        <f t="shared" ca="1" si="1"/>
        <v>37401.379999999997</v>
      </c>
      <c r="AB22" s="18">
        <f t="shared" ca="1" si="1"/>
        <v>0</v>
      </c>
      <c r="AC22" s="18">
        <f t="shared" ca="1" si="1"/>
        <v>0</v>
      </c>
      <c r="AD22" s="18">
        <f t="shared" ca="1" si="1"/>
        <v>1435271.73</v>
      </c>
      <c r="AE22" s="18">
        <f t="shared" ca="1" si="1"/>
        <v>65230</v>
      </c>
      <c r="AF22" s="18">
        <f t="shared" ca="1" si="1"/>
        <v>825906.91</v>
      </c>
      <c r="AG22" s="18">
        <f t="shared" ca="1" si="1"/>
        <v>0</v>
      </c>
      <c r="AH22" s="18">
        <f t="shared" ca="1" si="1"/>
        <v>0</v>
      </c>
      <c r="AI22" s="18">
        <f t="shared" ca="1" si="1"/>
        <v>0</v>
      </c>
      <c r="AJ22" s="18">
        <f t="shared" ref="AJ22:AY37" ca="1" si="15">IFERROR(IF($C$2="Yurtiçi",INDIRECT("'"&amp;$B$2&amp;"'!"&amp;ADDRESS(MATCH($B22,INDIRECT("'"&amp;$B$2&amp;"'!$B$1:$B$1095"),0),MATCH(AJ$5,INDIRECT("'"&amp;$B$2&amp;"'!5:5"),0))),IF($C$2="Yurtdışı",INDIRECT("'"&amp;$B$2&amp;"'!"&amp;ADDRESS(MATCH($B22,INDIRECT("'"&amp;$B$2&amp;"'!$B$1:$B$1095"),0),MATCH(AJ$5,INDIRECT("'"&amp;$B$2&amp;"'!5:5"),0)+1)),INDIRECT("'"&amp;$B$2&amp;"'!"&amp;ADDRESS(MATCH($B22,INDIRECT("'"&amp;$B$2&amp;"'!$B$1:$B$1095"),0),MATCH(AJ$5,INDIRECT("'"&amp;$B$2&amp;"'!5:5"),0)))+INDIRECT("'"&amp;$B$2&amp;"'!"&amp;ADDRESS(MATCH($B22,INDIRECT("'"&amp;$B$2&amp;"'!$B$1:$B$1095"),0),MATCH(AJ$5,INDIRECT("'"&amp;$B$2&amp;"'!5:5"),0)+1)))),0)</f>
        <v>1559184.7000000002</v>
      </c>
      <c r="AK22" s="18">
        <f t="shared" ca="1" si="15"/>
        <v>85108.12</v>
      </c>
      <c r="AL22" s="18">
        <f t="shared" ca="1" si="15"/>
        <v>0</v>
      </c>
      <c r="AM22" s="18">
        <f t="shared" ca="1" si="15"/>
        <v>245965.35</v>
      </c>
      <c r="AN22" s="18">
        <f t="shared" ca="1" si="15"/>
        <v>53000</v>
      </c>
      <c r="AO22" s="18">
        <f t="shared" ca="1" si="2"/>
        <v>0</v>
      </c>
      <c r="AP22" s="18">
        <f t="shared" ca="1" si="2"/>
        <v>296808.66000000003</v>
      </c>
      <c r="AQ22" s="18">
        <f t="shared" ca="1" si="2"/>
        <v>0</v>
      </c>
      <c r="AR22" s="18">
        <f t="shared" ca="1" si="2"/>
        <v>0</v>
      </c>
      <c r="AS22" s="18">
        <f t="shared" ca="1" si="2"/>
        <v>0</v>
      </c>
      <c r="AT22" s="18">
        <f t="shared" ca="1" si="2"/>
        <v>0</v>
      </c>
      <c r="AU22" s="18">
        <f t="shared" ca="1" si="2"/>
        <v>0</v>
      </c>
      <c r="AV22" s="18">
        <f t="shared" ca="1" si="2"/>
        <v>0</v>
      </c>
      <c r="AW22" s="18">
        <f t="shared" ca="1" si="2"/>
        <v>0</v>
      </c>
      <c r="AX22" s="18">
        <f t="shared" ca="1" si="2"/>
        <v>0</v>
      </c>
      <c r="AY22" s="18">
        <f t="shared" ca="1" si="2"/>
        <v>0</v>
      </c>
      <c r="AZ22" s="18">
        <f t="shared" ca="1" si="2"/>
        <v>0</v>
      </c>
      <c r="BA22" s="18">
        <f t="shared" ca="1" si="3"/>
        <v>0</v>
      </c>
      <c r="BB22" s="18">
        <f t="shared" ca="1" si="3"/>
        <v>0</v>
      </c>
      <c r="BC22" s="18">
        <f t="shared" ca="1" si="3"/>
        <v>0</v>
      </c>
      <c r="BD22" s="18">
        <f t="shared" ca="1" si="3"/>
        <v>20859251.970000003</v>
      </c>
      <c r="BE22" s="18">
        <f t="shared" ca="1" si="3"/>
        <v>-3087.87</v>
      </c>
      <c r="BF22" s="18">
        <f t="shared" ca="1" si="3"/>
        <v>0</v>
      </c>
      <c r="BG22" s="18">
        <f t="shared" ca="1" si="3"/>
        <v>0</v>
      </c>
      <c r="BH22" s="18">
        <f t="shared" ca="1" si="3"/>
        <v>0</v>
      </c>
      <c r="BI22" s="18">
        <f t="shared" ca="1" si="3"/>
        <v>0</v>
      </c>
      <c r="BJ22" s="18">
        <f t="shared" ca="1" si="3"/>
        <v>0</v>
      </c>
      <c r="BK22" s="18">
        <f t="shared" ca="1" si="3"/>
        <v>0</v>
      </c>
      <c r="BL22" s="18">
        <f t="shared" ca="1" si="3"/>
        <v>10275663.689999999</v>
      </c>
      <c r="BM22" s="18">
        <f t="shared" ca="1" si="3"/>
        <v>0</v>
      </c>
      <c r="BN22" s="18">
        <f t="shared" ca="1" si="3"/>
        <v>3840008.75</v>
      </c>
      <c r="BO22" s="18">
        <f t="shared" ca="1" si="3"/>
        <v>0</v>
      </c>
      <c r="BP22" s="18">
        <f t="shared" ref="BP22:CE37" ca="1" si="16">IFERROR(IF($C$2="Yurtiçi",INDIRECT("'"&amp;$B$2&amp;"'!"&amp;ADDRESS(MATCH($B22,INDIRECT("'"&amp;$B$2&amp;"'!$B$1:$B$1095"),0),MATCH(BP$5,INDIRECT("'"&amp;$B$2&amp;"'!5:5"),0))),IF($C$2="Yurtdışı",INDIRECT("'"&amp;$B$2&amp;"'!"&amp;ADDRESS(MATCH($B22,INDIRECT("'"&amp;$B$2&amp;"'!$B$1:$B$1095"),0),MATCH(BP$5,INDIRECT("'"&amp;$B$2&amp;"'!5:5"),0)+1)),INDIRECT("'"&amp;$B$2&amp;"'!"&amp;ADDRESS(MATCH($B22,INDIRECT("'"&amp;$B$2&amp;"'!$B$1:$B$1095"),0),MATCH(BP$5,INDIRECT("'"&amp;$B$2&amp;"'!5:5"),0)))+INDIRECT("'"&amp;$B$2&amp;"'!"&amp;ADDRESS(MATCH($B22,INDIRECT("'"&amp;$B$2&amp;"'!$B$1:$B$1095"),0),MATCH(BP$5,INDIRECT("'"&amp;$B$2&amp;"'!5:5"),0)+1)))),0)</f>
        <v>19722583.690000001</v>
      </c>
      <c r="BQ22" s="18">
        <f t="shared" ca="1" si="16"/>
        <v>1292817.82</v>
      </c>
      <c r="BR22" s="18">
        <f t="shared" ca="1" si="16"/>
        <v>2647524.4300000002</v>
      </c>
      <c r="BS22" s="18">
        <f t="shared" ca="1" si="4"/>
        <v>10873055.09</v>
      </c>
      <c r="BT22" s="18">
        <f t="shared" ca="1" si="4"/>
        <v>0</v>
      </c>
      <c r="BU22" s="18">
        <f t="shared" ca="1" si="4"/>
        <v>0</v>
      </c>
      <c r="BV22" s="18">
        <f t="shared" ca="1" si="4"/>
        <v>0</v>
      </c>
      <c r="BW22" s="18">
        <f t="shared" ca="1" si="4"/>
        <v>158734.64000000001</v>
      </c>
      <c r="BX22" s="18">
        <f t="shared" ca="1" si="4"/>
        <v>0</v>
      </c>
      <c r="BY22" s="18">
        <f t="shared" ca="1" si="4"/>
        <v>0</v>
      </c>
      <c r="BZ22" s="18">
        <f t="shared" ca="1" si="4"/>
        <v>7590189.0099999998</v>
      </c>
      <c r="CA22" s="18">
        <f t="shared" ca="1" si="4"/>
        <v>105691925.97</v>
      </c>
      <c r="CB22" s="18">
        <f t="shared" ca="1" si="4"/>
        <v>2609735.6399999997</v>
      </c>
      <c r="CC22" s="18">
        <f t="shared" ca="1" si="5"/>
        <v>22619563.109999999</v>
      </c>
      <c r="CD22" s="18">
        <f t="shared" ca="1" si="5"/>
        <v>0</v>
      </c>
      <c r="CE22" s="18">
        <f t="shared" ca="1" si="5"/>
        <v>0</v>
      </c>
      <c r="CF22" s="18">
        <f t="shared" ca="1" si="5"/>
        <v>878359.7</v>
      </c>
      <c r="CG22" s="18">
        <f t="shared" ca="1" si="5"/>
        <v>6356361.79</v>
      </c>
      <c r="CH22" s="18">
        <f t="shared" ca="1" si="5"/>
        <v>0</v>
      </c>
      <c r="CI22" s="19">
        <f t="shared" ca="1" si="12"/>
        <v>292799082.99000001</v>
      </c>
      <c r="CJ22" s="18">
        <f t="shared" ca="1" si="6"/>
        <v>283898.46000000002</v>
      </c>
      <c r="CK22" s="18">
        <f t="shared" ca="1" si="6"/>
        <v>5074195.96</v>
      </c>
      <c r="CL22" s="19">
        <f t="shared" ca="1" si="13"/>
        <v>53937108.990000002</v>
      </c>
      <c r="CM22" s="18">
        <f t="shared" ca="1" si="7"/>
        <v>1711441.47</v>
      </c>
      <c r="CN22" s="18">
        <f t="shared" ca="1" si="7"/>
        <v>52225667.520000003</v>
      </c>
      <c r="CO22" s="19">
        <f t="shared" ca="1" si="14"/>
        <v>233503879.57999998</v>
      </c>
      <c r="CP22" s="18">
        <f t="shared" ca="1" si="8"/>
        <v>72999051.699999988</v>
      </c>
      <c r="CQ22" s="18">
        <f t="shared" ca="1" si="8"/>
        <v>160504827.88</v>
      </c>
      <c r="CR22" s="18">
        <f t="shared" ca="1" si="8"/>
        <v>3040438.62</v>
      </c>
      <c r="CS22" s="18">
        <f t="shared" ca="1" si="8"/>
        <v>0</v>
      </c>
      <c r="CT22" s="18">
        <f t="shared" ca="1" si="8"/>
        <v>0</v>
      </c>
      <c r="CU22" s="19">
        <f t="shared" ca="1" si="9"/>
        <v>1768423211.9000001</v>
      </c>
    </row>
    <row r="23" spans="1:99" ht="12.75" customHeight="1">
      <c r="A23" s="57" t="s">
        <v>179</v>
      </c>
      <c r="B23" s="17">
        <v>1020</v>
      </c>
      <c r="C23" s="58" t="s">
        <v>146</v>
      </c>
      <c r="D23" s="19">
        <f t="shared" ca="1" si="10"/>
        <v>845088627.49000001</v>
      </c>
      <c r="E23" s="18">
        <f t="shared" ref="E23:S38" ca="1" si="17">IFERROR(IF($C$2="Yurtiçi",INDIRECT("'"&amp;$B$2&amp;"'!"&amp;ADDRESS(MATCH($B23,INDIRECT("'"&amp;$B$2&amp;"'!$B$1:$B$1095"),0),MATCH(E$5,INDIRECT("'"&amp;$B$2&amp;"'!5:5"),0))),IF($C$2="Yurtdışı",INDIRECT("'"&amp;$B$2&amp;"'!"&amp;ADDRESS(MATCH($B23,INDIRECT("'"&amp;$B$2&amp;"'!$B$1:$B$1095"),0),MATCH(E$5,INDIRECT("'"&amp;$B$2&amp;"'!5:5"),0)+1)),INDIRECT("'"&amp;$B$2&amp;"'!"&amp;ADDRESS(MATCH($B23,INDIRECT("'"&amp;$B$2&amp;"'!$B$1:$B$1095"),0),MATCH(E$5,INDIRECT("'"&amp;$B$2&amp;"'!5:5"),0)))+INDIRECT("'"&amp;$B$2&amp;"'!"&amp;ADDRESS(MATCH($B23,INDIRECT("'"&amp;$B$2&amp;"'!$B$1:$B$1095"),0),MATCH(E$5,INDIRECT("'"&amp;$B$2&amp;"'!5:5"),0)+1)))),0)</f>
        <v>402675836.96309984</v>
      </c>
      <c r="F23" s="18">
        <f t="shared" ca="1" si="17"/>
        <v>313883290.48000008</v>
      </c>
      <c r="G23" s="18">
        <f t="shared" ca="1" si="17"/>
        <v>128529500.04690008</v>
      </c>
      <c r="H23" s="18">
        <f t="shared" ca="1" si="17"/>
        <v>31350174.879999999</v>
      </c>
      <c r="I23" s="18">
        <f t="shared" ca="1" si="17"/>
        <v>404173876.14999998</v>
      </c>
      <c r="J23" s="18">
        <f t="shared" ca="1" si="17"/>
        <v>182761.78</v>
      </c>
      <c r="K23" s="18">
        <f t="shared" ca="1" si="17"/>
        <v>6053232.4400000004</v>
      </c>
      <c r="L23" s="18">
        <f t="shared" ca="1" si="17"/>
        <v>0</v>
      </c>
      <c r="M23" s="18">
        <f t="shared" ca="1" si="17"/>
        <v>28182280.91</v>
      </c>
      <c r="N23" s="18">
        <f t="shared" ca="1" si="17"/>
        <v>0</v>
      </c>
      <c r="O23" s="18">
        <f t="shared" ca="1" si="17"/>
        <v>75857524.010000005</v>
      </c>
      <c r="P23" s="18">
        <f t="shared" ca="1" si="17"/>
        <v>-395076.62</v>
      </c>
      <c r="Q23" s="18">
        <f t="shared" ca="1" si="17"/>
        <v>162505502.15000001</v>
      </c>
      <c r="R23" s="18">
        <f t="shared" ca="1" si="17"/>
        <v>0</v>
      </c>
      <c r="S23" s="18">
        <f t="shared" ca="1" si="17"/>
        <v>0</v>
      </c>
      <c r="T23" s="18">
        <f t="shared" ca="1" si="11"/>
        <v>2005254353.28</v>
      </c>
      <c r="U23" s="18">
        <f t="shared" ref="U23:AJ38" ca="1" si="18">IFERROR(IF($C$2="Yurtiçi",INDIRECT("'"&amp;$B$2&amp;"'!"&amp;ADDRESS(MATCH($B23,INDIRECT("'"&amp;$B$2&amp;"'!$B$1:$B$1095"),0),MATCH(U$5,INDIRECT("'"&amp;$B$2&amp;"'!5:5"),0))),IF($C$2="Yurtdışı",INDIRECT("'"&amp;$B$2&amp;"'!"&amp;ADDRESS(MATCH($B23,INDIRECT("'"&amp;$B$2&amp;"'!$B$1:$B$1095"),0),MATCH(U$5,INDIRECT("'"&amp;$B$2&amp;"'!5:5"),0)+1)),INDIRECT("'"&amp;$B$2&amp;"'!"&amp;ADDRESS(MATCH($B23,INDIRECT("'"&amp;$B$2&amp;"'!$B$1:$B$1095"),0),MATCH(U$5,INDIRECT("'"&amp;$B$2&amp;"'!5:5"),0)))+INDIRECT("'"&amp;$B$2&amp;"'!"&amp;ADDRESS(MATCH($B23,INDIRECT("'"&amp;$B$2&amp;"'!$B$1:$B$1095"),0),MATCH(U$5,INDIRECT("'"&amp;$B$2&amp;"'!5:5"),0)+1)))),0)</f>
        <v>40389445.020000011</v>
      </c>
      <c r="V23" s="18">
        <f t="shared" ca="1" si="18"/>
        <v>72388298.170000017</v>
      </c>
      <c r="W23" s="18">
        <f t="shared" ca="1" si="18"/>
        <v>1126418652.8799999</v>
      </c>
      <c r="X23" s="18">
        <f t="shared" ca="1" si="18"/>
        <v>118889.23999999999</v>
      </c>
      <c r="Y23" s="18">
        <f t="shared" ca="1" si="18"/>
        <v>76709358.260000005</v>
      </c>
      <c r="Z23" s="18">
        <f t="shared" ca="1" si="18"/>
        <v>108623325.27</v>
      </c>
      <c r="AA23" s="18">
        <f t="shared" ca="1" si="18"/>
        <v>22696.16</v>
      </c>
      <c r="AB23" s="18">
        <f t="shared" ca="1" si="18"/>
        <v>1159.02</v>
      </c>
      <c r="AC23" s="18">
        <f t="shared" ca="1" si="18"/>
        <v>17895591.030000001</v>
      </c>
      <c r="AD23" s="18">
        <f t="shared" ca="1" si="18"/>
        <v>59623042.520000003</v>
      </c>
      <c r="AE23" s="18">
        <f t="shared" ca="1" si="18"/>
        <v>1676399.99</v>
      </c>
      <c r="AF23" s="18">
        <f t="shared" ca="1" si="18"/>
        <v>8355177.1200000001</v>
      </c>
      <c r="AG23" s="18">
        <f t="shared" ca="1" si="18"/>
        <v>219529401.28999999</v>
      </c>
      <c r="AH23" s="18">
        <f t="shared" ca="1" si="18"/>
        <v>245374366.5</v>
      </c>
      <c r="AI23" s="18">
        <f t="shared" ca="1" si="18"/>
        <v>12589638.98</v>
      </c>
      <c r="AJ23" s="18">
        <f t="shared" ca="1" si="18"/>
        <v>18003276.719999999</v>
      </c>
      <c r="AK23" s="18">
        <f t="shared" ca="1" si="15"/>
        <v>372768.14999999997</v>
      </c>
      <c r="AL23" s="18">
        <f t="shared" ca="1" si="15"/>
        <v>0</v>
      </c>
      <c r="AM23" s="18">
        <f t="shared" ca="1" si="15"/>
        <v>122699015.45999999</v>
      </c>
      <c r="AN23" s="18">
        <f t="shared" ca="1" si="15"/>
        <v>363780.86</v>
      </c>
      <c r="AO23" s="18">
        <f t="shared" ca="1" si="15"/>
        <v>0</v>
      </c>
      <c r="AP23" s="18">
        <f t="shared" ca="1" si="15"/>
        <v>12994812.510000002</v>
      </c>
      <c r="AQ23" s="18">
        <f t="shared" ca="1" si="15"/>
        <v>0</v>
      </c>
      <c r="AR23" s="18">
        <f t="shared" ca="1" si="15"/>
        <v>0</v>
      </c>
      <c r="AS23" s="18">
        <f t="shared" ca="1" si="15"/>
        <v>0</v>
      </c>
      <c r="AT23" s="18">
        <f t="shared" ca="1" si="15"/>
        <v>878069719.65999997</v>
      </c>
      <c r="AU23" s="18">
        <f t="shared" ca="1" si="15"/>
        <v>77148471.680000007</v>
      </c>
      <c r="AV23" s="18">
        <f t="shared" ca="1" si="15"/>
        <v>4325423.9700000007</v>
      </c>
      <c r="AW23" s="18">
        <f t="shared" ca="1" si="15"/>
        <v>0</v>
      </c>
      <c r="AX23" s="18">
        <f t="shared" ca="1" si="15"/>
        <v>11807016.020000001</v>
      </c>
      <c r="AY23" s="18">
        <f t="shared" ca="1" si="15"/>
        <v>0</v>
      </c>
      <c r="AZ23" s="18">
        <f t="shared" ref="AZ23:BO38" ca="1" si="19">IFERROR(IF($C$2="Yurtiçi",INDIRECT("'"&amp;$B$2&amp;"'!"&amp;ADDRESS(MATCH($B23,INDIRECT("'"&amp;$B$2&amp;"'!$B$1:$B$1095"),0),MATCH(AZ$5,INDIRECT("'"&amp;$B$2&amp;"'!5:5"),0))),IF($C$2="Yurtdışı",INDIRECT("'"&amp;$B$2&amp;"'!"&amp;ADDRESS(MATCH($B23,INDIRECT("'"&amp;$B$2&amp;"'!$B$1:$B$1095"),0),MATCH(AZ$5,INDIRECT("'"&amp;$B$2&amp;"'!5:5"),0)+1)),INDIRECT("'"&amp;$B$2&amp;"'!"&amp;ADDRESS(MATCH($B23,INDIRECT("'"&amp;$B$2&amp;"'!$B$1:$B$1095"),0),MATCH(AZ$5,INDIRECT("'"&amp;$B$2&amp;"'!5:5"),0)))+INDIRECT("'"&amp;$B$2&amp;"'!"&amp;ADDRESS(MATCH($B23,INDIRECT("'"&amp;$B$2&amp;"'!$B$1:$B$1095"),0),MATCH(AZ$5,INDIRECT("'"&amp;$B$2&amp;"'!5:5"),0)+1)))),0)</f>
        <v>0</v>
      </c>
      <c r="BA23" s="18">
        <f t="shared" ca="1" si="19"/>
        <v>0</v>
      </c>
      <c r="BB23" s="18">
        <f t="shared" ca="1" si="19"/>
        <v>0</v>
      </c>
      <c r="BC23" s="18">
        <f t="shared" ca="1" si="19"/>
        <v>658622.28</v>
      </c>
      <c r="BD23" s="18">
        <f t="shared" ca="1" si="19"/>
        <v>569230373.93999994</v>
      </c>
      <c r="BE23" s="18">
        <f t="shared" ca="1" si="19"/>
        <v>0</v>
      </c>
      <c r="BF23" s="18">
        <f t="shared" ca="1" si="19"/>
        <v>0</v>
      </c>
      <c r="BG23" s="18">
        <f t="shared" ca="1" si="19"/>
        <v>0</v>
      </c>
      <c r="BH23" s="18">
        <f t="shared" ca="1" si="19"/>
        <v>392839.07</v>
      </c>
      <c r="BI23" s="18">
        <f t="shared" ca="1" si="19"/>
        <v>7695075.2400000002</v>
      </c>
      <c r="BJ23" s="18">
        <f t="shared" ca="1" si="19"/>
        <v>2171377.65</v>
      </c>
      <c r="BK23" s="18">
        <f t="shared" ca="1" si="19"/>
        <v>0</v>
      </c>
      <c r="BL23" s="18">
        <f t="shared" ca="1" si="19"/>
        <v>6717479.4199999999</v>
      </c>
      <c r="BM23" s="18">
        <f t="shared" ca="1" si="19"/>
        <v>608446.61</v>
      </c>
      <c r="BN23" s="18">
        <f t="shared" ca="1" si="19"/>
        <v>32118993.530000001</v>
      </c>
      <c r="BO23" s="18">
        <f t="shared" ca="1" si="19"/>
        <v>0</v>
      </c>
      <c r="BP23" s="18">
        <f t="shared" ca="1" si="16"/>
        <v>142787048.00999999</v>
      </c>
      <c r="BQ23" s="18">
        <f t="shared" ca="1" si="16"/>
        <v>32034452.52</v>
      </c>
      <c r="BR23" s="18">
        <f t="shared" ca="1" si="16"/>
        <v>110747672.91</v>
      </c>
      <c r="BS23" s="18">
        <f t="shared" ca="1" si="16"/>
        <v>100320218.63000001</v>
      </c>
      <c r="BT23" s="18">
        <f t="shared" ca="1" si="16"/>
        <v>0</v>
      </c>
      <c r="BU23" s="18">
        <f t="shared" ca="1" si="16"/>
        <v>0</v>
      </c>
      <c r="BV23" s="18">
        <f t="shared" ca="1" si="16"/>
        <v>1630469.83</v>
      </c>
      <c r="BW23" s="18">
        <f t="shared" ca="1" si="16"/>
        <v>10174690.539999999</v>
      </c>
      <c r="BX23" s="18">
        <f t="shared" ca="1" si="16"/>
        <v>0</v>
      </c>
      <c r="BY23" s="18">
        <f t="shared" ca="1" si="16"/>
        <v>68321.3</v>
      </c>
      <c r="BZ23" s="18">
        <f t="shared" ca="1" si="16"/>
        <v>227458623.51999998</v>
      </c>
      <c r="CA23" s="18">
        <f t="shared" ca="1" si="16"/>
        <v>1433495208.5499997</v>
      </c>
      <c r="CB23" s="18">
        <f t="shared" ca="1" si="16"/>
        <v>8524920.6600000001</v>
      </c>
      <c r="CC23" s="18">
        <f t="shared" ca="1" si="16"/>
        <v>1356382819.8200002</v>
      </c>
      <c r="CD23" s="18">
        <f t="shared" ca="1" si="16"/>
        <v>0</v>
      </c>
      <c r="CE23" s="18">
        <f t="shared" ca="1" si="16"/>
        <v>0</v>
      </c>
      <c r="CF23" s="18">
        <f t="shared" ref="CA23:CH38" ca="1" si="20">IFERROR(IF($C$2="Yurtiçi",INDIRECT("'"&amp;$B$2&amp;"'!"&amp;ADDRESS(MATCH($B23,INDIRECT("'"&amp;$B$2&amp;"'!$B$1:$B$1095"),0),MATCH(CF$5,INDIRECT("'"&amp;$B$2&amp;"'!5:5"),0))),IF($C$2="Yurtdışı",INDIRECT("'"&amp;$B$2&amp;"'!"&amp;ADDRESS(MATCH($B23,INDIRECT("'"&amp;$B$2&amp;"'!$B$1:$B$1095"),0),MATCH(CF$5,INDIRECT("'"&amp;$B$2&amp;"'!5:5"),0)+1)),INDIRECT("'"&amp;$B$2&amp;"'!"&amp;ADDRESS(MATCH($B23,INDIRECT("'"&amp;$B$2&amp;"'!$B$1:$B$1095"),0),MATCH(CF$5,INDIRECT("'"&amp;$B$2&amp;"'!5:5"),0)))+INDIRECT("'"&amp;$B$2&amp;"'!"&amp;ADDRESS(MATCH($B23,INDIRECT("'"&amp;$B$2&amp;"'!$B$1:$B$1095"),0),MATCH(CF$5,INDIRECT("'"&amp;$B$2&amp;"'!5:5"),0)+1)))),0)</f>
        <v>33242404.27</v>
      </c>
      <c r="CG23" s="18">
        <f t="shared" ca="1" si="20"/>
        <v>381287402.45999998</v>
      </c>
      <c r="CH23" s="18">
        <f t="shared" ca="1" si="20"/>
        <v>0</v>
      </c>
      <c r="CI23" s="19">
        <f t="shared" ca="1" si="12"/>
        <v>613615781.47999978</v>
      </c>
      <c r="CJ23" s="18">
        <f t="shared" ca="1" si="6"/>
        <v>39972276.659999996</v>
      </c>
      <c r="CK23" s="18">
        <f t="shared" ca="1" si="6"/>
        <v>2738386.1</v>
      </c>
      <c r="CL23" s="19">
        <f t="shared" ca="1" si="13"/>
        <v>164852672.57999986</v>
      </c>
      <c r="CM23" s="18">
        <f t="shared" ca="1" si="7"/>
        <v>35682941.019999892</v>
      </c>
      <c r="CN23" s="18">
        <f t="shared" ca="1" si="7"/>
        <v>129169731.55999999</v>
      </c>
      <c r="CO23" s="19">
        <f t="shared" ca="1" si="14"/>
        <v>406052446.13999999</v>
      </c>
      <c r="CP23" s="18">
        <f t="shared" ref="CP23:CT38" ca="1" si="21">IFERROR(IF($C$2="Yurtiçi",INDIRECT("'"&amp;$B$2&amp;"'!"&amp;ADDRESS(MATCH($B23,INDIRECT("'"&amp;$B$2&amp;"'!$B$1:$B$1095"),0),MATCH(CP$5,INDIRECT("'"&amp;$B$2&amp;"'!5:5"),0))),IF($C$2="Yurtdışı",INDIRECT("'"&amp;$B$2&amp;"'!"&amp;ADDRESS(MATCH($B23,INDIRECT("'"&amp;$B$2&amp;"'!$B$1:$B$1095"),0),MATCH(CP$5,INDIRECT("'"&amp;$B$2&amp;"'!5:5"),0)+1)),INDIRECT("'"&amp;$B$2&amp;"'!"&amp;ADDRESS(MATCH($B23,INDIRECT("'"&amp;$B$2&amp;"'!$B$1:$B$1095"),0),MATCH(CP$5,INDIRECT("'"&amp;$B$2&amp;"'!5:5"),0)))+INDIRECT("'"&amp;$B$2&amp;"'!"&amp;ADDRESS(MATCH($B23,INDIRECT("'"&amp;$B$2&amp;"'!$B$1:$B$1095"),0),MATCH(CP$5,INDIRECT("'"&amp;$B$2&amp;"'!5:5"),0)+1)))),0)</f>
        <v>37387064.5</v>
      </c>
      <c r="CQ23" s="18">
        <f t="shared" ca="1" si="21"/>
        <v>368665381.63999999</v>
      </c>
      <c r="CR23" s="18">
        <f t="shared" ca="1" si="21"/>
        <v>4204392.4800000004</v>
      </c>
      <c r="CS23" s="18">
        <f t="shared" ca="1" si="21"/>
        <v>0</v>
      </c>
      <c r="CT23" s="18">
        <f t="shared" ca="1" si="21"/>
        <v>325952.39</v>
      </c>
      <c r="CU23" s="19">
        <f t="shared" ca="1" si="9"/>
        <v>11749646570.059998</v>
      </c>
    </row>
    <row r="24" spans="1:99" ht="12.75" customHeight="1">
      <c r="A24" s="57" t="s">
        <v>181</v>
      </c>
      <c r="B24" s="17">
        <v>1022</v>
      </c>
      <c r="C24" s="58" t="s">
        <v>146</v>
      </c>
      <c r="D24" s="19">
        <f ca="1">+E24+F24+G24</f>
        <v>683919431.35000002</v>
      </c>
      <c r="E24" s="18">
        <f t="shared" ca="1" si="17"/>
        <v>93754516.679999918</v>
      </c>
      <c r="F24" s="18">
        <f t="shared" ca="1" si="17"/>
        <v>281632445.35168648</v>
      </c>
      <c r="G24" s="18">
        <f t="shared" ca="1" si="17"/>
        <v>308532469.3183136</v>
      </c>
      <c r="H24" s="18">
        <f t="shared" ca="1" si="17"/>
        <v>0</v>
      </c>
      <c r="I24" s="18">
        <f t="shared" ca="1" si="17"/>
        <v>121960511.15000001</v>
      </c>
      <c r="J24" s="18">
        <f t="shared" ca="1" si="17"/>
        <v>0</v>
      </c>
      <c r="K24" s="18">
        <f t="shared" ca="1" si="17"/>
        <v>0</v>
      </c>
      <c r="L24" s="18">
        <f t="shared" ca="1" si="17"/>
        <v>0</v>
      </c>
      <c r="M24" s="18">
        <f t="shared" ca="1" si="17"/>
        <v>0</v>
      </c>
      <c r="N24" s="18">
        <f t="shared" ca="1" si="17"/>
        <v>0</v>
      </c>
      <c r="O24" s="18">
        <f t="shared" ca="1" si="17"/>
        <v>346915707.97999996</v>
      </c>
      <c r="P24" s="18">
        <f t="shared" ca="1" si="17"/>
        <v>0</v>
      </c>
      <c r="Q24" s="18">
        <f t="shared" ca="1" si="17"/>
        <v>45807159.019999996</v>
      </c>
      <c r="R24" s="18">
        <f t="shared" ca="1" si="17"/>
        <v>0</v>
      </c>
      <c r="S24" s="18">
        <f t="shared" ca="1" si="17"/>
        <v>0</v>
      </c>
      <c r="T24" s="18">
        <f t="shared" ca="1" si="11"/>
        <v>564834914.91000009</v>
      </c>
      <c r="U24" s="18">
        <f t="shared" ca="1" si="18"/>
        <v>206701479.18000001</v>
      </c>
      <c r="V24" s="18">
        <f t="shared" ca="1" si="18"/>
        <v>95730445.489999995</v>
      </c>
      <c r="W24" s="18">
        <f t="shared" ca="1" si="18"/>
        <v>1960331270.1000001</v>
      </c>
      <c r="X24" s="18">
        <f t="shared" ca="1" si="18"/>
        <v>5851297.6100000003</v>
      </c>
      <c r="Y24" s="18">
        <f t="shared" ca="1" si="18"/>
        <v>58693559.419999994</v>
      </c>
      <c r="Z24" s="18">
        <f t="shared" ca="1" si="18"/>
        <v>49369174.119999997</v>
      </c>
      <c r="AA24" s="18">
        <f t="shared" ca="1" si="18"/>
        <v>39402.699999999997</v>
      </c>
      <c r="AB24" s="18">
        <f t="shared" ca="1" si="18"/>
        <v>0</v>
      </c>
      <c r="AC24" s="18">
        <f t="shared" ca="1" si="18"/>
        <v>768.06</v>
      </c>
      <c r="AD24" s="18">
        <f t="shared" ca="1" si="18"/>
        <v>3286918.58</v>
      </c>
      <c r="AE24" s="18">
        <f t="shared" ca="1" si="18"/>
        <v>112828.12</v>
      </c>
      <c r="AF24" s="18">
        <f t="shared" ca="1" si="18"/>
        <v>5506015.4900000002</v>
      </c>
      <c r="AG24" s="18">
        <f t="shared" ca="1" si="18"/>
        <v>0</v>
      </c>
      <c r="AH24" s="18">
        <f t="shared" ca="1" si="18"/>
        <v>0</v>
      </c>
      <c r="AI24" s="18">
        <f t="shared" ca="1" si="18"/>
        <v>0</v>
      </c>
      <c r="AJ24" s="18">
        <f t="shared" ca="1" si="18"/>
        <v>1572226.48</v>
      </c>
      <c r="AK24" s="18">
        <f t="shared" ca="1" si="15"/>
        <v>838472.4</v>
      </c>
      <c r="AL24" s="18">
        <f t="shared" ca="1" si="15"/>
        <v>0</v>
      </c>
      <c r="AM24" s="18">
        <f t="shared" ca="1" si="15"/>
        <v>6735650.3899999997</v>
      </c>
      <c r="AN24" s="18">
        <f t="shared" ca="1" si="15"/>
        <v>0</v>
      </c>
      <c r="AO24" s="18">
        <f t="shared" ca="1" si="15"/>
        <v>0</v>
      </c>
      <c r="AP24" s="18">
        <f t="shared" ca="1" si="15"/>
        <v>3399960.8000000003</v>
      </c>
      <c r="AQ24" s="18">
        <f t="shared" ca="1" si="15"/>
        <v>0</v>
      </c>
      <c r="AR24" s="18">
        <f t="shared" ca="1" si="15"/>
        <v>0</v>
      </c>
      <c r="AS24" s="18">
        <f t="shared" ca="1" si="15"/>
        <v>0</v>
      </c>
      <c r="AT24" s="18">
        <f t="shared" ca="1" si="15"/>
        <v>74366.429999999993</v>
      </c>
      <c r="AU24" s="18">
        <f t="shared" ca="1" si="15"/>
        <v>18.259999999999998</v>
      </c>
      <c r="AV24" s="18">
        <f t="shared" ca="1" si="15"/>
        <v>39.07</v>
      </c>
      <c r="AW24" s="18">
        <f t="shared" ca="1" si="15"/>
        <v>0</v>
      </c>
      <c r="AX24" s="18">
        <f t="shared" ca="1" si="15"/>
        <v>10.15</v>
      </c>
      <c r="AY24" s="18">
        <f t="shared" ca="1" si="15"/>
        <v>0</v>
      </c>
      <c r="AZ24" s="18">
        <f t="shared" ca="1" si="19"/>
        <v>0</v>
      </c>
      <c r="BA24" s="18">
        <f t="shared" ca="1" si="19"/>
        <v>0</v>
      </c>
      <c r="BB24" s="18">
        <f t="shared" ca="1" si="19"/>
        <v>0</v>
      </c>
      <c r="BC24" s="18">
        <f t="shared" ca="1" si="19"/>
        <v>0</v>
      </c>
      <c r="BD24" s="18">
        <f t="shared" ca="1" si="19"/>
        <v>63972432.010000005</v>
      </c>
      <c r="BE24" s="18">
        <f t="shared" ca="1" si="19"/>
        <v>244070.69</v>
      </c>
      <c r="BF24" s="18">
        <f t="shared" ca="1" si="19"/>
        <v>0</v>
      </c>
      <c r="BG24" s="18">
        <f t="shared" ca="1" si="19"/>
        <v>0</v>
      </c>
      <c r="BH24" s="18">
        <f t="shared" ca="1" si="19"/>
        <v>0</v>
      </c>
      <c r="BI24" s="18">
        <f t="shared" ca="1" si="19"/>
        <v>0</v>
      </c>
      <c r="BJ24" s="18">
        <f t="shared" ca="1" si="19"/>
        <v>0</v>
      </c>
      <c r="BK24" s="18">
        <f t="shared" ca="1" si="19"/>
        <v>0</v>
      </c>
      <c r="BL24" s="18">
        <f t="shared" ca="1" si="19"/>
        <v>-1229</v>
      </c>
      <c r="BM24" s="18">
        <f t="shared" ca="1" si="19"/>
        <v>0</v>
      </c>
      <c r="BN24" s="18">
        <f t="shared" ca="1" si="19"/>
        <v>69625827.090000004</v>
      </c>
      <c r="BO24" s="18">
        <f t="shared" ca="1" si="19"/>
        <v>0</v>
      </c>
      <c r="BP24" s="18">
        <f t="shared" ca="1" si="16"/>
        <v>174106771.87</v>
      </c>
      <c r="BQ24" s="18">
        <f t="shared" ca="1" si="16"/>
        <v>11506415.85</v>
      </c>
      <c r="BR24" s="18">
        <f t="shared" ca="1" si="16"/>
        <v>22743629.190000001</v>
      </c>
      <c r="BS24" s="18">
        <f t="shared" ca="1" si="16"/>
        <v>34286014.120000005</v>
      </c>
      <c r="BT24" s="18">
        <f t="shared" ca="1" si="16"/>
        <v>0</v>
      </c>
      <c r="BU24" s="18">
        <f t="shared" ca="1" si="16"/>
        <v>38395.269999999997</v>
      </c>
      <c r="BV24" s="18">
        <f t="shared" ca="1" si="16"/>
        <v>10542217.74</v>
      </c>
      <c r="BW24" s="18">
        <f t="shared" ca="1" si="16"/>
        <v>26454.45</v>
      </c>
      <c r="BX24" s="18">
        <f t="shared" ca="1" si="16"/>
        <v>0</v>
      </c>
      <c r="BY24" s="18">
        <f t="shared" ca="1" si="16"/>
        <v>0</v>
      </c>
      <c r="BZ24" s="18">
        <f t="shared" ca="1" si="16"/>
        <v>4698815.21</v>
      </c>
      <c r="CA24" s="18">
        <f t="shared" ca="1" si="20"/>
        <v>98998059.730000004</v>
      </c>
      <c r="CB24" s="18">
        <f t="shared" ca="1" si="20"/>
        <v>0</v>
      </c>
      <c r="CC24" s="18">
        <f t="shared" ca="1" si="20"/>
        <v>21476524.739999998</v>
      </c>
      <c r="CD24" s="18">
        <f t="shared" ca="1" si="20"/>
        <v>0</v>
      </c>
      <c r="CE24" s="18">
        <f t="shared" ca="1" si="20"/>
        <v>0</v>
      </c>
      <c r="CF24" s="18">
        <f t="shared" ca="1" si="20"/>
        <v>108969.84</v>
      </c>
      <c r="CG24" s="18">
        <f t="shared" ca="1" si="20"/>
        <v>1941093.03</v>
      </c>
      <c r="CH24" s="18">
        <f t="shared" ca="1" si="20"/>
        <v>0</v>
      </c>
      <c r="CI24" s="19">
        <f ca="1">CJ24+CK24+CL24+CO24</f>
        <v>117926761.68999992</v>
      </c>
      <c r="CJ24" s="18">
        <f t="shared" ref="CJ24:CK44" ca="1" si="22">IFERROR(IF($C$2="Yurtiçi",INDIRECT("'"&amp;$B$2&amp;"'!"&amp;ADDRESS(MATCH($B24,INDIRECT("'"&amp;$B$2&amp;"'!$B$1:$B$1095"),0),MATCH(CJ$5,INDIRECT("'"&amp;$B$2&amp;"'!5:5"),0))),IF($C$2="Yurtdışı",INDIRECT("'"&amp;$B$2&amp;"'!"&amp;ADDRESS(MATCH($B24,INDIRECT("'"&amp;$B$2&amp;"'!$B$1:$B$1095"),0),MATCH(CJ$5,INDIRECT("'"&amp;$B$2&amp;"'!5:5"),0)+1)),INDIRECT("'"&amp;$B$2&amp;"'!"&amp;ADDRESS(MATCH($B24,INDIRECT("'"&amp;$B$2&amp;"'!$B$1:$B$1095"),0),MATCH(CJ$5,INDIRECT("'"&amp;$B$2&amp;"'!5:5"),0)))+INDIRECT("'"&amp;$B$2&amp;"'!"&amp;ADDRESS(MATCH($B24,INDIRECT("'"&amp;$B$2&amp;"'!$B$1:$B$1095"),0),MATCH(CJ$5,INDIRECT("'"&amp;$B$2&amp;"'!5:5"),0)+1)))),0)</f>
        <v>1340170.1600000064</v>
      </c>
      <c r="CK24" s="18">
        <f t="shared" ca="1" si="22"/>
        <v>81308.85000000002</v>
      </c>
      <c r="CL24" s="19">
        <f ca="1">+CM24+CN24</f>
        <v>16958509.330000002</v>
      </c>
      <c r="CM24" s="18">
        <f t="shared" ref="CM24:CN44" ca="1" si="23">IFERROR(IF($C$2="Yurtiçi",INDIRECT("'"&amp;$B$2&amp;"'!"&amp;ADDRESS(MATCH($B24,INDIRECT("'"&amp;$B$2&amp;"'!$B$1:$B$1095"),0),MATCH(CM$5,INDIRECT("'"&amp;$B$2&amp;"'!5:5"),0))),IF($C$2="Yurtdışı",INDIRECT("'"&amp;$B$2&amp;"'!"&amp;ADDRESS(MATCH($B24,INDIRECT("'"&amp;$B$2&amp;"'!$B$1:$B$1095"),0),MATCH(CM$5,INDIRECT("'"&amp;$B$2&amp;"'!5:5"),0)+1)),INDIRECT("'"&amp;$B$2&amp;"'!"&amp;ADDRESS(MATCH($B24,INDIRECT("'"&amp;$B$2&amp;"'!$B$1:$B$1095"),0),MATCH(CM$5,INDIRECT("'"&amp;$B$2&amp;"'!5:5"),0)))+INDIRECT("'"&amp;$B$2&amp;"'!"&amp;ADDRESS(MATCH($B24,INDIRECT("'"&amp;$B$2&amp;"'!$B$1:$B$1095"),0),MATCH(CM$5,INDIRECT("'"&amp;$B$2&amp;"'!5:5"),0)+1)))),0)</f>
        <v>9128365.3299999982</v>
      </c>
      <c r="CN24" s="18">
        <f t="shared" ca="1" si="23"/>
        <v>7830144.0000000047</v>
      </c>
      <c r="CO24" s="19">
        <f ca="1">+CP24+CQ24</f>
        <v>99546773.34999992</v>
      </c>
      <c r="CP24" s="18">
        <f t="shared" ca="1" si="21"/>
        <v>65953725.999999918</v>
      </c>
      <c r="CQ24" s="18">
        <f t="shared" ca="1" si="21"/>
        <v>33593047.350000001</v>
      </c>
      <c r="CR24" s="18">
        <f t="shared" ca="1" si="21"/>
        <v>14455609.070000002</v>
      </c>
      <c r="CS24" s="18">
        <f t="shared" ca="1" si="21"/>
        <v>0</v>
      </c>
      <c r="CT24" s="18">
        <f t="shared" ca="1" si="21"/>
        <v>0</v>
      </c>
      <c r="CU24" s="19">
        <f t="shared" ca="1" si="9"/>
        <v>4808378459.8499994</v>
      </c>
    </row>
    <row r="25" spans="1:99" ht="12.75" customHeight="1">
      <c r="A25" s="57" t="s">
        <v>183</v>
      </c>
      <c r="B25" s="17">
        <v>1025</v>
      </c>
      <c r="C25" s="58" t="s">
        <v>146</v>
      </c>
      <c r="D25" s="19">
        <f ca="1">+E25+F25+G25</f>
        <v>80932530.31000109</v>
      </c>
      <c r="E25" s="18">
        <f t="shared" ca="1" si="17"/>
        <v>13092268.224038988</v>
      </c>
      <c r="F25" s="18">
        <f t="shared" ca="1" si="17"/>
        <v>67335398.065962106</v>
      </c>
      <c r="G25" s="18">
        <f t="shared" ca="1" si="17"/>
        <v>504864.01999999996</v>
      </c>
      <c r="H25" s="18">
        <f t="shared" ca="1" si="17"/>
        <v>4374378.8499999996</v>
      </c>
      <c r="I25" s="18">
        <f t="shared" ca="1" si="17"/>
        <v>31244099.600000199</v>
      </c>
      <c r="J25" s="18">
        <f t="shared" ca="1" si="17"/>
        <v>0</v>
      </c>
      <c r="K25" s="18">
        <f t="shared" ca="1" si="17"/>
        <v>5524204.2799999695</v>
      </c>
      <c r="L25" s="18">
        <f t="shared" ca="1" si="17"/>
        <v>-15.48</v>
      </c>
      <c r="M25" s="18">
        <f t="shared" ca="1" si="17"/>
        <v>372341.3</v>
      </c>
      <c r="N25" s="18">
        <f t="shared" ca="1" si="17"/>
        <v>0</v>
      </c>
      <c r="O25" s="18">
        <f t="shared" ca="1" si="17"/>
        <v>30413685.190000121</v>
      </c>
      <c r="P25" s="18">
        <f t="shared" ca="1" si="17"/>
        <v>-22722.799999999999</v>
      </c>
      <c r="Q25" s="18">
        <f t="shared" ca="1" si="17"/>
        <v>10714642.27</v>
      </c>
      <c r="R25" s="18">
        <f t="shared" ca="1" si="17"/>
        <v>0</v>
      </c>
      <c r="S25" s="18">
        <f t="shared" ca="1" si="17"/>
        <v>0</v>
      </c>
      <c r="T25" s="18">
        <f t="shared" ca="1" si="11"/>
        <v>432680211.089975</v>
      </c>
      <c r="U25" s="18">
        <f t="shared" ca="1" si="18"/>
        <v>1465526.1600000001</v>
      </c>
      <c r="V25" s="18">
        <f t="shared" ca="1" si="18"/>
        <v>19066103.690000013</v>
      </c>
      <c r="W25" s="18">
        <f t="shared" ca="1" si="18"/>
        <v>299309946.24999815</v>
      </c>
      <c r="X25" s="18">
        <f t="shared" ca="1" si="18"/>
        <v>0</v>
      </c>
      <c r="Y25" s="18">
        <f t="shared" ca="1" si="18"/>
        <v>5593630.1799999988</v>
      </c>
      <c r="Z25" s="18">
        <f t="shared" ca="1" si="18"/>
        <v>5813671.7599999616</v>
      </c>
      <c r="AA25" s="18">
        <f t="shared" ca="1" si="18"/>
        <v>0</v>
      </c>
      <c r="AB25" s="18">
        <f t="shared" ca="1" si="18"/>
        <v>0</v>
      </c>
      <c r="AC25" s="18">
        <f t="shared" ca="1" si="18"/>
        <v>1142464.9100000137</v>
      </c>
      <c r="AD25" s="18">
        <f t="shared" ca="1" si="18"/>
        <v>5855158.5700000003</v>
      </c>
      <c r="AE25" s="18">
        <f t="shared" ca="1" si="18"/>
        <v>0</v>
      </c>
      <c r="AF25" s="18">
        <f t="shared" ca="1" si="18"/>
        <v>659830.00999999896</v>
      </c>
      <c r="AG25" s="18">
        <f t="shared" ca="1" si="18"/>
        <v>0</v>
      </c>
      <c r="AH25" s="18">
        <f t="shared" ca="1" si="18"/>
        <v>0</v>
      </c>
      <c r="AI25" s="18">
        <f t="shared" ca="1" si="18"/>
        <v>0</v>
      </c>
      <c r="AJ25" s="18">
        <f t="shared" ca="1" si="18"/>
        <v>2000318.9300000002</v>
      </c>
      <c r="AK25" s="18">
        <f t="shared" ca="1" si="15"/>
        <v>75311.81</v>
      </c>
      <c r="AL25" s="18">
        <f t="shared" ca="1" si="15"/>
        <v>0</v>
      </c>
      <c r="AM25" s="18">
        <f t="shared" ca="1" si="15"/>
        <v>1025674.67</v>
      </c>
      <c r="AN25" s="18">
        <f t="shared" ca="1" si="15"/>
        <v>53354.04</v>
      </c>
      <c r="AO25" s="18">
        <f t="shared" ca="1" si="15"/>
        <v>0</v>
      </c>
      <c r="AP25" s="18">
        <f t="shared" ca="1" si="15"/>
        <v>225140.07</v>
      </c>
      <c r="AQ25" s="18">
        <f t="shared" ca="1" si="15"/>
        <v>0</v>
      </c>
      <c r="AR25" s="18">
        <f t="shared" ca="1" si="15"/>
        <v>0</v>
      </c>
      <c r="AS25" s="18">
        <f t="shared" ca="1" si="15"/>
        <v>0</v>
      </c>
      <c r="AT25" s="18">
        <f t="shared" ca="1" si="15"/>
        <v>132798970.98999994</v>
      </c>
      <c r="AU25" s="18">
        <f t="shared" ca="1" si="15"/>
        <v>1988601.4299999983</v>
      </c>
      <c r="AV25" s="18">
        <f t="shared" ca="1" si="15"/>
        <v>1864302.0699999989</v>
      </c>
      <c r="AW25" s="18">
        <f t="shared" ca="1" si="15"/>
        <v>0</v>
      </c>
      <c r="AX25" s="18">
        <f t="shared" ca="1" si="15"/>
        <v>0</v>
      </c>
      <c r="AY25" s="18">
        <f t="shared" ca="1" si="15"/>
        <v>0</v>
      </c>
      <c r="AZ25" s="18">
        <f t="shared" ca="1" si="19"/>
        <v>0</v>
      </c>
      <c r="BA25" s="18">
        <f t="shared" ca="1" si="19"/>
        <v>0</v>
      </c>
      <c r="BB25" s="18">
        <f t="shared" ca="1" si="19"/>
        <v>0</v>
      </c>
      <c r="BC25" s="18">
        <f t="shared" ca="1" si="19"/>
        <v>0</v>
      </c>
      <c r="BD25" s="18">
        <f t="shared" ca="1" si="19"/>
        <v>16272375.750000156</v>
      </c>
      <c r="BE25" s="18">
        <f t="shared" ca="1" si="19"/>
        <v>0</v>
      </c>
      <c r="BF25" s="18">
        <f t="shared" ca="1" si="19"/>
        <v>0</v>
      </c>
      <c r="BG25" s="18">
        <f t="shared" ca="1" si="19"/>
        <v>0</v>
      </c>
      <c r="BH25" s="18">
        <f t="shared" ca="1" si="19"/>
        <v>0</v>
      </c>
      <c r="BI25" s="18">
        <f t="shared" ca="1" si="19"/>
        <v>0</v>
      </c>
      <c r="BJ25" s="18">
        <f t="shared" ca="1" si="19"/>
        <v>0</v>
      </c>
      <c r="BK25" s="18">
        <f t="shared" ca="1" si="19"/>
        <v>0</v>
      </c>
      <c r="BL25" s="18">
        <f t="shared" ca="1" si="19"/>
        <v>0</v>
      </c>
      <c r="BM25" s="18">
        <f t="shared" ca="1" si="19"/>
        <v>0</v>
      </c>
      <c r="BN25" s="18">
        <f t="shared" ca="1" si="19"/>
        <v>3722604.7299999832</v>
      </c>
      <c r="BO25" s="18">
        <f t="shared" ca="1" si="19"/>
        <v>0</v>
      </c>
      <c r="BP25" s="18">
        <f t="shared" ca="1" si="16"/>
        <v>25271300.989999976</v>
      </c>
      <c r="BQ25" s="18">
        <f t="shared" ca="1" si="16"/>
        <v>0</v>
      </c>
      <c r="BR25" s="18">
        <f t="shared" ca="1" si="16"/>
        <v>15739538.379999988</v>
      </c>
      <c r="BS25" s="18">
        <f t="shared" ca="1" si="16"/>
        <v>40783981.979999989</v>
      </c>
      <c r="BT25" s="18">
        <f t="shared" ca="1" si="16"/>
        <v>0</v>
      </c>
      <c r="BU25" s="18">
        <f t="shared" ca="1" si="16"/>
        <v>0</v>
      </c>
      <c r="BV25" s="18">
        <f t="shared" ca="1" si="16"/>
        <v>0</v>
      </c>
      <c r="BW25" s="18">
        <f t="shared" ca="1" si="16"/>
        <v>560065.17000000004</v>
      </c>
      <c r="BX25" s="18">
        <f t="shared" ca="1" si="16"/>
        <v>0</v>
      </c>
      <c r="BY25" s="18">
        <f t="shared" ca="1" si="16"/>
        <v>647229.29000000108</v>
      </c>
      <c r="BZ25" s="18">
        <f t="shared" ca="1" si="16"/>
        <v>26773528.560000002</v>
      </c>
      <c r="CA25" s="18">
        <f t="shared" ca="1" si="20"/>
        <v>775450686.1400429</v>
      </c>
      <c r="CB25" s="18">
        <f t="shared" ca="1" si="20"/>
        <v>140135.82</v>
      </c>
      <c r="CC25" s="18">
        <f t="shared" ca="1" si="20"/>
        <v>66095609.929998487</v>
      </c>
      <c r="CD25" s="18">
        <f t="shared" ca="1" si="20"/>
        <v>0</v>
      </c>
      <c r="CE25" s="18">
        <f t="shared" ca="1" si="20"/>
        <v>0</v>
      </c>
      <c r="CF25" s="18">
        <f t="shared" ca="1" si="20"/>
        <v>480198.64</v>
      </c>
      <c r="CG25" s="18">
        <f t="shared" ca="1" si="20"/>
        <v>18888410.999999899</v>
      </c>
      <c r="CH25" s="18">
        <f t="shared" ca="1" si="20"/>
        <v>0</v>
      </c>
      <c r="CI25" s="19">
        <f ca="1">CJ25+CK25+CL25+CO25</f>
        <v>14546747.9</v>
      </c>
      <c r="CJ25" s="18">
        <f t="shared" ca="1" si="22"/>
        <v>0</v>
      </c>
      <c r="CK25" s="18">
        <f t="shared" ca="1" si="22"/>
        <v>0</v>
      </c>
      <c r="CL25" s="19">
        <f ca="1">+CM25+CN25</f>
        <v>11067982.75</v>
      </c>
      <c r="CM25" s="18">
        <f t="shared" ca="1" si="23"/>
        <v>0</v>
      </c>
      <c r="CN25" s="18">
        <f t="shared" ca="1" si="23"/>
        <v>11067982.75</v>
      </c>
      <c r="CO25" s="19">
        <f ca="1">+CP25+CQ25</f>
        <v>3478765.15</v>
      </c>
      <c r="CP25" s="18">
        <f t="shared" ca="1" si="21"/>
        <v>0</v>
      </c>
      <c r="CQ25" s="18">
        <f t="shared" ca="1" si="21"/>
        <v>3478765.15</v>
      </c>
      <c r="CR25" s="18">
        <f t="shared" ca="1" si="21"/>
        <v>296544.609999999</v>
      </c>
      <c r="CS25" s="18">
        <f t="shared" ca="1" si="21"/>
        <v>0</v>
      </c>
      <c r="CT25" s="18">
        <f t="shared" ca="1" si="21"/>
        <v>0</v>
      </c>
      <c r="CU25" s="19">
        <f t="shared" ca="1" si="9"/>
        <v>2080840319.0400157</v>
      </c>
    </row>
    <row r="26" spans="1:99" ht="12.75" customHeight="1">
      <c r="A26" s="57" t="s">
        <v>185</v>
      </c>
      <c r="B26" s="17">
        <v>1027</v>
      </c>
      <c r="C26" s="58" t="s">
        <v>146</v>
      </c>
      <c r="D26" s="19">
        <f t="shared" ref="D26:D37" ca="1" si="24">+E26+F26+G26</f>
        <v>1951864.58</v>
      </c>
      <c r="E26" s="18">
        <f t="shared" ca="1" si="17"/>
        <v>1334487.0833333335</v>
      </c>
      <c r="F26" s="18">
        <f t="shared" ca="1" si="17"/>
        <v>501333.44333333336</v>
      </c>
      <c r="G26" s="18">
        <f t="shared" ca="1" si="17"/>
        <v>116044.05333333334</v>
      </c>
      <c r="H26" s="18">
        <f t="shared" ca="1" si="17"/>
        <v>6205.55</v>
      </c>
      <c r="I26" s="18">
        <f t="shared" ca="1" si="17"/>
        <v>2484863.0299999998</v>
      </c>
      <c r="J26" s="18">
        <f t="shared" ca="1" si="17"/>
        <v>0</v>
      </c>
      <c r="K26" s="18">
        <f t="shared" ca="1" si="17"/>
        <v>0</v>
      </c>
      <c r="L26" s="18">
        <f t="shared" ca="1" si="17"/>
        <v>0</v>
      </c>
      <c r="M26" s="18">
        <f t="shared" ca="1" si="17"/>
        <v>0</v>
      </c>
      <c r="N26" s="18">
        <f t="shared" ca="1" si="17"/>
        <v>0</v>
      </c>
      <c r="O26" s="18">
        <f t="shared" ca="1" si="17"/>
        <v>2626806.92</v>
      </c>
      <c r="P26" s="18">
        <f t="shared" ca="1" si="17"/>
        <v>0</v>
      </c>
      <c r="Q26" s="18">
        <f t="shared" ca="1" si="17"/>
        <v>368533.49</v>
      </c>
      <c r="R26" s="18">
        <f t="shared" ca="1" si="17"/>
        <v>0</v>
      </c>
      <c r="S26" s="18">
        <f t="shared" ca="1" si="17"/>
        <v>0</v>
      </c>
      <c r="T26" s="18">
        <f t="shared" ca="1" si="11"/>
        <v>247745958.63999999</v>
      </c>
      <c r="U26" s="18">
        <f t="shared" ca="1" si="18"/>
        <v>3910972.52</v>
      </c>
      <c r="V26" s="18">
        <f t="shared" ca="1" si="18"/>
        <v>11110986.42</v>
      </c>
      <c r="W26" s="18">
        <f t="shared" ca="1" si="18"/>
        <v>82279321.329999998</v>
      </c>
      <c r="X26" s="18">
        <f t="shared" ca="1" si="18"/>
        <v>0</v>
      </c>
      <c r="Y26" s="18">
        <f t="shared" ca="1" si="18"/>
        <v>317387.37</v>
      </c>
      <c r="Z26" s="18">
        <f t="shared" ca="1" si="18"/>
        <v>755651.94</v>
      </c>
      <c r="AA26" s="18">
        <f t="shared" ca="1" si="18"/>
        <v>0</v>
      </c>
      <c r="AB26" s="18">
        <f t="shared" ca="1" si="18"/>
        <v>0</v>
      </c>
      <c r="AC26" s="18">
        <f t="shared" ca="1" si="18"/>
        <v>18643.419999999998</v>
      </c>
      <c r="AD26" s="18">
        <f t="shared" ca="1" si="18"/>
        <v>175052.11</v>
      </c>
      <c r="AE26" s="18">
        <f t="shared" ca="1" si="18"/>
        <v>0</v>
      </c>
      <c r="AF26" s="18">
        <f t="shared" ca="1" si="18"/>
        <v>0</v>
      </c>
      <c r="AG26" s="18">
        <f t="shared" ca="1" si="18"/>
        <v>9649.3799999999992</v>
      </c>
      <c r="AH26" s="18">
        <f t="shared" ca="1" si="18"/>
        <v>45055.53</v>
      </c>
      <c r="AI26" s="18">
        <f t="shared" ca="1" si="18"/>
        <v>0</v>
      </c>
      <c r="AJ26" s="18">
        <f t="shared" ca="1" si="18"/>
        <v>1350023.0899999999</v>
      </c>
      <c r="AK26" s="18">
        <f t="shared" ca="1" si="15"/>
        <v>6323.53</v>
      </c>
      <c r="AL26" s="18">
        <f t="shared" ca="1" si="15"/>
        <v>0</v>
      </c>
      <c r="AM26" s="18">
        <f t="shared" ca="1" si="15"/>
        <v>565593.46</v>
      </c>
      <c r="AN26" s="18">
        <f t="shared" ca="1" si="15"/>
        <v>0</v>
      </c>
      <c r="AO26" s="18">
        <f t="shared" ca="1" si="15"/>
        <v>0</v>
      </c>
      <c r="AP26" s="18">
        <f t="shared" ca="1" si="15"/>
        <v>19870.599999999999</v>
      </c>
      <c r="AQ26" s="18">
        <f t="shared" ca="1" si="15"/>
        <v>0</v>
      </c>
      <c r="AR26" s="18">
        <f t="shared" ca="1" si="15"/>
        <v>0</v>
      </c>
      <c r="AS26" s="18">
        <f t="shared" ca="1" si="15"/>
        <v>0</v>
      </c>
      <c r="AT26" s="18">
        <f t="shared" ca="1" si="15"/>
        <v>5285030.42</v>
      </c>
      <c r="AU26" s="18">
        <f t="shared" ca="1" si="15"/>
        <v>92373.08</v>
      </c>
      <c r="AV26" s="18">
        <f t="shared" ca="1" si="15"/>
        <v>406985.79</v>
      </c>
      <c r="AW26" s="18">
        <f t="shared" ca="1" si="15"/>
        <v>0</v>
      </c>
      <c r="AX26" s="18">
        <f t="shared" ca="1" si="15"/>
        <v>27589.54</v>
      </c>
      <c r="AY26" s="18">
        <f t="shared" ca="1" si="15"/>
        <v>0</v>
      </c>
      <c r="AZ26" s="18">
        <f t="shared" ca="1" si="19"/>
        <v>0</v>
      </c>
      <c r="BA26" s="18">
        <f t="shared" ca="1" si="19"/>
        <v>0</v>
      </c>
      <c r="BB26" s="18">
        <f t="shared" ca="1" si="19"/>
        <v>0</v>
      </c>
      <c r="BC26" s="18">
        <f t="shared" ca="1" si="19"/>
        <v>0</v>
      </c>
      <c r="BD26" s="18">
        <f t="shared" ca="1" si="19"/>
        <v>5515636.4299999997</v>
      </c>
      <c r="BE26" s="18">
        <f t="shared" ca="1" si="19"/>
        <v>0</v>
      </c>
      <c r="BF26" s="18">
        <f t="shared" ca="1" si="19"/>
        <v>0</v>
      </c>
      <c r="BG26" s="18">
        <f t="shared" ca="1" si="19"/>
        <v>0</v>
      </c>
      <c r="BH26" s="18">
        <f t="shared" ca="1" si="19"/>
        <v>0</v>
      </c>
      <c r="BI26" s="18">
        <f t="shared" ca="1" si="19"/>
        <v>0</v>
      </c>
      <c r="BJ26" s="18">
        <f t="shared" ca="1" si="19"/>
        <v>0</v>
      </c>
      <c r="BK26" s="18">
        <f t="shared" ca="1" si="19"/>
        <v>0</v>
      </c>
      <c r="BL26" s="18">
        <f t="shared" ca="1" si="19"/>
        <v>0</v>
      </c>
      <c r="BM26" s="18">
        <f t="shared" ca="1" si="19"/>
        <v>372390.24</v>
      </c>
      <c r="BN26" s="18">
        <f t="shared" ca="1" si="19"/>
        <v>766769.74</v>
      </c>
      <c r="BO26" s="18">
        <f t="shared" ca="1" si="19"/>
        <v>0</v>
      </c>
      <c r="BP26" s="18">
        <f t="shared" ca="1" si="16"/>
        <v>401703.43</v>
      </c>
      <c r="BQ26" s="18">
        <f t="shared" ca="1" si="16"/>
        <v>29359.99</v>
      </c>
      <c r="BR26" s="18">
        <f t="shared" ca="1" si="16"/>
        <v>1198920.1200000001</v>
      </c>
      <c r="BS26" s="18">
        <f t="shared" ca="1" si="16"/>
        <v>559229.72</v>
      </c>
      <c r="BT26" s="18">
        <f t="shared" ca="1" si="16"/>
        <v>0</v>
      </c>
      <c r="BU26" s="18">
        <f t="shared" ca="1" si="16"/>
        <v>0</v>
      </c>
      <c r="BV26" s="18">
        <f t="shared" ca="1" si="16"/>
        <v>70784.97</v>
      </c>
      <c r="BW26" s="18">
        <f t="shared" ca="1" si="16"/>
        <v>0</v>
      </c>
      <c r="BX26" s="18">
        <f t="shared" ca="1" si="16"/>
        <v>0</v>
      </c>
      <c r="BY26" s="18">
        <f t="shared" ca="1" si="16"/>
        <v>0</v>
      </c>
      <c r="BZ26" s="18">
        <f t="shared" ca="1" si="16"/>
        <v>0</v>
      </c>
      <c r="CA26" s="18">
        <f t="shared" ca="1" si="20"/>
        <v>0</v>
      </c>
      <c r="CB26" s="18">
        <f t="shared" ca="1" si="20"/>
        <v>0</v>
      </c>
      <c r="CC26" s="18">
        <f t="shared" ca="1" si="20"/>
        <v>0</v>
      </c>
      <c r="CD26" s="18">
        <f t="shared" ca="1" si="20"/>
        <v>16800</v>
      </c>
      <c r="CE26" s="18">
        <f t="shared" ca="1" si="20"/>
        <v>0</v>
      </c>
      <c r="CF26" s="18">
        <f t="shared" ca="1" si="20"/>
        <v>0</v>
      </c>
      <c r="CG26" s="18">
        <f t="shared" ca="1" si="20"/>
        <v>0</v>
      </c>
      <c r="CH26" s="18">
        <f t="shared" ca="1" si="20"/>
        <v>100646.81</v>
      </c>
      <c r="CI26" s="19">
        <f t="shared" ref="CI26:CI37" ca="1" si="25">CJ26+CK26+CL26+CO26</f>
        <v>16934983.48</v>
      </c>
      <c r="CJ26" s="18">
        <f t="shared" ca="1" si="22"/>
        <v>0</v>
      </c>
      <c r="CK26" s="18">
        <f t="shared" ca="1" si="22"/>
        <v>590886.71</v>
      </c>
      <c r="CL26" s="19">
        <f t="shared" ref="CL26:CL37" ca="1" si="26">+CM26+CN26</f>
        <v>14430702.380000001</v>
      </c>
      <c r="CM26" s="18">
        <f t="shared" ca="1" si="23"/>
        <v>1179030.1599999999</v>
      </c>
      <c r="CN26" s="18">
        <f t="shared" ca="1" si="23"/>
        <v>13251672.220000001</v>
      </c>
      <c r="CO26" s="19">
        <f t="shared" ref="CO26:CO37" ca="1" si="27">+CP26+CQ26</f>
        <v>1913394.3900000001</v>
      </c>
      <c r="CP26" s="18">
        <f t="shared" ca="1" si="21"/>
        <v>1073378.6000000001</v>
      </c>
      <c r="CQ26" s="18">
        <f t="shared" ca="1" si="21"/>
        <v>840015.79</v>
      </c>
      <c r="CR26" s="18">
        <f t="shared" ca="1" si="21"/>
        <v>254551.58</v>
      </c>
      <c r="CS26" s="18">
        <f t="shared" ca="1" si="21"/>
        <v>0</v>
      </c>
      <c r="CT26" s="18">
        <f t="shared" ca="1" si="21"/>
        <v>0</v>
      </c>
      <c r="CU26" s="19">
        <f t="shared" ca="1" si="9"/>
        <v>387782518.25000006</v>
      </c>
    </row>
    <row r="27" spans="1:99" ht="12.75" customHeight="1">
      <c r="A27" s="57" t="s">
        <v>187</v>
      </c>
      <c r="B27" s="17">
        <v>1028</v>
      </c>
      <c r="C27" s="58" t="s">
        <v>146</v>
      </c>
      <c r="D27" s="19">
        <f t="shared" ca="1" si="24"/>
        <v>607981300.62</v>
      </c>
      <c r="E27" s="18">
        <f t="shared" ca="1" si="17"/>
        <v>52967863.187999465</v>
      </c>
      <c r="F27" s="18">
        <f t="shared" ca="1" si="17"/>
        <v>455795150.84300065</v>
      </c>
      <c r="G27" s="18">
        <f t="shared" ca="1" si="17"/>
        <v>99218286.588999912</v>
      </c>
      <c r="H27" s="18">
        <f t="shared" ca="1" si="17"/>
        <v>4389444.25</v>
      </c>
      <c r="I27" s="18">
        <f t="shared" ca="1" si="17"/>
        <v>25250297.149999999</v>
      </c>
      <c r="J27" s="18">
        <f t="shared" ca="1" si="17"/>
        <v>0</v>
      </c>
      <c r="K27" s="18">
        <f t="shared" ca="1" si="17"/>
        <v>0</v>
      </c>
      <c r="L27" s="18">
        <f t="shared" ca="1" si="17"/>
        <v>0</v>
      </c>
      <c r="M27" s="18">
        <f t="shared" ca="1" si="17"/>
        <v>0</v>
      </c>
      <c r="N27" s="18">
        <f t="shared" ca="1" si="17"/>
        <v>0</v>
      </c>
      <c r="O27" s="18">
        <f t="shared" ca="1" si="17"/>
        <v>93027603.480000004</v>
      </c>
      <c r="P27" s="18">
        <f t="shared" ca="1" si="17"/>
        <v>0</v>
      </c>
      <c r="Q27" s="18">
        <f t="shared" ca="1" si="17"/>
        <v>34776584.770000011</v>
      </c>
      <c r="R27" s="18">
        <f t="shared" ca="1" si="17"/>
        <v>0</v>
      </c>
      <c r="S27" s="18">
        <f t="shared" ca="1" si="17"/>
        <v>0</v>
      </c>
      <c r="T27" s="18">
        <f t="shared" ca="1" si="11"/>
        <v>548674082.23056901</v>
      </c>
      <c r="U27" s="18">
        <f t="shared" ca="1" si="18"/>
        <v>17256484.719431005</v>
      </c>
      <c r="V27" s="18">
        <f t="shared" ca="1" si="18"/>
        <v>21736248.16</v>
      </c>
      <c r="W27" s="18">
        <f t="shared" ca="1" si="18"/>
        <v>355062019.00999999</v>
      </c>
      <c r="X27" s="18">
        <f t="shared" ca="1" si="18"/>
        <v>0</v>
      </c>
      <c r="Y27" s="18">
        <f t="shared" ca="1" si="18"/>
        <v>49657816.969999999</v>
      </c>
      <c r="Z27" s="18">
        <f t="shared" ca="1" si="18"/>
        <v>73101784.640000001</v>
      </c>
      <c r="AA27" s="18">
        <f t="shared" ca="1" si="18"/>
        <v>0</v>
      </c>
      <c r="AB27" s="18">
        <f t="shared" ca="1" si="18"/>
        <v>0</v>
      </c>
      <c r="AC27" s="18">
        <f t="shared" ca="1" si="18"/>
        <v>2368713.7999999998</v>
      </c>
      <c r="AD27" s="18">
        <f t="shared" ca="1" si="18"/>
        <v>22491250.859999999</v>
      </c>
      <c r="AE27" s="18">
        <f t="shared" ca="1" si="18"/>
        <v>1200</v>
      </c>
      <c r="AF27" s="18">
        <f t="shared" ca="1" si="18"/>
        <v>1990007.91</v>
      </c>
      <c r="AG27" s="18">
        <f t="shared" ca="1" si="18"/>
        <v>777330.65</v>
      </c>
      <c r="AH27" s="18">
        <f t="shared" ca="1" si="18"/>
        <v>693607.16000000015</v>
      </c>
      <c r="AI27" s="18">
        <f t="shared" ca="1" si="18"/>
        <v>215372.06</v>
      </c>
      <c r="AJ27" s="18">
        <f t="shared" ca="1" si="18"/>
        <v>817113.44000000006</v>
      </c>
      <c r="AK27" s="18">
        <f t="shared" ca="1" si="15"/>
        <v>50577.4</v>
      </c>
      <c r="AL27" s="18">
        <f t="shared" ca="1" si="15"/>
        <v>0</v>
      </c>
      <c r="AM27" s="18">
        <f t="shared" ca="1" si="15"/>
        <v>16720458.560000001</v>
      </c>
      <c r="AN27" s="18">
        <f t="shared" ca="1" si="15"/>
        <v>78839.820000000007</v>
      </c>
      <c r="AO27" s="18">
        <f t="shared" ca="1" si="15"/>
        <v>0</v>
      </c>
      <c r="AP27" s="18">
        <f t="shared" ca="1" si="15"/>
        <v>2349428.9700000007</v>
      </c>
      <c r="AQ27" s="18">
        <f t="shared" ca="1" si="15"/>
        <v>0</v>
      </c>
      <c r="AR27" s="18">
        <f t="shared" ca="1" si="15"/>
        <v>0</v>
      </c>
      <c r="AS27" s="18">
        <f t="shared" ca="1" si="15"/>
        <v>0</v>
      </c>
      <c r="AT27" s="18">
        <f t="shared" ca="1" si="15"/>
        <v>0</v>
      </c>
      <c r="AU27" s="18">
        <f t="shared" ca="1" si="15"/>
        <v>0</v>
      </c>
      <c r="AV27" s="18">
        <f t="shared" ca="1" si="15"/>
        <v>0</v>
      </c>
      <c r="AW27" s="18">
        <f t="shared" ca="1" si="15"/>
        <v>0</v>
      </c>
      <c r="AX27" s="18">
        <f t="shared" ca="1" si="15"/>
        <v>0</v>
      </c>
      <c r="AY27" s="18">
        <f t="shared" ca="1" si="15"/>
        <v>0</v>
      </c>
      <c r="AZ27" s="18">
        <f t="shared" ca="1" si="19"/>
        <v>0</v>
      </c>
      <c r="BA27" s="18">
        <f t="shared" ca="1" si="19"/>
        <v>0</v>
      </c>
      <c r="BB27" s="18">
        <f t="shared" ca="1" si="19"/>
        <v>0</v>
      </c>
      <c r="BC27" s="18">
        <f t="shared" ca="1" si="19"/>
        <v>0</v>
      </c>
      <c r="BD27" s="18">
        <f t="shared" ca="1" si="19"/>
        <v>15999241.779999999</v>
      </c>
      <c r="BE27" s="18">
        <f t="shared" ca="1" si="19"/>
        <v>0</v>
      </c>
      <c r="BF27" s="18">
        <f t="shared" ca="1" si="19"/>
        <v>0</v>
      </c>
      <c r="BG27" s="18">
        <f t="shared" ca="1" si="19"/>
        <v>0</v>
      </c>
      <c r="BH27" s="18">
        <f t="shared" ca="1" si="19"/>
        <v>0</v>
      </c>
      <c r="BI27" s="18">
        <f t="shared" ca="1" si="19"/>
        <v>0</v>
      </c>
      <c r="BJ27" s="18">
        <f t="shared" ca="1" si="19"/>
        <v>0</v>
      </c>
      <c r="BK27" s="18">
        <f t="shared" ca="1" si="19"/>
        <v>0</v>
      </c>
      <c r="BL27" s="18">
        <f t="shared" ca="1" si="19"/>
        <v>0</v>
      </c>
      <c r="BM27" s="18">
        <f t="shared" ca="1" si="19"/>
        <v>0</v>
      </c>
      <c r="BN27" s="18">
        <f t="shared" ca="1" si="19"/>
        <v>1790161.39</v>
      </c>
      <c r="BO27" s="18">
        <f t="shared" ca="1" si="19"/>
        <v>0</v>
      </c>
      <c r="BP27" s="18">
        <f t="shared" ca="1" si="16"/>
        <v>153212699.63</v>
      </c>
      <c r="BQ27" s="18">
        <f t="shared" ca="1" si="16"/>
        <v>38728009.609999999</v>
      </c>
      <c r="BR27" s="18">
        <f t="shared" ca="1" si="16"/>
        <v>100785352.47</v>
      </c>
      <c r="BS27" s="18">
        <f t="shared" ca="1" si="16"/>
        <v>99747585.260000005</v>
      </c>
      <c r="BT27" s="18">
        <f t="shared" ca="1" si="16"/>
        <v>0</v>
      </c>
      <c r="BU27" s="18">
        <f t="shared" ca="1" si="16"/>
        <v>0</v>
      </c>
      <c r="BV27" s="18">
        <f t="shared" ca="1" si="16"/>
        <v>0</v>
      </c>
      <c r="BW27" s="18">
        <f t="shared" ca="1" si="16"/>
        <v>308.32</v>
      </c>
      <c r="BX27" s="18">
        <f t="shared" ca="1" si="16"/>
        <v>0</v>
      </c>
      <c r="BY27" s="18">
        <f t="shared" ca="1" si="16"/>
        <v>0</v>
      </c>
      <c r="BZ27" s="18">
        <f t="shared" ca="1" si="16"/>
        <v>254992.6</v>
      </c>
      <c r="CA27" s="18">
        <f t="shared" ca="1" si="20"/>
        <v>3136256.66</v>
      </c>
      <c r="CB27" s="18">
        <f t="shared" ca="1" si="20"/>
        <v>0</v>
      </c>
      <c r="CC27" s="18">
        <f t="shared" ca="1" si="20"/>
        <v>2212213.41</v>
      </c>
      <c r="CD27" s="18">
        <f t="shared" ca="1" si="20"/>
        <v>0</v>
      </c>
      <c r="CE27" s="18">
        <f t="shared" ca="1" si="20"/>
        <v>0</v>
      </c>
      <c r="CF27" s="18">
        <f t="shared" ca="1" si="20"/>
        <v>0</v>
      </c>
      <c r="CG27" s="18">
        <f t="shared" ca="1" si="20"/>
        <v>72050.47</v>
      </c>
      <c r="CH27" s="18">
        <f t="shared" ca="1" si="20"/>
        <v>0</v>
      </c>
      <c r="CI27" s="19">
        <f t="shared" ca="1" si="25"/>
        <v>907610252.64601398</v>
      </c>
      <c r="CJ27" s="18">
        <f t="shared" ca="1" si="22"/>
        <v>433680.76247000002</v>
      </c>
      <c r="CK27" s="18">
        <f t="shared" ca="1" si="22"/>
        <v>189790.762288</v>
      </c>
      <c r="CL27" s="19">
        <f t="shared" ca="1" si="26"/>
        <v>125796964.093444</v>
      </c>
      <c r="CM27" s="18">
        <f t="shared" ca="1" si="23"/>
        <v>2314911.0192100001</v>
      </c>
      <c r="CN27" s="18">
        <f t="shared" ca="1" si="23"/>
        <v>123482053.07423401</v>
      </c>
      <c r="CO27" s="19">
        <f t="shared" ca="1" si="27"/>
        <v>781189817.027812</v>
      </c>
      <c r="CP27" s="18">
        <f t="shared" ca="1" si="21"/>
        <v>97633705.978033006</v>
      </c>
      <c r="CQ27" s="18">
        <f t="shared" ca="1" si="21"/>
        <v>683556111.04977906</v>
      </c>
      <c r="CR27" s="18">
        <f t="shared" ca="1" si="21"/>
        <v>2299214.3676060005</v>
      </c>
      <c r="CS27" s="18">
        <f t="shared" ca="1" si="21"/>
        <v>0</v>
      </c>
      <c r="CT27" s="18">
        <f t="shared" ca="1" si="21"/>
        <v>0</v>
      </c>
      <c r="CU27" s="19">
        <f t="shared" ca="1" si="9"/>
        <v>3205315905.2436204</v>
      </c>
    </row>
    <row r="28" spans="1:99" ht="12.75" customHeight="1">
      <c r="A28" s="57" t="s">
        <v>189</v>
      </c>
      <c r="B28" s="17">
        <v>1030</v>
      </c>
      <c r="C28" s="58" t="s">
        <v>146</v>
      </c>
      <c r="D28" s="19">
        <f t="shared" ca="1" si="24"/>
        <v>72121241</v>
      </c>
      <c r="E28" s="18">
        <f t="shared" ca="1" si="17"/>
        <v>28043318</v>
      </c>
      <c r="F28" s="18">
        <f t="shared" ca="1" si="17"/>
        <v>12289142</v>
      </c>
      <c r="G28" s="18">
        <f t="shared" ca="1" si="17"/>
        <v>31788781</v>
      </c>
      <c r="H28" s="18">
        <f t="shared" ca="1" si="17"/>
        <v>2246223</v>
      </c>
      <c r="I28" s="18">
        <f t="shared" ca="1" si="17"/>
        <v>52574281</v>
      </c>
      <c r="J28" s="18">
        <f t="shared" ca="1" si="17"/>
        <v>122358</v>
      </c>
      <c r="K28" s="18">
        <f t="shared" ca="1" si="17"/>
        <v>0</v>
      </c>
      <c r="L28" s="18">
        <f t="shared" ca="1" si="17"/>
        <v>0</v>
      </c>
      <c r="M28" s="18">
        <f t="shared" ca="1" si="17"/>
        <v>0</v>
      </c>
      <c r="N28" s="18">
        <f t="shared" ca="1" si="17"/>
        <v>0</v>
      </c>
      <c r="O28" s="18">
        <f t="shared" ca="1" si="17"/>
        <v>30751894</v>
      </c>
      <c r="P28" s="18">
        <f t="shared" ca="1" si="17"/>
        <v>1775633</v>
      </c>
      <c r="Q28" s="18">
        <f t="shared" ca="1" si="17"/>
        <v>180833</v>
      </c>
      <c r="R28" s="18">
        <f t="shared" ca="1" si="17"/>
        <v>0</v>
      </c>
      <c r="S28" s="18">
        <f t="shared" ca="1" si="17"/>
        <v>0</v>
      </c>
      <c r="T28" s="18">
        <f t="shared" ca="1" si="11"/>
        <v>1565075134</v>
      </c>
      <c r="U28" s="18">
        <f t="shared" ca="1" si="18"/>
        <v>1887963</v>
      </c>
      <c r="V28" s="18">
        <f t="shared" ca="1" si="18"/>
        <v>42384174</v>
      </c>
      <c r="W28" s="18">
        <f t="shared" ca="1" si="18"/>
        <v>350975010</v>
      </c>
      <c r="X28" s="18">
        <f t="shared" ca="1" si="18"/>
        <v>0</v>
      </c>
      <c r="Y28" s="18">
        <f t="shared" ca="1" si="18"/>
        <v>5090101</v>
      </c>
      <c r="Z28" s="18">
        <f t="shared" ca="1" si="18"/>
        <v>6011746</v>
      </c>
      <c r="AA28" s="18">
        <f t="shared" ca="1" si="18"/>
        <v>0</v>
      </c>
      <c r="AB28" s="18">
        <f t="shared" ca="1" si="18"/>
        <v>0</v>
      </c>
      <c r="AC28" s="18">
        <f t="shared" ca="1" si="18"/>
        <v>1449856</v>
      </c>
      <c r="AD28" s="18">
        <f t="shared" ca="1" si="18"/>
        <v>214242</v>
      </c>
      <c r="AE28" s="18">
        <f t="shared" ca="1" si="18"/>
        <v>0</v>
      </c>
      <c r="AF28" s="18">
        <f t="shared" ca="1" si="18"/>
        <v>2507720</v>
      </c>
      <c r="AG28" s="18">
        <f t="shared" ca="1" si="18"/>
        <v>1150260</v>
      </c>
      <c r="AH28" s="18">
        <f t="shared" ca="1" si="18"/>
        <v>1524080</v>
      </c>
      <c r="AI28" s="18">
        <f t="shared" ca="1" si="18"/>
        <v>0</v>
      </c>
      <c r="AJ28" s="18">
        <f t="shared" ca="1" si="18"/>
        <v>869761</v>
      </c>
      <c r="AK28" s="18">
        <f t="shared" ca="1" si="15"/>
        <v>6142</v>
      </c>
      <c r="AL28" s="18">
        <f t="shared" ca="1" si="15"/>
        <v>0</v>
      </c>
      <c r="AM28" s="18">
        <f t="shared" ca="1" si="15"/>
        <v>2904370</v>
      </c>
      <c r="AN28" s="18">
        <f t="shared" ca="1" si="15"/>
        <v>0</v>
      </c>
      <c r="AO28" s="18">
        <f t="shared" ca="1" si="15"/>
        <v>0</v>
      </c>
      <c r="AP28" s="18">
        <f t="shared" ca="1" si="15"/>
        <v>1405139</v>
      </c>
      <c r="AQ28" s="18">
        <f t="shared" ca="1" si="15"/>
        <v>0</v>
      </c>
      <c r="AR28" s="18">
        <f t="shared" ca="1" si="15"/>
        <v>0</v>
      </c>
      <c r="AS28" s="18">
        <f t="shared" ca="1" si="15"/>
        <v>0</v>
      </c>
      <c r="AT28" s="18">
        <f t="shared" ca="1" si="15"/>
        <v>162707578</v>
      </c>
      <c r="AU28" s="18">
        <f t="shared" ca="1" si="15"/>
        <v>1405485</v>
      </c>
      <c r="AV28" s="18">
        <f t="shared" ca="1" si="15"/>
        <v>1122356</v>
      </c>
      <c r="AW28" s="18">
        <f t="shared" ca="1" si="15"/>
        <v>0</v>
      </c>
      <c r="AX28" s="18">
        <f t="shared" ca="1" si="15"/>
        <v>1153620</v>
      </c>
      <c r="AY28" s="18">
        <f t="shared" ca="1" si="15"/>
        <v>0</v>
      </c>
      <c r="AZ28" s="18">
        <f t="shared" ca="1" si="19"/>
        <v>0</v>
      </c>
      <c r="BA28" s="18">
        <f t="shared" ca="1" si="19"/>
        <v>0</v>
      </c>
      <c r="BB28" s="18">
        <f t="shared" ca="1" si="19"/>
        <v>0</v>
      </c>
      <c r="BC28" s="18">
        <f t="shared" ca="1" si="19"/>
        <v>0</v>
      </c>
      <c r="BD28" s="18">
        <f t="shared" ca="1" si="19"/>
        <v>135675718.00999999</v>
      </c>
      <c r="BE28" s="18">
        <f t="shared" ca="1" si="19"/>
        <v>4210</v>
      </c>
      <c r="BF28" s="18">
        <f t="shared" ca="1" si="19"/>
        <v>0</v>
      </c>
      <c r="BG28" s="18">
        <f t="shared" ca="1" si="19"/>
        <v>0</v>
      </c>
      <c r="BH28" s="18">
        <f t="shared" ca="1" si="19"/>
        <v>0</v>
      </c>
      <c r="BI28" s="18">
        <f t="shared" ca="1" si="19"/>
        <v>0</v>
      </c>
      <c r="BJ28" s="18">
        <f t="shared" ca="1" si="19"/>
        <v>0</v>
      </c>
      <c r="BK28" s="18">
        <f t="shared" ca="1" si="19"/>
        <v>0</v>
      </c>
      <c r="BL28" s="18">
        <f t="shared" ca="1" si="19"/>
        <v>0</v>
      </c>
      <c r="BM28" s="18">
        <f t="shared" ca="1" si="19"/>
        <v>663586</v>
      </c>
      <c r="BN28" s="18">
        <f t="shared" ca="1" si="19"/>
        <v>23980337</v>
      </c>
      <c r="BO28" s="18">
        <f t="shared" ca="1" si="19"/>
        <v>0</v>
      </c>
      <c r="BP28" s="18">
        <f t="shared" ca="1" si="16"/>
        <v>36080494</v>
      </c>
      <c r="BQ28" s="18">
        <f t="shared" ca="1" si="16"/>
        <v>960272</v>
      </c>
      <c r="BR28" s="18">
        <f t="shared" ca="1" si="16"/>
        <v>11137883</v>
      </c>
      <c r="BS28" s="18">
        <f t="shared" ca="1" si="16"/>
        <v>62126728</v>
      </c>
      <c r="BT28" s="18">
        <f t="shared" ca="1" si="16"/>
        <v>0</v>
      </c>
      <c r="BU28" s="18">
        <f t="shared" ca="1" si="16"/>
        <v>0</v>
      </c>
      <c r="BV28" s="18">
        <f t="shared" ca="1" si="16"/>
        <v>0</v>
      </c>
      <c r="BW28" s="18">
        <f t="shared" ca="1" si="16"/>
        <v>29611</v>
      </c>
      <c r="BX28" s="18">
        <f t="shared" ca="1" si="16"/>
        <v>0</v>
      </c>
      <c r="BY28" s="18">
        <f t="shared" ca="1" si="16"/>
        <v>0</v>
      </c>
      <c r="BZ28" s="18">
        <f t="shared" ca="1" si="16"/>
        <v>5032224</v>
      </c>
      <c r="CA28" s="18">
        <f t="shared" ca="1" si="20"/>
        <v>30003291</v>
      </c>
      <c r="CB28" s="18">
        <f t="shared" ca="1" si="20"/>
        <v>87036</v>
      </c>
      <c r="CC28" s="18">
        <f t="shared" ca="1" si="20"/>
        <v>2544729</v>
      </c>
      <c r="CD28" s="18">
        <f t="shared" ca="1" si="20"/>
        <v>0</v>
      </c>
      <c r="CE28" s="18">
        <f t="shared" ca="1" si="20"/>
        <v>0</v>
      </c>
      <c r="CF28" s="18">
        <f t="shared" ca="1" si="20"/>
        <v>13678</v>
      </c>
      <c r="CG28" s="18">
        <f t="shared" ca="1" si="20"/>
        <v>897522</v>
      </c>
      <c r="CH28" s="18">
        <f t="shared" ca="1" si="20"/>
        <v>0</v>
      </c>
      <c r="CI28" s="19">
        <f t="shared" ca="1" si="25"/>
        <v>29518120</v>
      </c>
      <c r="CJ28" s="18">
        <f t="shared" ca="1" si="22"/>
        <v>0</v>
      </c>
      <c r="CK28" s="18">
        <f t="shared" ca="1" si="22"/>
        <v>0</v>
      </c>
      <c r="CL28" s="19">
        <f t="shared" ca="1" si="26"/>
        <v>29518120</v>
      </c>
      <c r="CM28" s="18">
        <f t="shared" ca="1" si="23"/>
        <v>19524</v>
      </c>
      <c r="CN28" s="18">
        <f t="shared" ca="1" si="23"/>
        <v>29498596</v>
      </c>
      <c r="CO28" s="19">
        <f t="shared" ca="1" si="27"/>
        <v>0</v>
      </c>
      <c r="CP28" s="18">
        <f t="shared" ca="1" si="21"/>
        <v>0</v>
      </c>
      <c r="CQ28" s="18">
        <f t="shared" ca="1" si="21"/>
        <v>0</v>
      </c>
      <c r="CR28" s="18">
        <f t="shared" ca="1" si="21"/>
        <v>0</v>
      </c>
      <c r="CS28" s="18">
        <f t="shared" ca="1" si="21"/>
        <v>0</v>
      </c>
      <c r="CT28" s="18">
        <f t="shared" ca="1" si="21"/>
        <v>0</v>
      </c>
      <c r="CU28" s="19">
        <f t="shared" ca="1" si="9"/>
        <v>2648372639.0100002</v>
      </c>
    </row>
    <row r="29" spans="1:99" ht="12.75" customHeight="1">
      <c r="A29" s="57" t="s">
        <v>191</v>
      </c>
      <c r="B29" s="17">
        <v>1031</v>
      </c>
      <c r="C29" s="58" t="s">
        <v>146</v>
      </c>
      <c r="D29" s="19">
        <f t="shared" ca="1" si="24"/>
        <v>25242324.740000002</v>
      </c>
      <c r="E29" s="18">
        <f t="shared" ca="1" si="17"/>
        <v>3696574.44</v>
      </c>
      <c r="F29" s="18">
        <f t="shared" ca="1" si="17"/>
        <v>9184570.0700000003</v>
      </c>
      <c r="G29" s="18">
        <f t="shared" ca="1" si="17"/>
        <v>12361180.23</v>
      </c>
      <c r="H29" s="18">
        <f t="shared" ca="1" si="17"/>
        <v>36071.490000000005</v>
      </c>
      <c r="I29" s="18">
        <f t="shared" ca="1" si="17"/>
        <v>3015041.35</v>
      </c>
      <c r="J29" s="18">
        <f t="shared" ca="1" si="17"/>
        <v>399659.6</v>
      </c>
      <c r="K29" s="18">
        <f t="shared" ca="1" si="17"/>
        <v>0</v>
      </c>
      <c r="L29" s="18">
        <f t="shared" ca="1" si="17"/>
        <v>0</v>
      </c>
      <c r="M29" s="18">
        <f t="shared" ca="1" si="17"/>
        <v>0</v>
      </c>
      <c r="N29" s="18">
        <f t="shared" ca="1" si="17"/>
        <v>0</v>
      </c>
      <c r="O29" s="18">
        <f t="shared" ca="1" si="17"/>
        <v>5318028.1999999993</v>
      </c>
      <c r="P29" s="18">
        <f t="shared" ca="1" si="17"/>
        <v>0</v>
      </c>
      <c r="Q29" s="18">
        <f t="shared" ca="1" si="17"/>
        <v>66632.44</v>
      </c>
      <c r="R29" s="18">
        <f t="shared" ca="1" si="17"/>
        <v>0</v>
      </c>
      <c r="S29" s="18">
        <f t="shared" ca="1" si="17"/>
        <v>0</v>
      </c>
      <c r="T29" s="18">
        <f t="shared" ca="1" si="11"/>
        <v>0</v>
      </c>
      <c r="U29" s="18">
        <f t="shared" ca="1" si="18"/>
        <v>0</v>
      </c>
      <c r="V29" s="18">
        <f t="shared" ca="1" si="18"/>
        <v>-56.55</v>
      </c>
      <c r="W29" s="18">
        <f t="shared" ca="1" si="18"/>
        <v>83365340.810000002</v>
      </c>
      <c r="X29" s="18">
        <f t="shared" ca="1" si="18"/>
        <v>0</v>
      </c>
      <c r="Y29" s="18">
        <f t="shared" ca="1" si="18"/>
        <v>638806.30000000005</v>
      </c>
      <c r="Z29" s="18">
        <f t="shared" ca="1" si="18"/>
        <v>1067058.97</v>
      </c>
      <c r="AA29" s="18">
        <f t="shared" ca="1" si="18"/>
        <v>0</v>
      </c>
      <c r="AB29" s="18">
        <f t="shared" ca="1" si="18"/>
        <v>0</v>
      </c>
      <c r="AC29" s="18">
        <f t="shared" ca="1" si="18"/>
        <v>13007.09</v>
      </c>
      <c r="AD29" s="18">
        <f t="shared" ca="1" si="18"/>
        <v>57631.990000000005</v>
      </c>
      <c r="AE29" s="18">
        <f t="shared" ca="1" si="18"/>
        <v>0</v>
      </c>
      <c r="AF29" s="18">
        <f t="shared" ca="1" si="18"/>
        <v>-350</v>
      </c>
      <c r="AG29" s="18">
        <f t="shared" ca="1" si="18"/>
        <v>635079.91</v>
      </c>
      <c r="AH29" s="18">
        <f t="shared" ca="1" si="18"/>
        <v>0</v>
      </c>
      <c r="AI29" s="18">
        <f t="shared" ca="1" si="18"/>
        <v>0</v>
      </c>
      <c r="AJ29" s="18">
        <f t="shared" ca="1" si="18"/>
        <v>0</v>
      </c>
      <c r="AK29" s="18">
        <f t="shared" ca="1" si="15"/>
        <v>2365.23</v>
      </c>
      <c r="AL29" s="18">
        <f t="shared" ca="1" si="15"/>
        <v>0</v>
      </c>
      <c r="AM29" s="18">
        <f t="shared" ca="1" si="15"/>
        <v>600</v>
      </c>
      <c r="AN29" s="18">
        <f t="shared" ca="1" si="15"/>
        <v>0</v>
      </c>
      <c r="AO29" s="18">
        <f t="shared" ca="1" si="15"/>
        <v>0</v>
      </c>
      <c r="AP29" s="18">
        <f t="shared" ca="1" si="15"/>
        <v>48897.380000000005</v>
      </c>
      <c r="AQ29" s="18">
        <f t="shared" ca="1" si="15"/>
        <v>0</v>
      </c>
      <c r="AR29" s="18">
        <f t="shared" ca="1" si="15"/>
        <v>0</v>
      </c>
      <c r="AS29" s="18">
        <f t="shared" ca="1" si="15"/>
        <v>0</v>
      </c>
      <c r="AT29" s="18">
        <f t="shared" ca="1" si="15"/>
        <v>0</v>
      </c>
      <c r="AU29" s="18">
        <f t="shared" ca="1" si="15"/>
        <v>0</v>
      </c>
      <c r="AV29" s="18">
        <f t="shared" ca="1" si="15"/>
        <v>0</v>
      </c>
      <c r="AW29" s="18">
        <f t="shared" ca="1" si="15"/>
        <v>0</v>
      </c>
      <c r="AX29" s="18">
        <f t="shared" ca="1" si="15"/>
        <v>0</v>
      </c>
      <c r="AY29" s="18">
        <f t="shared" ca="1" si="15"/>
        <v>0</v>
      </c>
      <c r="AZ29" s="18">
        <f t="shared" ca="1" si="19"/>
        <v>0</v>
      </c>
      <c r="BA29" s="18">
        <f t="shared" ca="1" si="19"/>
        <v>0</v>
      </c>
      <c r="BB29" s="18">
        <f t="shared" ca="1" si="19"/>
        <v>-18795.66</v>
      </c>
      <c r="BC29" s="18">
        <f t="shared" ca="1" si="19"/>
        <v>0</v>
      </c>
      <c r="BD29" s="18">
        <f t="shared" ca="1" si="19"/>
        <v>5478794.6500000004</v>
      </c>
      <c r="BE29" s="18">
        <f t="shared" ca="1" si="19"/>
        <v>-71376.539999999994</v>
      </c>
      <c r="BF29" s="18">
        <f t="shared" ca="1" si="19"/>
        <v>0</v>
      </c>
      <c r="BG29" s="18">
        <f t="shared" ca="1" si="19"/>
        <v>0</v>
      </c>
      <c r="BH29" s="18">
        <f t="shared" ca="1" si="19"/>
        <v>0</v>
      </c>
      <c r="BI29" s="18">
        <f t="shared" ca="1" si="19"/>
        <v>0</v>
      </c>
      <c r="BJ29" s="18">
        <f t="shared" ca="1" si="19"/>
        <v>0</v>
      </c>
      <c r="BK29" s="18">
        <f t="shared" ca="1" si="19"/>
        <v>0</v>
      </c>
      <c r="BL29" s="18">
        <f t="shared" ca="1" si="19"/>
        <v>0</v>
      </c>
      <c r="BM29" s="18">
        <f t="shared" ca="1" si="19"/>
        <v>1963727.44</v>
      </c>
      <c r="BN29" s="18">
        <f t="shared" ca="1" si="19"/>
        <v>798688.59</v>
      </c>
      <c r="BO29" s="18">
        <f t="shared" ca="1" si="19"/>
        <v>0</v>
      </c>
      <c r="BP29" s="18">
        <f t="shared" ca="1" si="16"/>
        <v>3471694.37</v>
      </c>
      <c r="BQ29" s="18">
        <f t="shared" ca="1" si="16"/>
        <v>22393.14</v>
      </c>
      <c r="BR29" s="18">
        <f t="shared" ca="1" si="16"/>
        <v>2165060.0699999998</v>
      </c>
      <c r="BS29" s="18">
        <f t="shared" ca="1" si="16"/>
        <v>1967284.1400000001</v>
      </c>
      <c r="BT29" s="18">
        <f t="shared" ca="1" si="16"/>
        <v>0</v>
      </c>
      <c r="BU29" s="18">
        <f t="shared" ca="1" si="16"/>
        <v>0</v>
      </c>
      <c r="BV29" s="18">
        <f t="shared" ca="1" si="16"/>
        <v>0</v>
      </c>
      <c r="BW29" s="18">
        <f t="shared" ca="1" si="16"/>
        <v>0</v>
      </c>
      <c r="BX29" s="18">
        <f t="shared" ca="1" si="16"/>
        <v>0</v>
      </c>
      <c r="BY29" s="18">
        <f t="shared" ca="1" si="16"/>
        <v>0</v>
      </c>
      <c r="BZ29" s="18">
        <f t="shared" ca="1" si="16"/>
        <v>0</v>
      </c>
      <c r="CA29" s="18">
        <f t="shared" ca="1" si="20"/>
        <v>0</v>
      </c>
      <c r="CB29" s="18">
        <f t="shared" ca="1" si="20"/>
        <v>0</v>
      </c>
      <c r="CC29" s="18">
        <f t="shared" ca="1" si="20"/>
        <v>0</v>
      </c>
      <c r="CD29" s="18">
        <f t="shared" ca="1" si="20"/>
        <v>0</v>
      </c>
      <c r="CE29" s="18">
        <f t="shared" ca="1" si="20"/>
        <v>0</v>
      </c>
      <c r="CF29" s="18">
        <f t="shared" ca="1" si="20"/>
        <v>0</v>
      </c>
      <c r="CG29" s="18">
        <f t="shared" ca="1" si="20"/>
        <v>0</v>
      </c>
      <c r="CH29" s="18">
        <f t="shared" ca="1" si="20"/>
        <v>0</v>
      </c>
      <c r="CI29" s="19">
        <f t="shared" ca="1" si="25"/>
        <v>0</v>
      </c>
      <c r="CJ29" s="18">
        <f t="shared" ca="1" si="22"/>
        <v>0</v>
      </c>
      <c r="CK29" s="18">
        <f t="shared" ca="1" si="22"/>
        <v>0</v>
      </c>
      <c r="CL29" s="19">
        <f t="shared" ca="1" si="26"/>
        <v>0</v>
      </c>
      <c r="CM29" s="18">
        <f t="shared" ca="1" si="23"/>
        <v>0</v>
      </c>
      <c r="CN29" s="18">
        <f t="shared" ca="1" si="23"/>
        <v>0</v>
      </c>
      <c r="CO29" s="19">
        <f t="shared" ca="1" si="27"/>
        <v>0</v>
      </c>
      <c r="CP29" s="18">
        <f t="shared" ca="1" si="21"/>
        <v>0</v>
      </c>
      <c r="CQ29" s="18">
        <f t="shared" ca="1" si="21"/>
        <v>0</v>
      </c>
      <c r="CR29" s="18">
        <f t="shared" ca="1" si="21"/>
        <v>859431</v>
      </c>
      <c r="CS29" s="18">
        <f t="shared" ca="1" si="21"/>
        <v>0</v>
      </c>
      <c r="CT29" s="18">
        <f t="shared" ca="1" si="21"/>
        <v>0</v>
      </c>
      <c r="CU29" s="19">
        <f t="shared" ca="1" si="9"/>
        <v>136543040.15000001</v>
      </c>
    </row>
    <row r="30" spans="1:99" ht="12.75" customHeight="1">
      <c r="A30" s="57" t="s">
        <v>193</v>
      </c>
      <c r="B30" s="17">
        <v>1032</v>
      </c>
      <c r="C30" s="58" t="s">
        <v>146</v>
      </c>
      <c r="D30" s="19">
        <f t="shared" ca="1" si="24"/>
        <v>181488248.41080007</v>
      </c>
      <c r="E30" s="18">
        <f t="shared" ca="1" si="17"/>
        <v>15353777.517188268</v>
      </c>
      <c r="F30" s="18">
        <f t="shared" ca="1" si="17"/>
        <v>107449955.62659201</v>
      </c>
      <c r="G30" s="18">
        <f t="shared" ca="1" si="17"/>
        <v>58684515.267019801</v>
      </c>
      <c r="H30" s="18">
        <f t="shared" ca="1" si="17"/>
        <v>30089752.510000002</v>
      </c>
      <c r="I30" s="18">
        <f t="shared" ca="1" si="17"/>
        <v>49476270.5</v>
      </c>
      <c r="J30" s="18">
        <f t="shared" ca="1" si="17"/>
        <v>2550819</v>
      </c>
      <c r="K30" s="18">
        <f t="shared" ca="1" si="17"/>
        <v>0</v>
      </c>
      <c r="L30" s="18">
        <f t="shared" ca="1" si="17"/>
        <v>0</v>
      </c>
      <c r="M30" s="18">
        <f t="shared" ca="1" si="17"/>
        <v>0</v>
      </c>
      <c r="N30" s="18">
        <f t="shared" ca="1" si="17"/>
        <v>0</v>
      </c>
      <c r="O30" s="18">
        <f t="shared" ca="1" si="17"/>
        <v>85230651.031100005</v>
      </c>
      <c r="P30" s="18">
        <f t="shared" ca="1" si="17"/>
        <v>0</v>
      </c>
      <c r="Q30" s="18">
        <f t="shared" ca="1" si="17"/>
        <v>26675147.299999997</v>
      </c>
      <c r="R30" s="18">
        <f t="shared" ca="1" si="17"/>
        <v>0</v>
      </c>
      <c r="S30" s="18">
        <f t="shared" ca="1" si="17"/>
        <v>0</v>
      </c>
      <c r="T30" s="18">
        <f t="shared" ca="1" si="11"/>
        <v>508008471.73989069</v>
      </c>
      <c r="U30" s="18">
        <f t="shared" ca="1" si="18"/>
        <v>1353822.8002089858</v>
      </c>
      <c r="V30" s="18">
        <f t="shared" ca="1" si="18"/>
        <v>27815553.550011564</v>
      </c>
      <c r="W30" s="18">
        <f t="shared" ca="1" si="18"/>
        <v>418046736.02411014</v>
      </c>
      <c r="X30" s="18">
        <f t="shared" ca="1" si="18"/>
        <v>372257.53</v>
      </c>
      <c r="Y30" s="18">
        <f t="shared" ca="1" si="18"/>
        <v>30979698.969500002</v>
      </c>
      <c r="Z30" s="18">
        <f t="shared" ca="1" si="18"/>
        <v>91028479.029500008</v>
      </c>
      <c r="AA30" s="18">
        <f t="shared" ca="1" si="18"/>
        <v>9380.01</v>
      </c>
      <c r="AB30" s="18">
        <f t="shared" ca="1" si="18"/>
        <v>0</v>
      </c>
      <c r="AC30" s="18">
        <f t="shared" ca="1" si="18"/>
        <v>2834754.0641000001</v>
      </c>
      <c r="AD30" s="18">
        <f t="shared" ca="1" si="18"/>
        <v>24102225.363600001</v>
      </c>
      <c r="AE30" s="18">
        <f t="shared" ca="1" si="18"/>
        <v>5500</v>
      </c>
      <c r="AF30" s="18">
        <f t="shared" ca="1" si="18"/>
        <v>5458315.2599999998</v>
      </c>
      <c r="AG30" s="18">
        <f t="shared" ca="1" si="18"/>
        <v>630903.27</v>
      </c>
      <c r="AH30" s="18">
        <f t="shared" ca="1" si="18"/>
        <v>147358.87</v>
      </c>
      <c r="AI30" s="18">
        <f t="shared" ca="1" si="18"/>
        <v>0</v>
      </c>
      <c r="AJ30" s="18">
        <f t="shared" ca="1" si="18"/>
        <v>1997638.2199999997</v>
      </c>
      <c r="AK30" s="18">
        <f t="shared" ca="1" si="15"/>
        <v>214687.28</v>
      </c>
      <c r="AL30" s="18">
        <f t="shared" ca="1" si="15"/>
        <v>0</v>
      </c>
      <c r="AM30" s="18">
        <f t="shared" ca="1" si="15"/>
        <v>410732.38760000002</v>
      </c>
      <c r="AN30" s="18">
        <f t="shared" ca="1" si="15"/>
        <v>575454.02</v>
      </c>
      <c r="AO30" s="18">
        <f t="shared" ca="1" si="15"/>
        <v>0</v>
      </c>
      <c r="AP30" s="18">
        <f t="shared" ca="1" si="15"/>
        <v>2325263.5099999998</v>
      </c>
      <c r="AQ30" s="18">
        <f t="shared" ca="1" si="15"/>
        <v>0</v>
      </c>
      <c r="AR30" s="18">
        <f t="shared" ca="1" si="15"/>
        <v>0</v>
      </c>
      <c r="AS30" s="18">
        <f t="shared" ca="1" si="15"/>
        <v>0</v>
      </c>
      <c r="AT30" s="18">
        <f t="shared" ca="1" si="15"/>
        <v>307825431.0546</v>
      </c>
      <c r="AU30" s="18">
        <f t="shared" ca="1" si="15"/>
        <v>14748816.031099999</v>
      </c>
      <c r="AV30" s="18">
        <f t="shared" ca="1" si="15"/>
        <v>27222163.927999999</v>
      </c>
      <c r="AW30" s="18">
        <f t="shared" ca="1" si="15"/>
        <v>0</v>
      </c>
      <c r="AX30" s="18">
        <f t="shared" ca="1" si="15"/>
        <v>12201638.7511</v>
      </c>
      <c r="AY30" s="18">
        <f t="shared" ca="1" si="15"/>
        <v>0</v>
      </c>
      <c r="AZ30" s="18">
        <f t="shared" ca="1" si="19"/>
        <v>0</v>
      </c>
      <c r="BA30" s="18">
        <f t="shared" ca="1" si="19"/>
        <v>0</v>
      </c>
      <c r="BB30" s="18">
        <f t="shared" ca="1" si="19"/>
        <v>0</v>
      </c>
      <c r="BC30" s="18">
        <f t="shared" ca="1" si="19"/>
        <v>0</v>
      </c>
      <c r="BD30" s="18">
        <f t="shared" ca="1" si="19"/>
        <v>10654665.27</v>
      </c>
      <c r="BE30" s="18">
        <f t="shared" ca="1" si="19"/>
        <v>0</v>
      </c>
      <c r="BF30" s="18">
        <f t="shared" ca="1" si="19"/>
        <v>0</v>
      </c>
      <c r="BG30" s="18">
        <f t="shared" ca="1" si="19"/>
        <v>0</v>
      </c>
      <c r="BH30" s="18">
        <f t="shared" ca="1" si="19"/>
        <v>0</v>
      </c>
      <c r="BI30" s="18">
        <f t="shared" ca="1" si="19"/>
        <v>912669.8</v>
      </c>
      <c r="BJ30" s="18">
        <f t="shared" ca="1" si="19"/>
        <v>0</v>
      </c>
      <c r="BK30" s="18">
        <f t="shared" ca="1" si="19"/>
        <v>0</v>
      </c>
      <c r="BL30" s="18">
        <f t="shared" ca="1" si="19"/>
        <v>0</v>
      </c>
      <c r="BM30" s="18">
        <f t="shared" ca="1" si="19"/>
        <v>0</v>
      </c>
      <c r="BN30" s="18">
        <f t="shared" ca="1" si="19"/>
        <v>3929922.8</v>
      </c>
      <c r="BO30" s="18">
        <f t="shared" ca="1" si="19"/>
        <v>0</v>
      </c>
      <c r="BP30" s="18">
        <f t="shared" ca="1" si="16"/>
        <v>88186780.951800004</v>
      </c>
      <c r="BQ30" s="18">
        <f t="shared" ca="1" si="16"/>
        <v>10399224.109999999</v>
      </c>
      <c r="BR30" s="18">
        <f t="shared" ca="1" si="16"/>
        <v>32886983.530000001</v>
      </c>
      <c r="BS30" s="18">
        <f t="shared" ca="1" si="16"/>
        <v>33619718.320100002</v>
      </c>
      <c r="BT30" s="18">
        <f t="shared" ca="1" si="16"/>
        <v>0</v>
      </c>
      <c r="BU30" s="18">
        <f t="shared" ca="1" si="16"/>
        <v>0</v>
      </c>
      <c r="BV30" s="18">
        <f t="shared" ca="1" si="16"/>
        <v>3652612.14</v>
      </c>
      <c r="BW30" s="18">
        <f t="shared" ca="1" si="16"/>
        <v>149949.17000000001</v>
      </c>
      <c r="BX30" s="18">
        <f t="shared" ca="1" si="16"/>
        <v>0</v>
      </c>
      <c r="BY30" s="18">
        <f t="shared" ca="1" si="16"/>
        <v>0</v>
      </c>
      <c r="BZ30" s="18">
        <f t="shared" ca="1" si="16"/>
        <v>9903457.629999999</v>
      </c>
      <c r="CA30" s="18">
        <f t="shared" ca="1" si="20"/>
        <v>73504804.699999988</v>
      </c>
      <c r="CB30" s="18">
        <f t="shared" ca="1" si="20"/>
        <v>1629667.53</v>
      </c>
      <c r="CC30" s="18">
        <f t="shared" ca="1" si="20"/>
        <v>2664306.98</v>
      </c>
      <c r="CD30" s="18">
        <f t="shared" ca="1" si="20"/>
        <v>0</v>
      </c>
      <c r="CE30" s="18">
        <f t="shared" ca="1" si="20"/>
        <v>225162.5</v>
      </c>
      <c r="CF30" s="18">
        <f t="shared" ca="1" si="20"/>
        <v>22823418.109999999</v>
      </c>
      <c r="CG30" s="18">
        <f t="shared" ca="1" si="20"/>
        <v>5927373.7300000004</v>
      </c>
      <c r="CH30" s="18">
        <f t="shared" ca="1" si="20"/>
        <v>0</v>
      </c>
      <c r="CI30" s="19">
        <f t="shared" ca="1" si="25"/>
        <v>64235045.890000008</v>
      </c>
      <c r="CJ30" s="18">
        <f t="shared" ca="1" si="22"/>
        <v>162618.45000000001</v>
      </c>
      <c r="CK30" s="18">
        <f t="shared" ca="1" si="22"/>
        <v>2774316.97</v>
      </c>
      <c r="CL30" s="19">
        <f t="shared" ca="1" si="26"/>
        <v>24858417.560000002</v>
      </c>
      <c r="CM30" s="18">
        <f t="shared" ca="1" si="23"/>
        <v>373022.37</v>
      </c>
      <c r="CN30" s="18">
        <f t="shared" ca="1" si="23"/>
        <v>24485395.190000001</v>
      </c>
      <c r="CO30" s="19">
        <f t="shared" ca="1" si="27"/>
        <v>36439692.910000004</v>
      </c>
      <c r="CP30" s="18">
        <f t="shared" ca="1" si="21"/>
        <v>3929871.54</v>
      </c>
      <c r="CQ30" s="18">
        <f t="shared" ca="1" si="21"/>
        <v>32509821.370000001</v>
      </c>
      <c r="CR30" s="18">
        <f t="shared" ca="1" si="21"/>
        <v>1240381.33</v>
      </c>
      <c r="CS30" s="18">
        <f t="shared" ca="1" si="21"/>
        <v>0</v>
      </c>
      <c r="CT30" s="18">
        <f t="shared" ca="1" si="21"/>
        <v>0</v>
      </c>
      <c r="CU30" s="19">
        <f t="shared" ca="1" si="9"/>
        <v>2220372314.9071217</v>
      </c>
    </row>
    <row r="31" spans="1:99" ht="12.75" customHeight="1">
      <c r="A31" s="57" t="s">
        <v>195</v>
      </c>
      <c r="B31" s="17">
        <v>1034</v>
      </c>
      <c r="C31" s="58" t="s">
        <v>146</v>
      </c>
      <c r="D31" s="19">
        <f t="shared" ca="1" si="24"/>
        <v>6814848.5000000009</v>
      </c>
      <c r="E31" s="18">
        <f t="shared" ca="1" si="17"/>
        <v>1373881.45</v>
      </c>
      <c r="F31" s="18">
        <f t="shared" ca="1" si="17"/>
        <v>3945452.99</v>
      </c>
      <c r="G31" s="18">
        <f t="shared" ca="1" si="17"/>
        <v>1495514.0600000003</v>
      </c>
      <c r="H31" s="18">
        <f t="shared" ca="1" si="17"/>
        <v>1155835.71</v>
      </c>
      <c r="I31" s="18">
        <f t="shared" ca="1" si="17"/>
        <v>6735938.0300000003</v>
      </c>
      <c r="J31" s="18">
        <f t="shared" ca="1" si="17"/>
        <v>0</v>
      </c>
      <c r="K31" s="18">
        <f t="shared" ca="1" si="17"/>
        <v>0</v>
      </c>
      <c r="L31" s="18">
        <f t="shared" ca="1" si="17"/>
        <v>0</v>
      </c>
      <c r="M31" s="18">
        <f t="shared" ca="1" si="17"/>
        <v>0</v>
      </c>
      <c r="N31" s="18">
        <f t="shared" ca="1" si="17"/>
        <v>0</v>
      </c>
      <c r="O31" s="18">
        <f t="shared" ca="1" si="17"/>
        <v>5176375.25</v>
      </c>
      <c r="P31" s="18">
        <f t="shared" ca="1" si="17"/>
        <v>0</v>
      </c>
      <c r="Q31" s="18">
        <f t="shared" ca="1" si="17"/>
        <v>1431972.12</v>
      </c>
      <c r="R31" s="18">
        <f t="shared" ca="1" si="17"/>
        <v>0</v>
      </c>
      <c r="S31" s="18">
        <f t="shared" ca="1" si="17"/>
        <v>0</v>
      </c>
      <c r="T31" s="18">
        <f t="shared" ca="1" si="11"/>
        <v>321794115.57999998</v>
      </c>
      <c r="U31" s="18">
        <f t="shared" ca="1" si="18"/>
        <v>1835549.65</v>
      </c>
      <c r="V31" s="18">
        <f t="shared" ca="1" si="18"/>
        <v>661685.16</v>
      </c>
      <c r="W31" s="18">
        <f t="shared" ca="1" si="18"/>
        <v>11196351.75</v>
      </c>
      <c r="X31" s="18">
        <f t="shared" ca="1" si="18"/>
        <v>0</v>
      </c>
      <c r="Y31" s="18">
        <f t="shared" ca="1" si="18"/>
        <v>889066.77999999991</v>
      </c>
      <c r="Z31" s="18">
        <f t="shared" ca="1" si="18"/>
        <v>642724.89</v>
      </c>
      <c r="AA31" s="18">
        <f t="shared" ca="1" si="18"/>
        <v>0</v>
      </c>
      <c r="AB31" s="18">
        <f t="shared" ca="1" si="18"/>
        <v>0</v>
      </c>
      <c r="AC31" s="18">
        <f t="shared" ca="1" si="18"/>
        <v>364011.63</v>
      </c>
      <c r="AD31" s="18">
        <f t="shared" ca="1" si="18"/>
        <v>6820464.8399999999</v>
      </c>
      <c r="AE31" s="18">
        <f t="shared" ca="1" si="18"/>
        <v>0</v>
      </c>
      <c r="AF31" s="18">
        <f t="shared" ca="1" si="18"/>
        <v>164717.85</v>
      </c>
      <c r="AG31" s="18">
        <f t="shared" ca="1" si="18"/>
        <v>0</v>
      </c>
      <c r="AH31" s="18">
        <f t="shared" ca="1" si="18"/>
        <v>0</v>
      </c>
      <c r="AI31" s="18">
        <f t="shared" ca="1" si="18"/>
        <v>0</v>
      </c>
      <c r="AJ31" s="18">
        <f t="shared" ca="1" si="18"/>
        <v>0</v>
      </c>
      <c r="AK31" s="18">
        <f t="shared" ca="1" si="15"/>
        <v>38092.400000000001</v>
      </c>
      <c r="AL31" s="18">
        <f t="shared" ca="1" si="15"/>
        <v>0</v>
      </c>
      <c r="AM31" s="18">
        <f t="shared" ca="1" si="15"/>
        <v>138262.24</v>
      </c>
      <c r="AN31" s="18">
        <f t="shared" ca="1" si="15"/>
        <v>0</v>
      </c>
      <c r="AO31" s="18">
        <f t="shared" ca="1" si="15"/>
        <v>0</v>
      </c>
      <c r="AP31" s="18">
        <f t="shared" ca="1" si="15"/>
        <v>0</v>
      </c>
      <c r="AQ31" s="18">
        <f t="shared" ca="1" si="15"/>
        <v>0</v>
      </c>
      <c r="AR31" s="18">
        <f t="shared" ca="1" si="15"/>
        <v>0</v>
      </c>
      <c r="AS31" s="18">
        <f t="shared" ca="1" si="15"/>
        <v>0</v>
      </c>
      <c r="AT31" s="18">
        <f t="shared" ca="1" si="15"/>
        <v>23431199.739999998</v>
      </c>
      <c r="AU31" s="18">
        <f t="shared" ca="1" si="15"/>
        <v>1393000.97</v>
      </c>
      <c r="AV31" s="18">
        <f t="shared" ca="1" si="15"/>
        <v>1752428.51</v>
      </c>
      <c r="AW31" s="18">
        <f t="shared" ca="1" si="15"/>
        <v>0</v>
      </c>
      <c r="AX31" s="18">
        <f t="shared" ca="1" si="15"/>
        <v>917452.3</v>
      </c>
      <c r="AY31" s="18">
        <f t="shared" ca="1" si="15"/>
        <v>0</v>
      </c>
      <c r="AZ31" s="18">
        <f t="shared" ca="1" si="19"/>
        <v>0</v>
      </c>
      <c r="BA31" s="18">
        <f t="shared" ca="1" si="19"/>
        <v>0</v>
      </c>
      <c r="BB31" s="18">
        <f t="shared" ca="1" si="19"/>
        <v>0</v>
      </c>
      <c r="BC31" s="18">
        <f t="shared" ca="1" si="19"/>
        <v>0</v>
      </c>
      <c r="BD31" s="18">
        <f t="shared" ca="1" si="19"/>
        <v>25817866.550269499</v>
      </c>
      <c r="BE31" s="18">
        <f t="shared" ca="1" si="19"/>
        <v>0</v>
      </c>
      <c r="BF31" s="18">
        <f t="shared" ca="1" si="19"/>
        <v>0</v>
      </c>
      <c r="BG31" s="18">
        <f t="shared" ca="1" si="19"/>
        <v>0</v>
      </c>
      <c r="BH31" s="18">
        <f t="shared" ca="1" si="19"/>
        <v>0</v>
      </c>
      <c r="BI31" s="18">
        <f t="shared" ca="1" si="19"/>
        <v>32200</v>
      </c>
      <c r="BJ31" s="18">
        <f t="shared" ca="1" si="19"/>
        <v>0</v>
      </c>
      <c r="BK31" s="18">
        <f t="shared" ca="1" si="19"/>
        <v>0</v>
      </c>
      <c r="BL31" s="18">
        <f t="shared" ca="1" si="19"/>
        <v>55292.73</v>
      </c>
      <c r="BM31" s="18">
        <f t="shared" ca="1" si="19"/>
        <v>0</v>
      </c>
      <c r="BN31" s="18">
        <f t="shared" ca="1" si="19"/>
        <v>0</v>
      </c>
      <c r="BO31" s="18">
        <f t="shared" ca="1" si="19"/>
        <v>0</v>
      </c>
      <c r="BP31" s="18">
        <f t="shared" ca="1" si="16"/>
        <v>7957330.4100000001</v>
      </c>
      <c r="BQ31" s="18">
        <f t="shared" ca="1" si="16"/>
        <v>58051.229999999996</v>
      </c>
      <c r="BR31" s="18">
        <f t="shared" ca="1" si="16"/>
        <v>4491174.2899999991</v>
      </c>
      <c r="BS31" s="18">
        <f t="shared" ca="1" si="16"/>
        <v>2894066.9</v>
      </c>
      <c r="BT31" s="18">
        <f t="shared" ca="1" si="16"/>
        <v>0</v>
      </c>
      <c r="BU31" s="18">
        <f t="shared" ca="1" si="16"/>
        <v>0</v>
      </c>
      <c r="BV31" s="18">
        <f t="shared" ca="1" si="16"/>
        <v>0</v>
      </c>
      <c r="BW31" s="18">
        <f t="shared" ca="1" si="16"/>
        <v>0</v>
      </c>
      <c r="BX31" s="18">
        <f t="shared" ca="1" si="16"/>
        <v>0</v>
      </c>
      <c r="BY31" s="18">
        <f t="shared" ca="1" si="16"/>
        <v>0</v>
      </c>
      <c r="BZ31" s="18">
        <f t="shared" ca="1" si="16"/>
        <v>711629.86</v>
      </c>
      <c r="CA31" s="18">
        <f t="shared" ca="1" si="20"/>
        <v>5031715</v>
      </c>
      <c r="CB31" s="18">
        <f t="shared" ca="1" si="20"/>
        <v>0</v>
      </c>
      <c r="CC31" s="18">
        <f t="shared" ca="1" si="20"/>
        <v>1253173.3699999999</v>
      </c>
      <c r="CD31" s="18">
        <f t="shared" ca="1" si="20"/>
        <v>0</v>
      </c>
      <c r="CE31" s="18">
        <f t="shared" ca="1" si="20"/>
        <v>0</v>
      </c>
      <c r="CF31" s="18">
        <f t="shared" ca="1" si="20"/>
        <v>30598.61</v>
      </c>
      <c r="CG31" s="18">
        <f t="shared" ca="1" si="20"/>
        <v>0</v>
      </c>
      <c r="CH31" s="18">
        <f t="shared" ca="1" si="20"/>
        <v>0</v>
      </c>
      <c r="CI31" s="19">
        <f t="shared" ca="1" si="25"/>
        <v>16224273.810000001</v>
      </c>
      <c r="CJ31" s="18">
        <f t="shared" ca="1" si="22"/>
        <v>16224273.810000001</v>
      </c>
      <c r="CK31" s="18">
        <f t="shared" ca="1" si="22"/>
        <v>0</v>
      </c>
      <c r="CL31" s="19">
        <f t="shared" ca="1" si="26"/>
        <v>0</v>
      </c>
      <c r="CM31" s="18">
        <f t="shared" ca="1" si="23"/>
        <v>0</v>
      </c>
      <c r="CN31" s="18">
        <f t="shared" ca="1" si="23"/>
        <v>0</v>
      </c>
      <c r="CO31" s="19">
        <f t="shared" ca="1" si="27"/>
        <v>0</v>
      </c>
      <c r="CP31" s="18">
        <f t="shared" ca="1" si="21"/>
        <v>0</v>
      </c>
      <c r="CQ31" s="18">
        <f t="shared" ca="1" si="21"/>
        <v>0</v>
      </c>
      <c r="CR31" s="18">
        <f t="shared" ca="1" si="21"/>
        <v>4771.8100000000004</v>
      </c>
      <c r="CS31" s="18">
        <f t="shared" ca="1" si="21"/>
        <v>0</v>
      </c>
      <c r="CT31" s="18">
        <f t="shared" ca="1" si="21"/>
        <v>0</v>
      </c>
      <c r="CU31" s="19">
        <f t="shared" ca="1" si="9"/>
        <v>457916238.47026956</v>
      </c>
    </row>
    <row r="32" spans="1:99" ht="12.75" customHeight="1">
      <c r="A32" s="57" t="s">
        <v>197</v>
      </c>
      <c r="B32" s="17">
        <v>1035</v>
      </c>
      <c r="C32" s="58" t="s">
        <v>146</v>
      </c>
      <c r="D32" s="19">
        <f t="shared" ca="1" si="24"/>
        <v>127743266.71000001</v>
      </c>
      <c r="E32" s="18">
        <f t="shared" ca="1" si="17"/>
        <v>20399837.660658002</v>
      </c>
      <c r="F32" s="18">
        <f t="shared" ca="1" si="17"/>
        <v>43770299.108088002</v>
      </c>
      <c r="G32" s="18">
        <f t="shared" ca="1" si="17"/>
        <v>63573129.941254005</v>
      </c>
      <c r="H32" s="18">
        <f t="shared" ca="1" si="17"/>
        <v>24132534.620000001</v>
      </c>
      <c r="I32" s="18">
        <f t="shared" ca="1" si="17"/>
        <v>47811024.719999999</v>
      </c>
      <c r="J32" s="18">
        <f t="shared" ca="1" si="17"/>
        <v>0</v>
      </c>
      <c r="K32" s="18">
        <f t="shared" ca="1" si="17"/>
        <v>0</v>
      </c>
      <c r="L32" s="18">
        <f t="shared" ca="1" si="17"/>
        <v>0</v>
      </c>
      <c r="M32" s="18">
        <f t="shared" ca="1" si="17"/>
        <v>0</v>
      </c>
      <c r="N32" s="18">
        <f t="shared" ca="1" si="17"/>
        <v>0</v>
      </c>
      <c r="O32" s="18">
        <f t="shared" ca="1" si="17"/>
        <v>77874271.290000007</v>
      </c>
      <c r="P32" s="18">
        <f t="shared" ca="1" si="17"/>
        <v>0</v>
      </c>
      <c r="Q32" s="18">
        <f t="shared" ca="1" si="17"/>
        <v>9421261.0899999999</v>
      </c>
      <c r="R32" s="18">
        <f t="shared" ca="1" si="17"/>
        <v>0</v>
      </c>
      <c r="S32" s="18">
        <f t="shared" ca="1" si="17"/>
        <v>0</v>
      </c>
      <c r="T32" s="18">
        <f t="shared" ca="1" si="11"/>
        <v>1225900771.1700001</v>
      </c>
      <c r="U32" s="18">
        <f t="shared" ca="1" si="18"/>
        <v>0</v>
      </c>
      <c r="V32" s="18">
        <f t="shared" ca="1" si="18"/>
        <v>10340534.48</v>
      </c>
      <c r="W32" s="18">
        <f t="shared" ca="1" si="18"/>
        <v>884684303.25999999</v>
      </c>
      <c r="X32" s="18">
        <f t="shared" ca="1" si="18"/>
        <v>939892.51</v>
      </c>
      <c r="Y32" s="18">
        <f t="shared" ca="1" si="18"/>
        <v>28837757.920000002</v>
      </c>
      <c r="Z32" s="18">
        <f t="shared" ca="1" si="18"/>
        <v>32431133.93</v>
      </c>
      <c r="AA32" s="18">
        <f t="shared" ca="1" si="18"/>
        <v>0</v>
      </c>
      <c r="AB32" s="18">
        <f t="shared" ca="1" si="18"/>
        <v>0</v>
      </c>
      <c r="AC32" s="18">
        <f t="shared" ca="1" si="18"/>
        <v>6693859.7599999998</v>
      </c>
      <c r="AD32" s="18">
        <f t="shared" ca="1" si="18"/>
        <v>19921175.91</v>
      </c>
      <c r="AE32" s="18">
        <f t="shared" ca="1" si="18"/>
        <v>0</v>
      </c>
      <c r="AF32" s="18">
        <f t="shared" ca="1" si="18"/>
        <v>1423081.98</v>
      </c>
      <c r="AG32" s="18">
        <f t="shared" ca="1" si="18"/>
        <v>0</v>
      </c>
      <c r="AH32" s="18">
        <f t="shared" ca="1" si="18"/>
        <v>0</v>
      </c>
      <c r="AI32" s="18">
        <f t="shared" ca="1" si="18"/>
        <v>0</v>
      </c>
      <c r="AJ32" s="18">
        <f t="shared" ca="1" si="18"/>
        <v>3921503.7299999995</v>
      </c>
      <c r="AK32" s="18">
        <f t="shared" ca="1" si="15"/>
        <v>1797020.51</v>
      </c>
      <c r="AL32" s="18">
        <f t="shared" ca="1" si="15"/>
        <v>0</v>
      </c>
      <c r="AM32" s="18">
        <f t="shared" ca="1" si="15"/>
        <v>14944676.609999999</v>
      </c>
      <c r="AN32" s="18">
        <f t="shared" ca="1" si="15"/>
        <v>145444.53</v>
      </c>
      <c r="AO32" s="18">
        <f t="shared" ca="1" si="15"/>
        <v>8984727.1600000001</v>
      </c>
      <c r="AP32" s="18">
        <f t="shared" ca="1" si="15"/>
        <v>17761521.300000001</v>
      </c>
      <c r="AQ32" s="18">
        <f t="shared" ca="1" si="15"/>
        <v>0</v>
      </c>
      <c r="AR32" s="18">
        <f t="shared" ca="1" si="15"/>
        <v>0</v>
      </c>
      <c r="AS32" s="18">
        <f t="shared" ca="1" si="15"/>
        <v>0</v>
      </c>
      <c r="AT32" s="18">
        <f t="shared" ca="1" si="15"/>
        <v>379818881.25999999</v>
      </c>
      <c r="AU32" s="18">
        <f t="shared" ca="1" si="15"/>
        <v>10062978.1</v>
      </c>
      <c r="AV32" s="18">
        <f t="shared" ca="1" si="15"/>
        <v>8680282.4700000007</v>
      </c>
      <c r="AW32" s="18">
        <f t="shared" ca="1" si="15"/>
        <v>0</v>
      </c>
      <c r="AX32" s="18">
        <f t="shared" ca="1" si="15"/>
        <v>8395523.6899999995</v>
      </c>
      <c r="AY32" s="18">
        <f t="shared" ca="1" si="15"/>
        <v>0</v>
      </c>
      <c r="AZ32" s="18">
        <f t="shared" ca="1" si="19"/>
        <v>0</v>
      </c>
      <c r="BA32" s="18">
        <f t="shared" ca="1" si="19"/>
        <v>0</v>
      </c>
      <c r="BB32" s="18">
        <f t="shared" ca="1" si="19"/>
        <v>0</v>
      </c>
      <c r="BC32" s="18">
        <f t="shared" ca="1" si="19"/>
        <v>0</v>
      </c>
      <c r="BD32" s="18">
        <f t="shared" ca="1" si="19"/>
        <v>15781853</v>
      </c>
      <c r="BE32" s="18">
        <f t="shared" ca="1" si="19"/>
        <v>0</v>
      </c>
      <c r="BF32" s="18">
        <f t="shared" ca="1" si="19"/>
        <v>0</v>
      </c>
      <c r="BG32" s="18">
        <f t="shared" ca="1" si="19"/>
        <v>0</v>
      </c>
      <c r="BH32" s="18">
        <f t="shared" ca="1" si="19"/>
        <v>0</v>
      </c>
      <c r="BI32" s="18">
        <f t="shared" ca="1" si="19"/>
        <v>0</v>
      </c>
      <c r="BJ32" s="18">
        <f t="shared" ca="1" si="19"/>
        <v>0</v>
      </c>
      <c r="BK32" s="18">
        <f t="shared" ca="1" si="19"/>
        <v>0</v>
      </c>
      <c r="BL32" s="18">
        <f t="shared" ca="1" si="19"/>
        <v>763711.74</v>
      </c>
      <c r="BM32" s="18">
        <f t="shared" ca="1" si="19"/>
        <v>0</v>
      </c>
      <c r="BN32" s="18">
        <f t="shared" ca="1" si="19"/>
        <v>11959790.84</v>
      </c>
      <c r="BO32" s="18">
        <f t="shared" ca="1" si="19"/>
        <v>0</v>
      </c>
      <c r="BP32" s="18">
        <f t="shared" ca="1" si="16"/>
        <v>59590850.25</v>
      </c>
      <c r="BQ32" s="18">
        <f t="shared" ca="1" si="16"/>
        <v>37028405.219999999</v>
      </c>
      <c r="BR32" s="18">
        <f t="shared" ca="1" si="16"/>
        <v>62005596.530000001</v>
      </c>
      <c r="BS32" s="18">
        <f t="shared" ca="1" si="16"/>
        <v>59458813.479999997</v>
      </c>
      <c r="BT32" s="18">
        <f t="shared" ca="1" si="16"/>
        <v>0</v>
      </c>
      <c r="BU32" s="18">
        <f t="shared" ca="1" si="16"/>
        <v>188009.23</v>
      </c>
      <c r="BV32" s="18">
        <f t="shared" ca="1" si="16"/>
        <v>0</v>
      </c>
      <c r="BW32" s="18">
        <f t="shared" ca="1" si="16"/>
        <v>204460.6</v>
      </c>
      <c r="BX32" s="18">
        <f t="shared" ca="1" si="16"/>
        <v>0</v>
      </c>
      <c r="BY32" s="18">
        <f t="shared" ca="1" si="16"/>
        <v>0</v>
      </c>
      <c r="BZ32" s="18">
        <f t="shared" ca="1" si="16"/>
        <v>7103055.1300000008</v>
      </c>
      <c r="CA32" s="18">
        <f t="shared" ca="1" si="20"/>
        <v>82234851.170000002</v>
      </c>
      <c r="CB32" s="18">
        <f t="shared" ca="1" si="20"/>
        <v>482644.85</v>
      </c>
      <c r="CC32" s="18">
        <f t="shared" ca="1" si="20"/>
        <v>29208835.57</v>
      </c>
      <c r="CD32" s="18">
        <f t="shared" ca="1" si="20"/>
        <v>0</v>
      </c>
      <c r="CE32" s="18">
        <f t="shared" ca="1" si="20"/>
        <v>0</v>
      </c>
      <c r="CF32" s="18">
        <f t="shared" ca="1" si="20"/>
        <v>443841.13</v>
      </c>
      <c r="CG32" s="18">
        <f t="shared" ca="1" si="20"/>
        <v>7760842.6500000004</v>
      </c>
      <c r="CH32" s="18">
        <f t="shared" ca="1" si="20"/>
        <v>462394.68000000005</v>
      </c>
      <c r="CI32" s="19">
        <f t="shared" ca="1" si="25"/>
        <v>93072570.040000007</v>
      </c>
      <c r="CJ32" s="18">
        <f t="shared" ca="1" si="22"/>
        <v>3693778.0500000003</v>
      </c>
      <c r="CK32" s="18">
        <f t="shared" ca="1" si="22"/>
        <v>16141158.869992014</v>
      </c>
      <c r="CL32" s="19">
        <f t="shared" ca="1" si="26"/>
        <v>73011210.399999991</v>
      </c>
      <c r="CM32" s="18">
        <f t="shared" ca="1" si="23"/>
        <v>6283326.4199999999</v>
      </c>
      <c r="CN32" s="18">
        <f t="shared" ca="1" si="23"/>
        <v>66727883.979999997</v>
      </c>
      <c r="CO32" s="19">
        <f t="shared" ca="1" si="27"/>
        <v>226422.720008</v>
      </c>
      <c r="CP32" s="18">
        <f t="shared" ca="1" si="21"/>
        <v>159421.19000800001</v>
      </c>
      <c r="CQ32" s="18">
        <f t="shared" ca="1" si="21"/>
        <v>67001.53</v>
      </c>
      <c r="CR32" s="18">
        <f t="shared" ca="1" si="21"/>
        <v>34822582.490000002</v>
      </c>
      <c r="CS32" s="18">
        <f t="shared" ca="1" si="21"/>
        <v>0</v>
      </c>
      <c r="CT32" s="18">
        <f t="shared" ca="1" si="21"/>
        <v>49558.69</v>
      </c>
      <c r="CU32" s="19">
        <f t="shared" ca="1" si="9"/>
        <v>3455290096.0000005</v>
      </c>
    </row>
    <row r="33" spans="1:99" ht="12.75" customHeight="1">
      <c r="A33" s="57" t="s">
        <v>199</v>
      </c>
      <c r="B33" s="17">
        <v>1036</v>
      </c>
      <c r="C33" s="58" t="s">
        <v>146</v>
      </c>
      <c r="D33" s="19">
        <f t="shared" ca="1" si="24"/>
        <v>47914067.609989226</v>
      </c>
      <c r="E33" s="18">
        <f t="shared" ca="1" si="17"/>
        <v>37520648.699989639</v>
      </c>
      <c r="F33" s="18">
        <f t="shared" ca="1" si="17"/>
        <v>4781272.2899999563</v>
      </c>
      <c r="G33" s="18">
        <f t="shared" ca="1" si="17"/>
        <v>5612146.6199996332</v>
      </c>
      <c r="H33" s="18">
        <f t="shared" ca="1" si="17"/>
        <v>3551330.8600000022</v>
      </c>
      <c r="I33" s="18">
        <f t="shared" ca="1" si="17"/>
        <v>57902740.630010225</v>
      </c>
      <c r="J33" s="18">
        <f t="shared" ca="1" si="17"/>
        <v>3785682.15</v>
      </c>
      <c r="K33" s="18">
        <f t="shared" ca="1" si="17"/>
        <v>1149619.31</v>
      </c>
      <c r="L33" s="18">
        <f t="shared" ca="1" si="17"/>
        <v>0</v>
      </c>
      <c r="M33" s="18">
        <f t="shared" ca="1" si="17"/>
        <v>0</v>
      </c>
      <c r="N33" s="18">
        <f t="shared" ca="1" si="17"/>
        <v>0</v>
      </c>
      <c r="O33" s="18">
        <f t="shared" ca="1" si="17"/>
        <v>89040141.33999981</v>
      </c>
      <c r="P33" s="18">
        <f t="shared" ca="1" si="17"/>
        <v>0</v>
      </c>
      <c r="Q33" s="18">
        <f t="shared" ca="1" si="17"/>
        <v>47203.49</v>
      </c>
      <c r="R33" s="18">
        <f t="shared" ca="1" si="17"/>
        <v>0</v>
      </c>
      <c r="S33" s="18">
        <f t="shared" ca="1" si="17"/>
        <v>0</v>
      </c>
      <c r="T33" s="18">
        <f t="shared" ca="1" si="11"/>
        <v>1137953857.5801249</v>
      </c>
      <c r="U33" s="18">
        <f t="shared" ca="1" si="18"/>
        <v>52463511.520000264</v>
      </c>
      <c r="V33" s="18">
        <f t="shared" ca="1" si="18"/>
        <v>24943237.049999375</v>
      </c>
      <c r="W33" s="18">
        <f t="shared" ca="1" si="18"/>
        <v>317229728.52000111</v>
      </c>
      <c r="X33" s="18">
        <f t="shared" ca="1" si="18"/>
        <v>13471770.880000284</v>
      </c>
      <c r="Y33" s="18">
        <f t="shared" ca="1" si="18"/>
        <v>5360733.7099999879</v>
      </c>
      <c r="Z33" s="18">
        <f t="shared" ca="1" si="18"/>
        <v>3448838.9199999925</v>
      </c>
      <c r="AA33" s="18">
        <f t="shared" ca="1" si="18"/>
        <v>55276.240000000013</v>
      </c>
      <c r="AB33" s="18">
        <f t="shared" ca="1" si="18"/>
        <v>0</v>
      </c>
      <c r="AC33" s="18">
        <f t="shared" ca="1" si="18"/>
        <v>854437.4799999774</v>
      </c>
      <c r="AD33" s="18">
        <f t="shared" ca="1" si="18"/>
        <v>4460469.4600016614</v>
      </c>
      <c r="AE33" s="18">
        <f t="shared" ca="1" si="18"/>
        <v>46500</v>
      </c>
      <c r="AF33" s="18">
        <f t="shared" ca="1" si="18"/>
        <v>951431.89</v>
      </c>
      <c r="AG33" s="18">
        <f t="shared" ca="1" si="18"/>
        <v>799018.65</v>
      </c>
      <c r="AH33" s="18">
        <f t="shared" ca="1" si="18"/>
        <v>354.25</v>
      </c>
      <c r="AI33" s="18">
        <f t="shared" ca="1" si="18"/>
        <v>402935.33</v>
      </c>
      <c r="AJ33" s="18">
        <f t="shared" ca="1" si="18"/>
        <v>1390481.07</v>
      </c>
      <c r="AK33" s="18">
        <f t="shared" ca="1" si="15"/>
        <v>176371.65000000037</v>
      </c>
      <c r="AL33" s="18">
        <f t="shared" ca="1" si="15"/>
        <v>0</v>
      </c>
      <c r="AM33" s="18">
        <f t="shared" ca="1" si="15"/>
        <v>427615.75</v>
      </c>
      <c r="AN33" s="18">
        <f t="shared" ca="1" si="15"/>
        <v>3000</v>
      </c>
      <c r="AO33" s="18">
        <f t="shared" ca="1" si="15"/>
        <v>0</v>
      </c>
      <c r="AP33" s="18">
        <f t="shared" ca="1" si="15"/>
        <v>351921.55000000005</v>
      </c>
      <c r="AQ33" s="18">
        <f t="shared" ca="1" si="15"/>
        <v>0</v>
      </c>
      <c r="AR33" s="18">
        <f t="shared" ca="1" si="15"/>
        <v>0</v>
      </c>
      <c r="AS33" s="18">
        <f t="shared" ca="1" si="15"/>
        <v>0</v>
      </c>
      <c r="AT33" s="18">
        <f t="shared" ca="1" si="15"/>
        <v>137985741.18999931</v>
      </c>
      <c r="AU33" s="18">
        <f t="shared" ca="1" si="15"/>
        <v>35437811.230002359</v>
      </c>
      <c r="AV33" s="18">
        <f t="shared" ca="1" si="15"/>
        <v>7417552.1099985586</v>
      </c>
      <c r="AW33" s="18">
        <f t="shared" ca="1" si="15"/>
        <v>0</v>
      </c>
      <c r="AX33" s="18">
        <f t="shared" ca="1" si="15"/>
        <v>7661439.0699983835</v>
      </c>
      <c r="AY33" s="18">
        <f t="shared" ca="1" si="15"/>
        <v>0</v>
      </c>
      <c r="AZ33" s="18">
        <f t="shared" ca="1" si="19"/>
        <v>0</v>
      </c>
      <c r="BA33" s="18">
        <f t="shared" ca="1" si="19"/>
        <v>0</v>
      </c>
      <c r="BB33" s="18">
        <f t="shared" ca="1" si="19"/>
        <v>0</v>
      </c>
      <c r="BC33" s="18">
        <f t="shared" ca="1" si="19"/>
        <v>0</v>
      </c>
      <c r="BD33" s="18">
        <f t="shared" ca="1" si="19"/>
        <v>35206059.870048456</v>
      </c>
      <c r="BE33" s="18">
        <f t="shared" ca="1" si="19"/>
        <v>0</v>
      </c>
      <c r="BF33" s="18">
        <f t="shared" ca="1" si="19"/>
        <v>0</v>
      </c>
      <c r="BG33" s="18">
        <f t="shared" ca="1" si="19"/>
        <v>0</v>
      </c>
      <c r="BH33" s="18">
        <f t="shared" ca="1" si="19"/>
        <v>0</v>
      </c>
      <c r="BI33" s="18">
        <f t="shared" ca="1" si="19"/>
        <v>0</v>
      </c>
      <c r="BJ33" s="18">
        <f t="shared" ca="1" si="19"/>
        <v>0</v>
      </c>
      <c r="BK33" s="18">
        <f t="shared" ca="1" si="19"/>
        <v>0</v>
      </c>
      <c r="BL33" s="18">
        <f t="shared" ca="1" si="19"/>
        <v>0</v>
      </c>
      <c r="BM33" s="18">
        <f t="shared" ca="1" si="19"/>
        <v>0</v>
      </c>
      <c r="BN33" s="18">
        <f t="shared" ca="1" si="19"/>
        <v>3971790.2599999332</v>
      </c>
      <c r="BO33" s="18">
        <f t="shared" ca="1" si="19"/>
        <v>0</v>
      </c>
      <c r="BP33" s="18">
        <f t="shared" ca="1" si="16"/>
        <v>9816733.5899999831</v>
      </c>
      <c r="BQ33" s="18">
        <f t="shared" ca="1" si="16"/>
        <v>90570.230000000025</v>
      </c>
      <c r="BR33" s="18">
        <f t="shared" ca="1" si="16"/>
        <v>1785701.6499999992</v>
      </c>
      <c r="BS33" s="18">
        <f t="shared" ca="1" si="16"/>
        <v>5903442.8099999167</v>
      </c>
      <c r="BT33" s="18">
        <f t="shared" ca="1" si="16"/>
        <v>0</v>
      </c>
      <c r="BU33" s="18">
        <f t="shared" ca="1" si="16"/>
        <v>0</v>
      </c>
      <c r="BV33" s="18">
        <f t="shared" ca="1" si="16"/>
        <v>0</v>
      </c>
      <c r="BW33" s="18">
        <f t="shared" ca="1" si="16"/>
        <v>15769.36</v>
      </c>
      <c r="BX33" s="18">
        <f t="shared" ca="1" si="16"/>
        <v>0</v>
      </c>
      <c r="BY33" s="18">
        <f t="shared" ca="1" si="16"/>
        <v>0</v>
      </c>
      <c r="BZ33" s="18">
        <f t="shared" ca="1" si="16"/>
        <v>9272474.6000000127</v>
      </c>
      <c r="CA33" s="18">
        <f t="shared" ca="1" si="20"/>
        <v>18720977.690000013</v>
      </c>
      <c r="CB33" s="18">
        <f t="shared" ca="1" si="20"/>
        <v>-29264.5</v>
      </c>
      <c r="CC33" s="18">
        <f t="shared" ca="1" si="20"/>
        <v>1945515.3300000019</v>
      </c>
      <c r="CD33" s="18">
        <f t="shared" ca="1" si="20"/>
        <v>0</v>
      </c>
      <c r="CE33" s="18">
        <f t="shared" ca="1" si="20"/>
        <v>0</v>
      </c>
      <c r="CF33" s="18">
        <f t="shared" ca="1" si="20"/>
        <v>42167.490000000005</v>
      </c>
      <c r="CG33" s="18">
        <f t="shared" ca="1" si="20"/>
        <v>825791.30999999843</v>
      </c>
      <c r="CH33" s="18">
        <f t="shared" ca="1" si="20"/>
        <v>0</v>
      </c>
      <c r="CI33" s="19">
        <f t="shared" ca="1" si="25"/>
        <v>96878430.390000984</v>
      </c>
      <c r="CJ33" s="18">
        <f t="shared" ca="1" si="22"/>
        <v>54242609.330000974</v>
      </c>
      <c r="CK33" s="18">
        <f t="shared" ca="1" si="22"/>
        <v>7193113.3700000048</v>
      </c>
      <c r="CL33" s="19">
        <f t="shared" ca="1" si="26"/>
        <v>35442707.690000005</v>
      </c>
      <c r="CM33" s="18">
        <f t="shared" ca="1" si="23"/>
        <v>1144182.2000000004</v>
      </c>
      <c r="CN33" s="18">
        <f t="shared" ca="1" si="23"/>
        <v>34298525.490000002</v>
      </c>
      <c r="CO33" s="19">
        <f t="shared" ca="1" si="27"/>
        <v>0</v>
      </c>
      <c r="CP33" s="18">
        <f t="shared" ca="1" si="21"/>
        <v>0</v>
      </c>
      <c r="CQ33" s="18">
        <f t="shared" ca="1" si="21"/>
        <v>0</v>
      </c>
      <c r="CR33" s="18">
        <f t="shared" ca="1" si="21"/>
        <v>2209367.48000002</v>
      </c>
      <c r="CS33" s="18">
        <f t="shared" ca="1" si="21"/>
        <v>0</v>
      </c>
      <c r="CT33" s="18">
        <f t="shared" ca="1" si="21"/>
        <v>0</v>
      </c>
      <c r="CU33" s="19">
        <f t="shared" ca="1" si="9"/>
        <v>2143340348.050175</v>
      </c>
    </row>
    <row r="34" spans="1:99" ht="12.75" customHeight="1">
      <c r="A34" s="57" t="s">
        <v>201</v>
      </c>
      <c r="B34" s="17">
        <v>1037</v>
      </c>
      <c r="C34" s="58" t="s">
        <v>146</v>
      </c>
      <c r="D34" s="19">
        <f t="shared" ca="1" si="24"/>
        <v>3363577.7000002279</v>
      </c>
      <c r="E34" s="18">
        <f t="shared" ca="1" si="17"/>
        <v>1954320.7000001883</v>
      </c>
      <c r="F34" s="18">
        <f t="shared" ca="1" si="17"/>
        <v>634643.19999999937</v>
      </c>
      <c r="G34" s="18">
        <f t="shared" ca="1" si="17"/>
        <v>774613.80000004044</v>
      </c>
      <c r="H34" s="18">
        <f t="shared" ca="1" si="17"/>
        <v>5227.7100000000009</v>
      </c>
      <c r="I34" s="18">
        <f t="shared" ca="1" si="17"/>
        <v>14038733.279999403</v>
      </c>
      <c r="J34" s="18">
        <f t="shared" ca="1" si="17"/>
        <v>-2121.1199999999994</v>
      </c>
      <c r="K34" s="18">
        <f t="shared" ca="1" si="17"/>
        <v>1693283.1499999932</v>
      </c>
      <c r="L34" s="18">
        <f t="shared" ca="1" si="17"/>
        <v>0</v>
      </c>
      <c r="M34" s="18">
        <f t="shared" ca="1" si="17"/>
        <v>0</v>
      </c>
      <c r="N34" s="18">
        <f t="shared" ca="1" si="17"/>
        <v>0</v>
      </c>
      <c r="O34" s="18">
        <f t="shared" ca="1" si="17"/>
        <v>2890645.9500000058</v>
      </c>
      <c r="P34" s="18">
        <f t="shared" ca="1" si="17"/>
        <v>840811.6</v>
      </c>
      <c r="Q34" s="18">
        <f t="shared" ca="1" si="17"/>
        <v>11962.57</v>
      </c>
      <c r="R34" s="18">
        <f t="shared" ca="1" si="17"/>
        <v>0</v>
      </c>
      <c r="S34" s="18">
        <f t="shared" ca="1" si="17"/>
        <v>0</v>
      </c>
      <c r="T34" s="18">
        <f t="shared" ca="1" si="11"/>
        <v>504798758.08081156</v>
      </c>
      <c r="U34" s="18">
        <f t="shared" ca="1" si="18"/>
        <v>1887963.08</v>
      </c>
      <c r="V34" s="18">
        <f t="shared" ca="1" si="18"/>
        <v>10689672.589997271</v>
      </c>
      <c r="W34" s="18">
        <f t="shared" ca="1" si="18"/>
        <v>108753908.98002782</v>
      </c>
      <c r="X34" s="18">
        <f t="shared" ca="1" si="18"/>
        <v>0</v>
      </c>
      <c r="Y34" s="18">
        <f t="shared" ca="1" si="18"/>
        <v>853806.81000000017</v>
      </c>
      <c r="Z34" s="18">
        <f t="shared" ca="1" si="18"/>
        <v>3874534.3200000003</v>
      </c>
      <c r="AA34" s="18">
        <f t="shared" ca="1" si="18"/>
        <v>7961.4</v>
      </c>
      <c r="AB34" s="18">
        <f t="shared" ca="1" si="18"/>
        <v>0</v>
      </c>
      <c r="AC34" s="18">
        <f t="shared" ca="1" si="18"/>
        <v>237849.88000000251</v>
      </c>
      <c r="AD34" s="18">
        <f t="shared" ca="1" si="18"/>
        <v>2732890.159999826</v>
      </c>
      <c r="AE34" s="18">
        <f t="shared" ca="1" si="18"/>
        <v>0</v>
      </c>
      <c r="AF34" s="18">
        <f t="shared" ca="1" si="18"/>
        <v>10084.119999999999</v>
      </c>
      <c r="AG34" s="18">
        <f t="shared" ca="1" si="18"/>
        <v>0</v>
      </c>
      <c r="AH34" s="18">
        <f t="shared" ca="1" si="18"/>
        <v>0</v>
      </c>
      <c r="AI34" s="18">
        <f t="shared" ca="1" si="18"/>
        <v>0</v>
      </c>
      <c r="AJ34" s="18">
        <f t="shared" ca="1" si="18"/>
        <v>2826143.2699999996</v>
      </c>
      <c r="AK34" s="18">
        <f t="shared" ca="1" si="15"/>
        <v>42423.180000000015</v>
      </c>
      <c r="AL34" s="18">
        <f t="shared" ca="1" si="15"/>
        <v>0</v>
      </c>
      <c r="AM34" s="18">
        <f t="shared" ca="1" si="15"/>
        <v>292760.45999999996</v>
      </c>
      <c r="AN34" s="18">
        <f t="shared" ca="1" si="15"/>
        <v>0</v>
      </c>
      <c r="AO34" s="18">
        <f t="shared" ca="1" si="15"/>
        <v>0</v>
      </c>
      <c r="AP34" s="18">
        <f t="shared" ca="1" si="15"/>
        <v>8663.4599999999991</v>
      </c>
      <c r="AQ34" s="18">
        <f t="shared" ca="1" si="15"/>
        <v>0</v>
      </c>
      <c r="AR34" s="18">
        <f t="shared" ca="1" si="15"/>
        <v>0</v>
      </c>
      <c r="AS34" s="18">
        <f t="shared" ca="1" si="15"/>
        <v>0</v>
      </c>
      <c r="AT34" s="18">
        <f t="shared" ca="1" si="15"/>
        <v>15099204.569999794</v>
      </c>
      <c r="AU34" s="18">
        <f t="shared" ca="1" si="15"/>
        <v>311126.19000000227</v>
      </c>
      <c r="AV34" s="18">
        <f t="shared" ca="1" si="15"/>
        <v>364923.92000002641</v>
      </c>
      <c r="AW34" s="18">
        <f t="shared" ca="1" si="15"/>
        <v>0</v>
      </c>
      <c r="AX34" s="18">
        <f t="shared" ca="1" si="15"/>
        <v>143712.76000000158</v>
      </c>
      <c r="AY34" s="18">
        <f t="shared" ca="1" si="15"/>
        <v>0</v>
      </c>
      <c r="AZ34" s="18">
        <f t="shared" ca="1" si="19"/>
        <v>0</v>
      </c>
      <c r="BA34" s="18">
        <f t="shared" ca="1" si="19"/>
        <v>0</v>
      </c>
      <c r="BB34" s="18">
        <f t="shared" ca="1" si="19"/>
        <v>0</v>
      </c>
      <c r="BC34" s="18">
        <f t="shared" ca="1" si="19"/>
        <v>0</v>
      </c>
      <c r="BD34" s="18">
        <f t="shared" ca="1" si="19"/>
        <v>3384984.2200001432</v>
      </c>
      <c r="BE34" s="18">
        <f t="shared" ca="1" si="19"/>
        <v>0</v>
      </c>
      <c r="BF34" s="18">
        <f t="shared" ca="1" si="19"/>
        <v>0</v>
      </c>
      <c r="BG34" s="18">
        <f t="shared" ca="1" si="19"/>
        <v>0</v>
      </c>
      <c r="BH34" s="18">
        <f t="shared" ca="1" si="19"/>
        <v>0</v>
      </c>
      <c r="BI34" s="18">
        <f t="shared" ca="1" si="19"/>
        <v>0</v>
      </c>
      <c r="BJ34" s="18">
        <f t="shared" ca="1" si="19"/>
        <v>0</v>
      </c>
      <c r="BK34" s="18">
        <f t="shared" ca="1" si="19"/>
        <v>0</v>
      </c>
      <c r="BL34" s="18">
        <f t="shared" ca="1" si="19"/>
        <v>0</v>
      </c>
      <c r="BM34" s="18">
        <f t="shared" ca="1" si="19"/>
        <v>0</v>
      </c>
      <c r="BN34" s="18">
        <f t="shared" ca="1" si="19"/>
        <v>3892392.0199892577</v>
      </c>
      <c r="BO34" s="18">
        <f t="shared" ca="1" si="19"/>
        <v>0</v>
      </c>
      <c r="BP34" s="18">
        <f t="shared" ca="1" si="16"/>
        <v>1286619.3099999996</v>
      </c>
      <c r="BQ34" s="18">
        <f t="shared" ca="1" si="16"/>
        <v>0</v>
      </c>
      <c r="BR34" s="18">
        <f t="shared" ca="1" si="16"/>
        <v>103178.33</v>
      </c>
      <c r="BS34" s="18">
        <f t="shared" ca="1" si="16"/>
        <v>440689.49000000057</v>
      </c>
      <c r="BT34" s="18">
        <f t="shared" ca="1" si="16"/>
        <v>0</v>
      </c>
      <c r="BU34" s="18">
        <f t="shared" ca="1" si="16"/>
        <v>0</v>
      </c>
      <c r="BV34" s="18">
        <f t="shared" ca="1" si="16"/>
        <v>0</v>
      </c>
      <c r="BW34" s="18">
        <f t="shared" ca="1" si="16"/>
        <v>0</v>
      </c>
      <c r="BX34" s="18">
        <f t="shared" ca="1" si="16"/>
        <v>0</v>
      </c>
      <c r="BY34" s="18">
        <f t="shared" ca="1" si="16"/>
        <v>0</v>
      </c>
      <c r="BZ34" s="18">
        <f t="shared" ca="1" si="16"/>
        <v>1405217.8199999994</v>
      </c>
      <c r="CA34" s="18">
        <f t="shared" ca="1" si="20"/>
        <v>19412687.480000027</v>
      </c>
      <c r="CB34" s="18">
        <f t="shared" ca="1" si="20"/>
        <v>0</v>
      </c>
      <c r="CC34" s="18">
        <f t="shared" ca="1" si="20"/>
        <v>0</v>
      </c>
      <c r="CD34" s="18">
        <f t="shared" ca="1" si="20"/>
        <v>648381.03</v>
      </c>
      <c r="CE34" s="18">
        <f t="shared" ca="1" si="20"/>
        <v>0</v>
      </c>
      <c r="CF34" s="18">
        <f t="shared" ca="1" si="20"/>
        <v>0</v>
      </c>
      <c r="CG34" s="18">
        <f t="shared" ca="1" si="20"/>
        <v>0</v>
      </c>
      <c r="CH34" s="18">
        <f t="shared" ca="1" si="20"/>
        <v>0</v>
      </c>
      <c r="CI34" s="19">
        <f t="shared" ca="1" si="25"/>
        <v>0</v>
      </c>
      <c r="CJ34" s="18">
        <f t="shared" ca="1" si="22"/>
        <v>0</v>
      </c>
      <c r="CK34" s="18">
        <f t="shared" ca="1" si="22"/>
        <v>0</v>
      </c>
      <c r="CL34" s="19">
        <f t="shared" ca="1" si="26"/>
        <v>0</v>
      </c>
      <c r="CM34" s="18">
        <f t="shared" ca="1" si="23"/>
        <v>0</v>
      </c>
      <c r="CN34" s="18">
        <f t="shared" ca="1" si="23"/>
        <v>0</v>
      </c>
      <c r="CO34" s="19">
        <f t="shared" ca="1" si="27"/>
        <v>0</v>
      </c>
      <c r="CP34" s="18">
        <f t="shared" ca="1" si="21"/>
        <v>0</v>
      </c>
      <c r="CQ34" s="18">
        <f t="shared" ca="1" si="21"/>
        <v>0</v>
      </c>
      <c r="CR34" s="18">
        <f t="shared" ca="1" si="21"/>
        <v>4492046.4999998882</v>
      </c>
      <c r="CS34" s="18">
        <f t="shared" ca="1" si="21"/>
        <v>0</v>
      </c>
      <c r="CT34" s="18">
        <f t="shared" ca="1" si="21"/>
        <v>0</v>
      </c>
      <c r="CU34" s="19">
        <f t="shared" ca="1" si="9"/>
        <v>710844704.27082539</v>
      </c>
    </row>
    <row r="35" spans="1:99" ht="12.75" customHeight="1">
      <c r="A35" s="57" t="s">
        <v>203</v>
      </c>
      <c r="B35" s="17">
        <v>1038</v>
      </c>
      <c r="C35" s="58" t="s">
        <v>146</v>
      </c>
      <c r="D35" s="19">
        <f t="shared" ca="1" si="24"/>
        <v>40996866.519999996</v>
      </c>
      <c r="E35" s="18">
        <f t="shared" ca="1" si="17"/>
        <v>8562943.7100000009</v>
      </c>
      <c r="F35" s="18">
        <f t="shared" ca="1" si="17"/>
        <v>32433922.809999999</v>
      </c>
      <c r="G35" s="18">
        <f t="shared" ca="1" si="17"/>
        <v>0</v>
      </c>
      <c r="H35" s="18">
        <f t="shared" ca="1" si="17"/>
        <v>52393465.829999998</v>
      </c>
      <c r="I35" s="18">
        <f t="shared" ca="1" si="17"/>
        <v>7709522.25</v>
      </c>
      <c r="J35" s="18">
        <f t="shared" ca="1" si="17"/>
        <v>0</v>
      </c>
      <c r="K35" s="18">
        <f t="shared" ca="1" si="17"/>
        <v>0</v>
      </c>
      <c r="L35" s="18">
        <f t="shared" ca="1" si="17"/>
        <v>0</v>
      </c>
      <c r="M35" s="18">
        <f t="shared" ca="1" si="17"/>
        <v>0</v>
      </c>
      <c r="N35" s="18">
        <f t="shared" ca="1" si="17"/>
        <v>0</v>
      </c>
      <c r="O35" s="18">
        <f t="shared" ca="1" si="17"/>
        <v>61040679.82</v>
      </c>
      <c r="P35" s="18">
        <f t="shared" ca="1" si="17"/>
        <v>0</v>
      </c>
      <c r="Q35" s="18">
        <f t="shared" ca="1" si="17"/>
        <v>3683211.69</v>
      </c>
      <c r="R35" s="18">
        <f t="shared" ca="1" si="17"/>
        <v>0</v>
      </c>
      <c r="S35" s="18">
        <f t="shared" ca="1" si="17"/>
        <v>0</v>
      </c>
      <c r="T35" s="18">
        <f t="shared" ca="1" si="11"/>
        <v>-501223</v>
      </c>
      <c r="U35" s="18">
        <f t="shared" ca="1" si="18"/>
        <v>0</v>
      </c>
      <c r="V35" s="18">
        <f t="shared" ca="1" si="18"/>
        <v>1635.56</v>
      </c>
      <c r="W35" s="18">
        <f t="shared" ca="1" si="18"/>
        <v>48184234.369999997</v>
      </c>
      <c r="X35" s="18">
        <f t="shared" ca="1" si="18"/>
        <v>0</v>
      </c>
      <c r="Y35" s="18">
        <f t="shared" ca="1" si="18"/>
        <v>38380229.329999991</v>
      </c>
      <c r="Z35" s="18">
        <f t="shared" ca="1" si="18"/>
        <v>15854367.18</v>
      </c>
      <c r="AA35" s="18">
        <f t="shared" ca="1" si="18"/>
        <v>0</v>
      </c>
      <c r="AB35" s="18">
        <f t="shared" ca="1" si="18"/>
        <v>0</v>
      </c>
      <c r="AC35" s="18">
        <f t="shared" ca="1" si="18"/>
        <v>1273566.01</v>
      </c>
      <c r="AD35" s="18">
        <f t="shared" ca="1" si="18"/>
        <v>6732359.7400000002</v>
      </c>
      <c r="AE35" s="18">
        <f t="shared" ca="1" si="18"/>
        <v>0</v>
      </c>
      <c r="AF35" s="18">
        <f t="shared" ca="1" si="18"/>
        <v>1122634.06</v>
      </c>
      <c r="AG35" s="18">
        <f t="shared" ca="1" si="18"/>
        <v>0</v>
      </c>
      <c r="AH35" s="18">
        <f t="shared" ca="1" si="18"/>
        <v>3351579.72</v>
      </c>
      <c r="AI35" s="18">
        <f t="shared" ca="1" si="18"/>
        <v>0</v>
      </c>
      <c r="AJ35" s="18">
        <f t="shared" ca="1" si="18"/>
        <v>842711.69</v>
      </c>
      <c r="AK35" s="18">
        <f t="shared" ca="1" si="15"/>
        <v>8909.89</v>
      </c>
      <c r="AL35" s="18">
        <f t="shared" ca="1" si="15"/>
        <v>0</v>
      </c>
      <c r="AM35" s="18">
        <f t="shared" ca="1" si="15"/>
        <v>72962331.700000003</v>
      </c>
      <c r="AN35" s="18">
        <f t="shared" ca="1" si="15"/>
        <v>6109816</v>
      </c>
      <c r="AO35" s="18">
        <f t="shared" ca="1" si="15"/>
        <v>1503228.17</v>
      </c>
      <c r="AP35" s="18">
        <f t="shared" ca="1" si="15"/>
        <v>7446591.8600000003</v>
      </c>
      <c r="AQ35" s="18">
        <f t="shared" ca="1" si="15"/>
        <v>0</v>
      </c>
      <c r="AR35" s="18">
        <f t="shared" ca="1" si="15"/>
        <v>0</v>
      </c>
      <c r="AS35" s="18">
        <f t="shared" ca="1" si="15"/>
        <v>0</v>
      </c>
      <c r="AT35" s="18">
        <f t="shared" ca="1" si="15"/>
        <v>113384239.00000001</v>
      </c>
      <c r="AU35" s="18">
        <f t="shared" ca="1" si="15"/>
        <v>12319910.770000001</v>
      </c>
      <c r="AV35" s="18">
        <f t="shared" ca="1" si="15"/>
        <v>5702130.04</v>
      </c>
      <c r="AW35" s="18">
        <f t="shared" ca="1" si="15"/>
        <v>0</v>
      </c>
      <c r="AX35" s="18">
        <f t="shared" ca="1" si="15"/>
        <v>1993264.49</v>
      </c>
      <c r="AY35" s="18">
        <f t="shared" ca="1" si="15"/>
        <v>0</v>
      </c>
      <c r="AZ35" s="18">
        <f t="shared" ca="1" si="19"/>
        <v>0</v>
      </c>
      <c r="BA35" s="18">
        <f t="shared" ca="1" si="19"/>
        <v>0</v>
      </c>
      <c r="BB35" s="18">
        <f t="shared" ca="1" si="19"/>
        <v>0</v>
      </c>
      <c r="BC35" s="18">
        <f t="shared" ca="1" si="19"/>
        <v>0</v>
      </c>
      <c r="BD35" s="18">
        <f t="shared" ca="1" si="19"/>
        <v>27970193.739999998</v>
      </c>
      <c r="BE35" s="18">
        <f t="shared" ca="1" si="19"/>
        <v>0</v>
      </c>
      <c r="BF35" s="18">
        <f t="shared" ca="1" si="19"/>
        <v>0</v>
      </c>
      <c r="BG35" s="18">
        <f t="shared" ca="1" si="19"/>
        <v>0</v>
      </c>
      <c r="BH35" s="18">
        <f t="shared" ca="1" si="19"/>
        <v>15620.15</v>
      </c>
      <c r="BI35" s="18">
        <f t="shared" ca="1" si="19"/>
        <v>824057.82</v>
      </c>
      <c r="BJ35" s="18">
        <f t="shared" ca="1" si="19"/>
        <v>0</v>
      </c>
      <c r="BK35" s="18">
        <f t="shared" ca="1" si="19"/>
        <v>0</v>
      </c>
      <c r="BL35" s="18">
        <f t="shared" ca="1" si="19"/>
        <v>0</v>
      </c>
      <c r="BM35" s="18">
        <f t="shared" ca="1" si="19"/>
        <v>1368.9</v>
      </c>
      <c r="BN35" s="18">
        <f t="shared" ca="1" si="19"/>
        <v>0</v>
      </c>
      <c r="BO35" s="18">
        <f t="shared" ca="1" si="19"/>
        <v>0</v>
      </c>
      <c r="BP35" s="18">
        <f t="shared" ca="1" si="16"/>
        <v>5014276.05</v>
      </c>
      <c r="BQ35" s="18">
        <f t="shared" ca="1" si="16"/>
        <v>1299547.74</v>
      </c>
      <c r="BR35" s="18">
        <f t="shared" ca="1" si="16"/>
        <v>3032455.59</v>
      </c>
      <c r="BS35" s="18">
        <f t="shared" ca="1" si="16"/>
        <v>313513149.59999996</v>
      </c>
      <c r="BT35" s="18">
        <f t="shared" ca="1" si="16"/>
        <v>0</v>
      </c>
      <c r="BU35" s="18">
        <f t="shared" ca="1" si="16"/>
        <v>0</v>
      </c>
      <c r="BV35" s="18">
        <f t="shared" ca="1" si="16"/>
        <v>40824891.129999995</v>
      </c>
      <c r="BW35" s="18">
        <f t="shared" ca="1" si="16"/>
        <v>0</v>
      </c>
      <c r="BX35" s="18">
        <f t="shared" ca="1" si="16"/>
        <v>0</v>
      </c>
      <c r="BY35" s="18">
        <f t="shared" ca="1" si="16"/>
        <v>0</v>
      </c>
      <c r="BZ35" s="18">
        <f t="shared" ca="1" si="16"/>
        <v>0</v>
      </c>
      <c r="CA35" s="18">
        <f t="shared" ca="1" si="20"/>
        <v>0</v>
      </c>
      <c r="CB35" s="18">
        <f t="shared" ca="1" si="20"/>
        <v>0</v>
      </c>
      <c r="CC35" s="18">
        <f t="shared" ca="1" si="20"/>
        <v>0</v>
      </c>
      <c r="CD35" s="18">
        <f t="shared" ca="1" si="20"/>
        <v>0</v>
      </c>
      <c r="CE35" s="18">
        <f t="shared" ca="1" si="20"/>
        <v>0</v>
      </c>
      <c r="CF35" s="18">
        <f t="shared" ca="1" si="20"/>
        <v>0</v>
      </c>
      <c r="CG35" s="18">
        <f t="shared" ca="1" si="20"/>
        <v>0</v>
      </c>
      <c r="CH35" s="18">
        <f t="shared" ca="1" si="20"/>
        <v>2391590.84</v>
      </c>
      <c r="CI35" s="19">
        <f t="shared" ca="1" si="25"/>
        <v>607259.85</v>
      </c>
      <c r="CJ35" s="18">
        <f t="shared" ca="1" si="22"/>
        <v>607259.85</v>
      </c>
      <c r="CK35" s="18">
        <f t="shared" ca="1" si="22"/>
        <v>0</v>
      </c>
      <c r="CL35" s="19">
        <f t="shared" ca="1" si="26"/>
        <v>0</v>
      </c>
      <c r="CM35" s="18">
        <f t="shared" ca="1" si="23"/>
        <v>0</v>
      </c>
      <c r="CN35" s="18">
        <f t="shared" ca="1" si="23"/>
        <v>0</v>
      </c>
      <c r="CO35" s="19">
        <f t="shared" ca="1" si="27"/>
        <v>0</v>
      </c>
      <c r="CP35" s="18">
        <f t="shared" ca="1" si="21"/>
        <v>0</v>
      </c>
      <c r="CQ35" s="18">
        <f t="shared" ca="1" si="21"/>
        <v>0</v>
      </c>
      <c r="CR35" s="18">
        <f t="shared" ca="1" si="21"/>
        <v>14216469.66</v>
      </c>
      <c r="CS35" s="18">
        <f t="shared" ca="1" si="21"/>
        <v>0</v>
      </c>
      <c r="CT35" s="18">
        <f t="shared" ca="1" si="21"/>
        <v>0</v>
      </c>
      <c r="CU35" s="19">
        <f t="shared" ca="1" si="9"/>
        <v>912207143.75999999</v>
      </c>
    </row>
    <row r="36" spans="1:99" ht="12.75" customHeight="1">
      <c r="A36" s="57" t="s">
        <v>205</v>
      </c>
      <c r="B36" s="17">
        <v>1039</v>
      </c>
      <c r="C36" s="58" t="s">
        <v>146</v>
      </c>
      <c r="D36" s="19">
        <f t="shared" ca="1" si="24"/>
        <v>14234943.310000004</v>
      </c>
      <c r="E36" s="18">
        <f t="shared" ca="1" si="17"/>
        <v>1220106</v>
      </c>
      <c r="F36" s="18">
        <f t="shared" ca="1" si="17"/>
        <v>4046975</v>
      </c>
      <c r="G36" s="18">
        <f t="shared" ca="1" si="17"/>
        <v>8967862.3100000042</v>
      </c>
      <c r="H36" s="18">
        <f t="shared" ca="1" si="17"/>
        <v>0</v>
      </c>
      <c r="I36" s="18">
        <f t="shared" ca="1" si="17"/>
        <v>11887428.73</v>
      </c>
      <c r="J36" s="18">
        <f t="shared" ca="1" si="17"/>
        <v>4905103</v>
      </c>
      <c r="K36" s="18">
        <f t="shared" ca="1" si="17"/>
        <v>0</v>
      </c>
      <c r="L36" s="18">
        <f t="shared" ca="1" si="17"/>
        <v>0</v>
      </c>
      <c r="M36" s="18">
        <f t="shared" ca="1" si="17"/>
        <v>0</v>
      </c>
      <c r="N36" s="18">
        <f t="shared" ca="1" si="17"/>
        <v>0</v>
      </c>
      <c r="O36" s="18">
        <f t="shared" ca="1" si="17"/>
        <v>9764053</v>
      </c>
      <c r="P36" s="18">
        <f t="shared" ca="1" si="17"/>
        <v>0</v>
      </c>
      <c r="Q36" s="18">
        <f t="shared" ca="1" si="17"/>
        <v>10133</v>
      </c>
      <c r="R36" s="18">
        <f t="shared" ca="1" si="17"/>
        <v>0</v>
      </c>
      <c r="S36" s="18">
        <f t="shared" ca="1" si="17"/>
        <v>0</v>
      </c>
      <c r="T36" s="18">
        <f t="shared" ca="1" si="11"/>
        <v>503215472.09000003</v>
      </c>
      <c r="U36" s="18">
        <f t="shared" ca="1" si="18"/>
        <v>4554342.4700000007</v>
      </c>
      <c r="V36" s="18">
        <f t="shared" ca="1" si="18"/>
        <v>9642999</v>
      </c>
      <c r="W36" s="18">
        <f t="shared" ca="1" si="18"/>
        <v>98027617.299999997</v>
      </c>
      <c r="X36" s="18">
        <f t="shared" ca="1" si="18"/>
        <v>10288579</v>
      </c>
      <c r="Y36" s="18">
        <f t="shared" ca="1" si="18"/>
        <v>13099052</v>
      </c>
      <c r="Z36" s="18">
        <f t="shared" ca="1" si="18"/>
        <v>7590985</v>
      </c>
      <c r="AA36" s="18">
        <f t="shared" ca="1" si="18"/>
        <v>0</v>
      </c>
      <c r="AB36" s="18">
        <f t="shared" ca="1" si="18"/>
        <v>0</v>
      </c>
      <c r="AC36" s="18">
        <f t="shared" ca="1" si="18"/>
        <v>684160</v>
      </c>
      <c r="AD36" s="18">
        <f t="shared" ca="1" si="18"/>
        <v>4765324</v>
      </c>
      <c r="AE36" s="18">
        <f t="shared" ca="1" si="18"/>
        <v>0</v>
      </c>
      <c r="AF36" s="18">
        <f t="shared" ca="1" si="18"/>
        <v>130323</v>
      </c>
      <c r="AG36" s="18">
        <f t="shared" ca="1" si="18"/>
        <v>0</v>
      </c>
      <c r="AH36" s="18">
        <f t="shared" ca="1" si="18"/>
        <v>0</v>
      </c>
      <c r="AI36" s="18">
        <f t="shared" ca="1" si="18"/>
        <v>0</v>
      </c>
      <c r="AJ36" s="18">
        <f t="shared" ca="1" si="18"/>
        <v>2061641.56</v>
      </c>
      <c r="AK36" s="18">
        <f t="shared" ca="1" si="15"/>
        <v>212736</v>
      </c>
      <c r="AL36" s="18">
        <f t="shared" ca="1" si="15"/>
        <v>0</v>
      </c>
      <c r="AM36" s="18">
        <f t="shared" ca="1" si="15"/>
        <v>5116222</v>
      </c>
      <c r="AN36" s="18">
        <f t="shared" ca="1" si="15"/>
        <v>0</v>
      </c>
      <c r="AO36" s="18">
        <f t="shared" ca="1" si="15"/>
        <v>0</v>
      </c>
      <c r="AP36" s="18">
        <f t="shared" ca="1" si="15"/>
        <v>104572</v>
      </c>
      <c r="AQ36" s="18">
        <f t="shared" ca="1" si="15"/>
        <v>0</v>
      </c>
      <c r="AR36" s="18">
        <f t="shared" ca="1" si="15"/>
        <v>0</v>
      </c>
      <c r="AS36" s="18">
        <f t="shared" ca="1" si="15"/>
        <v>0</v>
      </c>
      <c r="AT36" s="18">
        <f t="shared" ca="1" si="15"/>
        <v>44333712</v>
      </c>
      <c r="AU36" s="18">
        <f t="shared" ca="1" si="15"/>
        <v>3202913</v>
      </c>
      <c r="AV36" s="18">
        <f t="shared" ca="1" si="15"/>
        <v>0</v>
      </c>
      <c r="AW36" s="18">
        <f t="shared" ca="1" si="15"/>
        <v>0</v>
      </c>
      <c r="AX36" s="18">
        <f t="shared" ca="1" si="15"/>
        <v>0</v>
      </c>
      <c r="AY36" s="18">
        <f t="shared" ca="1" si="15"/>
        <v>0</v>
      </c>
      <c r="AZ36" s="18">
        <f t="shared" ca="1" si="19"/>
        <v>0</v>
      </c>
      <c r="BA36" s="18">
        <f t="shared" ca="1" si="19"/>
        <v>0</v>
      </c>
      <c r="BB36" s="18">
        <f t="shared" ca="1" si="19"/>
        <v>0</v>
      </c>
      <c r="BC36" s="18">
        <f t="shared" ca="1" si="19"/>
        <v>0</v>
      </c>
      <c r="BD36" s="18">
        <f t="shared" ca="1" si="19"/>
        <v>11933718.440000001</v>
      </c>
      <c r="BE36" s="18">
        <f t="shared" ca="1" si="19"/>
        <v>0</v>
      </c>
      <c r="BF36" s="18">
        <f t="shared" ca="1" si="19"/>
        <v>0</v>
      </c>
      <c r="BG36" s="18">
        <f t="shared" ca="1" si="19"/>
        <v>0</v>
      </c>
      <c r="BH36" s="18">
        <f t="shared" ca="1" si="19"/>
        <v>0</v>
      </c>
      <c r="BI36" s="18">
        <f t="shared" ca="1" si="19"/>
        <v>0</v>
      </c>
      <c r="BJ36" s="18">
        <f t="shared" ca="1" si="19"/>
        <v>0</v>
      </c>
      <c r="BK36" s="18">
        <f t="shared" ca="1" si="19"/>
        <v>0</v>
      </c>
      <c r="BL36" s="18">
        <f t="shared" ca="1" si="19"/>
        <v>0</v>
      </c>
      <c r="BM36" s="18">
        <f t="shared" ca="1" si="19"/>
        <v>0</v>
      </c>
      <c r="BN36" s="18">
        <f t="shared" ca="1" si="19"/>
        <v>0</v>
      </c>
      <c r="BO36" s="18">
        <f t="shared" ca="1" si="19"/>
        <v>0</v>
      </c>
      <c r="BP36" s="18">
        <f t="shared" ca="1" si="16"/>
        <v>8064702</v>
      </c>
      <c r="BQ36" s="18">
        <f t="shared" ca="1" si="16"/>
        <v>353054</v>
      </c>
      <c r="BR36" s="18">
        <f t="shared" ca="1" si="16"/>
        <v>8349142</v>
      </c>
      <c r="BS36" s="18">
        <f t="shared" ca="1" si="16"/>
        <v>11333113</v>
      </c>
      <c r="BT36" s="18">
        <f t="shared" ca="1" si="16"/>
        <v>0</v>
      </c>
      <c r="BU36" s="18">
        <f t="shared" ca="1" si="16"/>
        <v>0</v>
      </c>
      <c r="BV36" s="18">
        <f t="shared" ca="1" si="16"/>
        <v>0</v>
      </c>
      <c r="BW36" s="18">
        <f t="shared" ca="1" si="16"/>
        <v>0</v>
      </c>
      <c r="BX36" s="18">
        <f t="shared" ca="1" si="16"/>
        <v>0</v>
      </c>
      <c r="BY36" s="18">
        <f t="shared" ca="1" si="16"/>
        <v>0</v>
      </c>
      <c r="BZ36" s="18">
        <f t="shared" ca="1" si="16"/>
        <v>0</v>
      </c>
      <c r="CA36" s="18">
        <f t="shared" ca="1" si="20"/>
        <v>0</v>
      </c>
      <c r="CB36" s="18">
        <f t="shared" ca="1" si="20"/>
        <v>0</v>
      </c>
      <c r="CC36" s="18">
        <f t="shared" ca="1" si="20"/>
        <v>0</v>
      </c>
      <c r="CD36" s="18">
        <f t="shared" ca="1" si="20"/>
        <v>0</v>
      </c>
      <c r="CE36" s="18">
        <f t="shared" ca="1" si="20"/>
        <v>0</v>
      </c>
      <c r="CF36" s="18">
        <f t="shared" ca="1" si="20"/>
        <v>0</v>
      </c>
      <c r="CG36" s="18">
        <f t="shared" ca="1" si="20"/>
        <v>0</v>
      </c>
      <c r="CH36" s="18">
        <f t="shared" ca="1" si="20"/>
        <v>0</v>
      </c>
      <c r="CI36" s="19">
        <f t="shared" ca="1" si="25"/>
        <v>242338403.94</v>
      </c>
      <c r="CJ36" s="18">
        <f t="shared" ca="1" si="22"/>
        <v>0</v>
      </c>
      <c r="CK36" s="18">
        <f t="shared" ca="1" si="22"/>
        <v>52208433.450000003</v>
      </c>
      <c r="CL36" s="19">
        <f t="shared" ca="1" si="26"/>
        <v>45019629.93</v>
      </c>
      <c r="CM36" s="18">
        <f t="shared" ca="1" si="23"/>
        <v>0</v>
      </c>
      <c r="CN36" s="18">
        <f t="shared" ca="1" si="23"/>
        <v>45019629.93</v>
      </c>
      <c r="CO36" s="19">
        <f t="shared" ca="1" si="27"/>
        <v>145110340.56</v>
      </c>
      <c r="CP36" s="18">
        <f t="shared" ca="1" si="21"/>
        <v>0</v>
      </c>
      <c r="CQ36" s="18">
        <f t="shared" ca="1" si="21"/>
        <v>145110340.56</v>
      </c>
      <c r="CR36" s="18">
        <f t="shared" ca="1" si="21"/>
        <v>5395077.0999999996</v>
      </c>
      <c r="CS36" s="18">
        <f t="shared" ca="1" si="21"/>
        <v>0</v>
      </c>
      <c r="CT36" s="18">
        <f t="shared" ca="1" si="21"/>
        <v>0</v>
      </c>
      <c r="CU36" s="19">
        <f t="shared" ca="1" si="9"/>
        <v>1035599521.9400001</v>
      </c>
    </row>
    <row r="37" spans="1:99" ht="12.75" customHeight="1">
      <c r="A37" s="57" t="s">
        <v>207</v>
      </c>
      <c r="B37" s="17">
        <v>1040</v>
      </c>
      <c r="C37" s="58" t="s">
        <v>146</v>
      </c>
      <c r="D37" s="19">
        <f t="shared" ca="1" si="24"/>
        <v>0</v>
      </c>
      <c r="E37" s="18">
        <f t="shared" ca="1" si="17"/>
        <v>0</v>
      </c>
      <c r="F37" s="18">
        <f t="shared" ca="1" si="17"/>
        <v>0</v>
      </c>
      <c r="G37" s="18">
        <f t="shared" ca="1" si="17"/>
        <v>0</v>
      </c>
      <c r="H37" s="18">
        <f t="shared" ca="1" si="17"/>
        <v>0</v>
      </c>
      <c r="I37" s="18">
        <f t="shared" ca="1" si="17"/>
        <v>0</v>
      </c>
      <c r="J37" s="18">
        <f t="shared" ca="1" si="17"/>
        <v>0</v>
      </c>
      <c r="K37" s="18">
        <f t="shared" ca="1" si="17"/>
        <v>0</v>
      </c>
      <c r="L37" s="18">
        <f t="shared" ca="1" si="17"/>
        <v>0</v>
      </c>
      <c r="M37" s="18">
        <f t="shared" ca="1" si="17"/>
        <v>0</v>
      </c>
      <c r="N37" s="18">
        <f t="shared" ca="1" si="17"/>
        <v>0</v>
      </c>
      <c r="O37" s="18">
        <f t="shared" ca="1" si="17"/>
        <v>0</v>
      </c>
      <c r="P37" s="18">
        <f t="shared" ca="1" si="17"/>
        <v>0</v>
      </c>
      <c r="Q37" s="18">
        <f t="shared" ca="1" si="17"/>
        <v>207074418.69999996</v>
      </c>
      <c r="R37" s="18">
        <f t="shared" ca="1" si="17"/>
        <v>0</v>
      </c>
      <c r="S37" s="18">
        <f t="shared" ca="1" si="17"/>
        <v>0</v>
      </c>
      <c r="T37" s="18">
        <f t="shared" ca="1" si="11"/>
        <v>0</v>
      </c>
      <c r="U37" s="18">
        <f t="shared" ca="1" si="18"/>
        <v>0</v>
      </c>
      <c r="V37" s="18">
        <f t="shared" ca="1" si="18"/>
        <v>0</v>
      </c>
      <c r="W37" s="18">
        <f t="shared" ca="1" si="18"/>
        <v>0</v>
      </c>
      <c r="X37" s="18">
        <f t="shared" ca="1" si="18"/>
        <v>0</v>
      </c>
      <c r="Y37" s="18">
        <f t="shared" ca="1" si="18"/>
        <v>0</v>
      </c>
      <c r="Z37" s="18">
        <f t="shared" ca="1" si="18"/>
        <v>0</v>
      </c>
      <c r="AA37" s="18">
        <f t="shared" ca="1" si="18"/>
        <v>0</v>
      </c>
      <c r="AB37" s="18">
        <f t="shared" ca="1" si="18"/>
        <v>0</v>
      </c>
      <c r="AC37" s="18">
        <f t="shared" ca="1" si="18"/>
        <v>0</v>
      </c>
      <c r="AD37" s="18">
        <f t="shared" ca="1" si="18"/>
        <v>0</v>
      </c>
      <c r="AE37" s="18">
        <f t="shared" ca="1" si="18"/>
        <v>0</v>
      </c>
      <c r="AF37" s="18">
        <f t="shared" ca="1" si="18"/>
        <v>0</v>
      </c>
      <c r="AG37" s="18">
        <f t="shared" ca="1" si="18"/>
        <v>0</v>
      </c>
      <c r="AH37" s="18">
        <f t="shared" ca="1" si="18"/>
        <v>0</v>
      </c>
      <c r="AI37" s="18">
        <f t="shared" ca="1" si="18"/>
        <v>0</v>
      </c>
      <c r="AJ37" s="18">
        <f t="shared" ca="1" si="18"/>
        <v>0</v>
      </c>
      <c r="AK37" s="18">
        <f t="shared" ca="1" si="15"/>
        <v>0</v>
      </c>
      <c r="AL37" s="18">
        <f t="shared" ca="1" si="15"/>
        <v>0</v>
      </c>
      <c r="AM37" s="18">
        <f t="shared" ca="1" si="15"/>
        <v>0</v>
      </c>
      <c r="AN37" s="18">
        <f t="shared" ca="1" si="15"/>
        <v>0</v>
      </c>
      <c r="AO37" s="18">
        <f t="shared" ca="1" si="15"/>
        <v>78038890.139999986</v>
      </c>
      <c r="AP37" s="18">
        <f t="shared" ca="1" si="15"/>
        <v>0</v>
      </c>
      <c r="AQ37" s="18">
        <f t="shared" ca="1" si="15"/>
        <v>0</v>
      </c>
      <c r="AR37" s="18">
        <f t="shared" ca="1" si="15"/>
        <v>0</v>
      </c>
      <c r="AS37" s="18">
        <f t="shared" ca="1" si="15"/>
        <v>0</v>
      </c>
      <c r="AT37" s="18">
        <f t="shared" ca="1" si="15"/>
        <v>0</v>
      </c>
      <c r="AU37" s="18">
        <f t="shared" ca="1" si="15"/>
        <v>0</v>
      </c>
      <c r="AV37" s="18">
        <f t="shared" ca="1" si="15"/>
        <v>0</v>
      </c>
      <c r="AW37" s="18">
        <f t="shared" ca="1" si="15"/>
        <v>0</v>
      </c>
      <c r="AX37" s="18">
        <f t="shared" ca="1" si="15"/>
        <v>0</v>
      </c>
      <c r="AY37" s="18">
        <f t="shared" ca="1" si="15"/>
        <v>0</v>
      </c>
      <c r="AZ37" s="18">
        <f t="shared" ca="1" si="19"/>
        <v>0</v>
      </c>
      <c r="BA37" s="18">
        <f t="shared" ca="1" si="19"/>
        <v>0</v>
      </c>
      <c r="BB37" s="18">
        <f t="shared" ca="1" si="19"/>
        <v>0</v>
      </c>
      <c r="BC37" s="18">
        <f t="shared" ca="1" si="19"/>
        <v>0</v>
      </c>
      <c r="BD37" s="18">
        <f t="shared" ca="1" si="19"/>
        <v>0</v>
      </c>
      <c r="BE37" s="18">
        <f t="shared" ca="1" si="19"/>
        <v>0</v>
      </c>
      <c r="BF37" s="18">
        <f t="shared" ca="1" si="19"/>
        <v>0</v>
      </c>
      <c r="BG37" s="18">
        <f t="shared" ca="1" si="19"/>
        <v>0</v>
      </c>
      <c r="BH37" s="18">
        <f t="shared" ca="1" si="19"/>
        <v>0</v>
      </c>
      <c r="BI37" s="18">
        <f t="shared" ca="1" si="19"/>
        <v>0</v>
      </c>
      <c r="BJ37" s="18">
        <f t="shared" ca="1" si="19"/>
        <v>0</v>
      </c>
      <c r="BK37" s="18">
        <f t="shared" ca="1" si="19"/>
        <v>0</v>
      </c>
      <c r="BL37" s="18">
        <f t="shared" ca="1" si="19"/>
        <v>0</v>
      </c>
      <c r="BM37" s="18">
        <f t="shared" ca="1" si="19"/>
        <v>0</v>
      </c>
      <c r="BN37" s="18">
        <f t="shared" ca="1" si="19"/>
        <v>0</v>
      </c>
      <c r="BO37" s="18">
        <f t="shared" ca="1" si="19"/>
        <v>0</v>
      </c>
      <c r="BP37" s="18">
        <f t="shared" ca="1" si="16"/>
        <v>0</v>
      </c>
      <c r="BQ37" s="18">
        <f t="shared" ca="1" si="16"/>
        <v>0</v>
      </c>
      <c r="BR37" s="18">
        <f t="shared" ca="1" si="16"/>
        <v>0</v>
      </c>
      <c r="BS37" s="18">
        <f t="shared" ca="1" si="16"/>
        <v>0</v>
      </c>
      <c r="BT37" s="18">
        <f t="shared" ca="1" si="16"/>
        <v>0</v>
      </c>
      <c r="BU37" s="18">
        <f t="shared" ca="1" si="16"/>
        <v>0</v>
      </c>
      <c r="BV37" s="18">
        <f t="shared" ca="1" si="16"/>
        <v>0</v>
      </c>
      <c r="BW37" s="18">
        <f t="shared" ca="1" si="16"/>
        <v>0</v>
      </c>
      <c r="BX37" s="18">
        <f t="shared" ca="1" si="16"/>
        <v>0</v>
      </c>
      <c r="BY37" s="18">
        <f t="shared" ca="1" si="16"/>
        <v>0</v>
      </c>
      <c r="BZ37" s="18">
        <f t="shared" ca="1" si="16"/>
        <v>0</v>
      </c>
      <c r="CA37" s="18">
        <f t="shared" ca="1" si="20"/>
        <v>0</v>
      </c>
      <c r="CB37" s="18">
        <f t="shared" ca="1" si="20"/>
        <v>0</v>
      </c>
      <c r="CC37" s="18">
        <f t="shared" ca="1" si="20"/>
        <v>0</v>
      </c>
      <c r="CD37" s="18">
        <f t="shared" ca="1" si="20"/>
        <v>0</v>
      </c>
      <c r="CE37" s="18">
        <f t="shared" ca="1" si="20"/>
        <v>0</v>
      </c>
      <c r="CF37" s="18">
        <f t="shared" ca="1" si="20"/>
        <v>0</v>
      </c>
      <c r="CG37" s="18">
        <f t="shared" ca="1" si="20"/>
        <v>0</v>
      </c>
      <c r="CH37" s="18">
        <f t="shared" ca="1" si="20"/>
        <v>0</v>
      </c>
      <c r="CI37" s="19">
        <f t="shared" ca="1" si="25"/>
        <v>0</v>
      </c>
      <c r="CJ37" s="18">
        <f t="shared" ca="1" si="22"/>
        <v>0</v>
      </c>
      <c r="CK37" s="18">
        <f t="shared" ca="1" si="22"/>
        <v>0</v>
      </c>
      <c r="CL37" s="19">
        <f t="shared" ca="1" si="26"/>
        <v>0</v>
      </c>
      <c r="CM37" s="18">
        <f t="shared" ca="1" si="23"/>
        <v>0</v>
      </c>
      <c r="CN37" s="18">
        <f t="shared" ca="1" si="23"/>
        <v>0</v>
      </c>
      <c r="CO37" s="19">
        <f t="shared" ca="1" si="27"/>
        <v>0</v>
      </c>
      <c r="CP37" s="18">
        <f t="shared" ca="1" si="21"/>
        <v>0</v>
      </c>
      <c r="CQ37" s="18">
        <f t="shared" ca="1" si="21"/>
        <v>0</v>
      </c>
      <c r="CR37" s="18">
        <f t="shared" ca="1" si="21"/>
        <v>0</v>
      </c>
      <c r="CS37" s="18">
        <f t="shared" ca="1" si="21"/>
        <v>0</v>
      </c>
      <c r="CT37" s="18">
        <f t="shared" ca="1" si="21"/>
        <v>0</v>
      </c>
      <c r="CU37" s="19">
        <f t="shared" ca="1" si="9"/>
        <v>285113308.83999991</v>
      </c>
    </row>
    <row r="38" spans="1:99" ht="12.75" customHeight="1">
      <c r="A38" s="57" t="s">
        <v>209</v>
      </c>
      <c r="B38" s="17">
        <v>1043</v>
      </c>
      <c r="C38" s="58" t="s">
        <v>146</v>
      </c>
      <c r="D38" s="19">
        <f ca="1">+E38+F38+G38</f>
        <v>333533301.84005451</v>
      </c>
      <c r="E38" s="18">
        <f t="shared" ca="1" si="17"/>
        <v>41806805.780028298</v>
      </c>
      <c r="F38" s="18">
        <f t="shared" ca="1" si="17"/>
        <v>226348085.390026</v>
      </c>
      <c r="G38" s="18">
        <f t="shared" ca="1" si="17"/>
        <v>65378410.670000203</v>
      </c>
      <c r="H38" s="18">
        <f t="shared" ca="1" si="17"/>
        <v>8691792.8500000015</v>
      </c>
      <c r="I38" s="18">
        <f t="shared" ca="1" si="17"/>
        <v>18531265.850000001</v>
      </c>
      <c r="J38" s="18">
        <f t="shared" ca="1" si="17"/>
        <v>0</v>
      </c>
      <c r="K38" s="18">
        <f t="shared" ca="1" si="17"/>
        <v>0</v>
      </c>
      <c r="L38" s="18">
        <f t="shared" ca="1" si="17"/>
        <v>0</v>
      </c>
      <c r="M38" s="18">
        <f t="shared" ca="1" si="17"/>
        <v>0</v>
      </c>
      <c r="N38" s="18">
        <f t="shared" ca="1" si="17"/>
        <v>0</v>
      </c>
      <c r="O38" s="18">
        <f t="shared" ca="1" si="17"/>
        <v>56072165.940000005</v>
      </c>
      <c r="P38" s="18">
        <f t="shared" ca="1" si="17"/>
        <v>212625.98</v>
      </c>
      <c r="Q38" s="18">
        <f t="shared" ca="1" si="17"/>
        <v>3804396.7199999997</v>
      </c>
      <c r="R38" s="18">
        <f t="shared" ca="1" si="17"/>
        <v>0</v>
      </c>
      <c r="S38" s="18">
        <f t="shared" ca="1" si="17"/>
        <v>0</v>
      </c>
      <c r="T38" s="18">
        <f t="shared" ca="1" si="11"/>
        <v>187366407.43000001</v>
      </c>
      <c r="U38" s="18">
        <f t="shared" ca="1" si="18"/>
        <v>0</v>
      </c>
      <c r="V38" s="18">
        <f t="shared" ca="1" si="18"/>
        <v>8354413.5099999998</v>
      </c>
      <c r="W38" s="18">
        <f t="shared" ca="1" si="18"/>
        <v>125890081.19</v>
      </c>
      <c r="X38" s="18">
        <f t="shared" ca="1" si="18"/>
        <v>15909.259999999998</v>
      </c>
      <c r="Y38" s="18">
        <f t="shared" ca="1" si="18"/>
        <v>16210123.000000002</v>
      </c>
      <c r="Z38" s="18">
        <f t="shared" ca="1" si="18"/>
        <v>38608815.560000002</v>
      </c>
      <c r="AA38" s="18">
        <f t="shared" ca="1" si="18"/>
        <v>0</v>
      </c>
      <c r="AB38" s="18">
        <f t="shared" ca="1" si="18"/>
        <v>0</v>
      </c>
      <c r="AC38" s="18">
        <f t="shared" ca="1" si="18"/>
        <v>2905760.1599999997</v>
      </c>
      <c r="AD38" s="18">
        <f t="shared" ca="1" si="18"/>
        <v>15210385.24</v>
      </c>
      <c r="AE38" s="18">
        <f t="shared" ca="1" si="18"/>
        <v>1658001</v>
      </c>
      <c r="AF38" s="18">
        <f t="shared" ca="1" si="18"/>
        <v>4292661.07</v>
      </c>
      <c r="AG38" s="18">
        <f t="shared" ca="1" si="18"/>
        <v>0</v>
      </c>
      <c r="AH38" s="18">
        <f t="shared" ca="1" si="18"/>
        <v>0</v>
      </c>
      <c r="AI38" s="18">
        <f t="shared" ca="1" si="18"/>
        <v>0</v>
      </c>
      <c r="AJ38" s="18">
        <f t="shared" ref="AJ38:AY53" ca="1" si="28">IFERROR(IF($C$2="Yurtiçi",INDIRECT("'"&amp;$B$2&amp;"'!"&amp;ADDRESS(MATCH($B38,INDIRECT("'"&amp;$B$2&amp;"'!$B$1:$B$1095"),0),MATCH(AJ$5,INDIRECT("'"&amp;$B$2&amp;"'!5:5"),0))),IF($C$2="Yurtdışı",INDIRECT("'"&amp;$B$2&amp;"'!"&amp;ADDRESS(MATCH($B38,INDIRECT("'"&amp;$B$2&amp;"'!$B$1:$B$1095"),0),MATCH(AJ$5,INDIRECT("'"&amp;$B$2&amp;"'!5:5"),0)+1)),INDIRECT("'"&amp;$B$2&amp;"'!"&amp;ADDRESS(MATCH($B38,INDIRECT("'"&amp;$B$2&amp;"'!$B$1:$B$1095"),0),MATCH(AJ$5,INDIRECT("'"&amp;$B$2&amp;"'!5:5"),0)))+INDIRECT("'"&amp;$B$2&amp;"'!"&amp;ADDRESS(MATCH($B38,INDIRECT("'"&amp;$B$2&amp;"'!$B$1:$B$1095"),0),MATCH(AJ$5,INDIRECT("'"&amp;$B$2&amp;"'!5:5"),0)+1)))),0)</f>
        <v>1224145.3999999999</v>
      </c>
      <c r="AK38" s="18">
        <f t="shared" ca="1" si="28"/>
        <v>183204.74</v>
      </c>
      <c r="AL38" s="18">
        <f t="shared" ca="1" si="28"/>
        <v>0</v>
      </c>
      <c r="AM38" s="18">
        <f t="shared" ca="1" si="28"/>
        <v>74189649.74000001</v>
      </c>
      <c r="AN38" s="18">
        <f t="shared" ca="1" si="28"/>
        <v>0</v>
      </c>
      <c r="AO38" s="18">
        <f t="shared" ca="1" si="28"/>
        <v>0</v>
      </c>
      <c r="AP38" s="18">
        <f t="shared" ca="1" si="28"/>
        <v>3247303.66</v>
      </c>
      <c r="AQ38" s="18">
        <f t="shared" ca="1" si="28"/>
        <v>0</v>
      </c>
      <c r="AR38" s="18">
        <f t="shared" ca="1" si="28"/>
        <v>0</v>
      </c>
      <c r="AS38" s="18">
        <f t="shared" ca="1" si="28"/>
        <v>0</v>
      </c>
      <c r="AT38" s="18">
        <f t="shared" ca="1" si="28"/>
        <v>0</v>
      </c>
      <c r="AU38" s="18">
        <f t="shared" ca="1" si="28"/>
        <v>0</v>
      </c>
      <c r="AV38" s="18">
        <f t="shared" ca="1" si="28"/>
        <v>0</v>
      </c>
      <c r="AW38" s="18">
        <f t="shared" ca="1" si="28"/>
        <v>0</v>
      </c>
      <c r="AX38" s="18">
        <f t="shared" ca="1" si="28"/>
        <v>0</v>
      </c>
      <c r="AY38" s="18">
        <f t="shared" ca="1" si="28"/>
        <v>0</v>
      </c>
      <c r="AZ38" s="18">
        <f t="shared" ca="1" si="19"/>
        <v>0</v>
      </c>
      <c r="BA38" s="18">
        <f t="shared" ca="1" si="19"/>
        <v>0</v>
      </c>
      <c r="BB38" s="18">
        <f t="shared" ca="1" si="19"/>
        <v>0</v>
      </c>
      <c r="BC38" s="18">
        <f t="shared" ca="1" si="19"/>
        <v>0</v>
      </c>
      <c r="BD38" s="18">
        <f t="shared" ca="1" si="19"/>
        <v>23087204.57</v>
      </c>
      <c r="BE38" s="18">
        <f t="shared" ca="1" si="19"/>
        <v>-7229107.9699999997</v>
      </c>
      <c r="BF38" s="18">
        <f t="shared" ca="1" si="19"/>
        <v>0</v>
      </c>
      <c r="BG38" s="18">
        <f t="shared" ca="1" si="19"/>
        <v>0</v>
      </c>
      <c r="BH38" s="18">
        <f t="shared" ca="1" si="19"/>
        <v>0</v>
      </c>
      <c r="BI38" s="18">
        <f t="shared" ca="1" si="19"/>
        <v>0</v>
      </c>
      <c r="BJ38" s="18">
        <f t="shared" ca="1" si="19"/>
        <v>0</v>
      </c>
      <c r="BK38" s="18">
        <f t="shared" ca="1" si="19"/>
        <v>0</v>
      </c>
      <c r="BL38" s="18">
        <f t="shared" ca="1" si="19"/>
        <v>590176.49</v>
      </c>
      <c r="BM38" s="18">
        <f t="shared" ca="1" si="19"/>
        <v>0</v>
      </c>
      <c r="BN38" s="18">
        <f t="shared" ca="1" si="19"/>
        <v>1903846.11</v>
      </c>
      <c r="BO38" s="18">
        <f t="shared" ref="BO38:CD53" ca="1" si="29">IFERROR(IF($C$2="Yurtiçi",INDIRECT("'"&amp;$B$2&amp;"'!"&amp;ADDRESS(MATCH($B38,INDIRECT("'"&amp;$B$2&amp;"'!$B$1:$B$1095"),0),MATCH(BO$5,INDIRECT("'"&amp;$B$2&amp;"'!5:5"),0))),IF($C$2="Yurtdışı",INDIRECT("'"&amp;$B$2&amp;"'!"&amp;ADDRESS(MATCH($B38,INDIRECT("'"&amp;$B$2&amp;"'!$B$1:$B$1095"),0),MATCH(BO$5,INDIRECT("'"&amp;$B$2&amp;"'!5:5"),0)+1)),INDIRECT("'"&amp;$B$2&amp;"'!"&amp;ADDRESS(MATCH($B38,INDIRECT("'"&amp;$B$2&amp;"'!$B$1:$B$1095"),0),MATCH(BO$5,INDIRECT("'"&amp;$B$2&amp;"'!5:5"),0)))+INDIRECT("'"&amp;$B$2&amp;"'!"&amp;ADDRESS(MATCH($B38,INDIRECT("'"&amp;$B$2&amp;"'!$B$1:$B$1095"),0),MATCH(BO$5,INDIRECT("'"&amp;$B$2&amp;"'!5:5"),0)+1)))),0)</f>
        <v>0</v>
      </c>
      <c r="BP38" s="18">
        <f t="shared" ca="1" si="29"/>
        <v>22446878.73</v>
      </c>
      <c r="BQ38" s="18">
        <f t="shared" ca="1" si="29"/>
        <v>2268389.5500000003</v>
      </c>
      <c r="BR38" s="18">
        <f t="shared" ca="1" si="29"/>
        <v>6570159.21</v>
      </c>
      <c r="BS38" s="18">
        <f t="shared" ca="1" si="29"/>
        <v>14458910.970000001</v>
      </c>
      <c r="BT38" s="18">
        <f t="shared" ca="1" si="29"/>
        <v>0</v>
      </c>
      <c r="BU38" s="18">
        <f t="shared" ca="1" si="29"/>
        <v>0</v>
      </c>
      <c r="BV38" s="18">
        <f t="shared" ca="1" si="29"/>
        <v>0</v>
      </c>
      <c r="BW38" s="18">
        <f t="shared" ca="1" si="29"/>
        <v>0</v>
      </c>
      <c r="BX38" s="18">
        <f t="shared" ca="1" si="29"/>
        <v>0</v>
      </c>
      <c r="BY38" s="18">
        <f t="shared" ca="1" si="29"/>
        <v>0</v>
      </c>
      <c r="BZ38" s="18">
        <f t="shared" ca="1" si="29"/>
        <v>613173.76000000001</v>
      </c>
      <c r="CA38" s="18">
        <f t="shared" ca="1" si="29"/>
        <v>8246410.3600000003</v>
      </c>
      <c r="CB38" s="18">
        <f t="shared" ca="1" si="29"/>
        <v>0</v>
      </c>
      <c r="CC38" s="18">
        <f t="shared" ca="1" si="20"/>
        <v>92587.199999999997</v>
      </c>
      <c r="CD38" s="18">
        <f t="shared" ca="1" si="20"/>
        <v>199405.4</v>
      </c>
      <c r="CE38" s="18">
        <f t="shared" ca="1" si="20"/>
        <v>0</v>
      </c>
      <c r="CF38" s="18">
        <f t="shared" ca="1" si="20"/>
        <v>0</v>
      </c>
      <c r="CG38" s="18">
        <f t="shared" ca="1" si="20"/>
        <v>20053.73</v>
      </c>
      <c r="CH38" s="18">
        <f t="shared" ca="1" si="20"/>
        <v>0</v>
      </c>
      <c r="CI38" s="19">
        <f ca="1">CJ38+CK38+CL38+CO38</f>
        <v>126474825.6300014</v>
      </c>
      <c r="CJ38" s="18">
        <f t="shared" ca="1" si="22"/>
        <v>6539</v>
      </c>
      <c r="CK38" s="18">
        <f t="shared" ca="1" si="22"/>
        <v>0</v>
      </c>
      <c r="CL38" s="19">
        <f ca="1">+CM38+CN38</f>
        <v>62477369.430001698</v>
      </c>
      <c r="CM38" s="18">
        <f t="shared" ca="1" si="23"/>
        <v>37733495.870001398</v>
      </c>
      <c r="CN38" s="18">
        <f t="shared" ca="1" si="23"/>
        <v>24743873.5600003</v>
      </c>
      <c r="CO38" s="19">
        <f ca="1">+CP38+CQ38</f>
        <v>63990917.199999705</v>
      </c>
      <c r="CP38" s="18">
        <f t="shared" ca="1" si="21"/>
        <v>0</v>
      </c>
      <c r="CQ38" s="18">
        <f t="shared" ca="1" si="21"/>
        <v>63990917.199999705</v>
      </c>
      <c r="CR38" s="18">
        <f t="shared" ca="1" si="21"/>
        <v>438287.87</v>
      </c>
      <c r="CS38" s="18">
        <f t="shared" ca="1" si="21"/>
        <v>0</v>
      </c>
      <c r="CT38" s="18">
        <f t="shared" ca="1" si="21"/>
        <v>0</v>
      </c>
      <c r="CU38" s="19">
        <f t="shared" ca="1" si="9"/>
        <v>1100383611.750056</v>
      </c>
    </row>
    <row r="39" spans="1:99" ht="12.75" customHeight="1">
      <c r="A39" s="57" t="s">
        <v>211</v>
      </c>
      <c r="B39" s="17">
        <v>1044</v>
      </c>
      <c r="C39" s="58" t="s">
        <v>146</v>
      </c>
      <c r="D39" s="19">
        <f ca="1">+E39+F39+G39</f>
        <v>40638483.530000001</v>
      </c>
      <c r="E39" s="18">
        <f t="shared" ref="E39:S54" ca="1" si="30">IFERROR(IF($C$2="Yurtiçi",INDIRECT("'"&amp;$B$2&amp;"'!"&amp;ADDRESS(MATCH($B39,INDIRECT("'"&amp;$B$2&amp;"'!$B$1:$B$1095"),0),MATCH(E$5,INDIRECT("'"&amp;$B$2&amp;"'!5:5"),0))),IF($C$2="Yurtdışı",INDIRECT("'"&amp;$B$2&amp;"'!"&amp;ADDRESS(MATCH($B39,INDIRECT("'"&amp;$B$2&amp;"'!$B$1:$B$1095"),0),MATCH(E$5,INDIRECT("'"&amp;$B$2&amp;"'!5:5"),0)+1)),INDIRECT("'"&amp;$B$2&amp;"'!"&amp;ADDRESS(MATCH($B39,INDIRECT("'"&amp;$B$2&amp;"'!$B$1:$B$1095"),0),MATCH(E$5,INDIRECT("'"&amp;$B$2&amp;"'!5:5"),0)))+INDIRECT("'"&amp;$B$2&amp;"'!"&amp;ADDRESS(MATCH($B39,INDIRECT("'"&amp;$B$2&amp;"'!$B$1:$B$1095"),0),MATCH(E$5,INDIRECT("'"&amp;$B$2&amp;"'!5:5"),0)+1)))),0)</f>
        <v>34871684.189999998</v>
      </c>
      <c r="F39" s="18">
        <f t="shared" ca="1" si="30"/>
        <v>5766799.3399999999</v>
      </c>
      <c r="G39" s="18">
        <f t="shared" ca="1" si="30"/>
        <v>0</v>
      </c>
      <c r="H39" s="18">
        <f t="shared" ca="1" si="30"/>
        <v>0</v>
      </c>
      <c r="I39" s="18">
        <f t="shared" ca="1" si="30"/>
        <v>32051481.620000001</v>
      </c>
      <c r="J39" s="18">
        <f t="shared" ca="1" si="30"/>
        <v>0</v>
      </c>
      <c r="K39" s="18">
        <f t="shared" ca="1" si="30"/>
        <v>0</v>
      </c>
      <c r="L39" s="18">
        <f t="shared" ca="1" si="30"/>
        <v>0</v>
      </c>
      <c r="M39" s="18">
        <f t="shared" ca="1" si="30"/>
        <v>0</v>
      </c>
      <c r="N39" s="18">
        <f t="shared" ca="1" si="30"/>
        <v>0</v>
      </c>
      <c r="O39" s="18">
        <f t="shared" ca="1" si="30"/>
        <v>153.22999999999999</v>
      </c>
      <c r="P39" s="18">
        <f t="shared" ca="1" si="30"/>
        <v>0</v>
      </c>
      <c r="Q39" s="18">
        <f t="shared" ca="1" si="30"/>
        <v>53.23</v>
      </c>
      <c r="R39" s="18">
        <f t="shared" ca="1" si="30"/>
        <v>0</v>
      </c>
      <c r="S39" s="18">
        <f t="shared" ca="1" si="30"/>
        <v>0</v>
      </c>
      <c r="T39" s="18">
        <f t="shared" ca="1" si="11"/>
        <v>1256056274.9299998</v>
      </c>
      <c r="U39" s="18">
        <f t="shared" ref="U39:AJ54" ca="1" si="31">IFERROR(IF($C$2="Yurtiçi",INDIRECT("'"&amp;$B$2&amp;"'!"&amp;ADDRESS(MATCH($B39,INDIRECT("'"&amp;$B$2&amp;"'!$B$1:$B$1095"),0),MATCH(U$5,INDIRECT("'"&amp;$B$2&amp;"'!5:5"),0))),IF($C$2="Yurtdışı",INDIRECT("'"&amp;$B$2&amp;"'!"&amp;ADDRESS(MATCH($B39,INDIRECT("'"&amp;$B$2&amp;"'!$B$1:$B$1095"),0),MATCH(U$5,INDIRECT("'"&amp;$B$2&amp;"'!5:5"),0)+1)),INDIRECT("'"&amp;$B$2&amp;"'!"&amp;ADDRESS(MATCH($B39,INDIRECT("'"&amp;$B$2&amp;"'!$B$1:$B$1095"),0),MATCH(U$5,INDIRECT("'"&amp;$B$2&amp;"'!5:5"),0)))+INDIRECT("'"&amp;$B$2&amp;"'!"&amp;ADDRESS(MATCH($B39,INDIRECT("'"&amp;$B$2&amp;"'!$B$1:$B$1095"),0),MATCH(U$5,INDIRECT("'"&amp;$B$2&amp;"'!5:5"),0)+1)))),0)</f>
        <v>1900232.56</v>
      </c>
      <c r="V39" s="18">
        <f t="shared" ca="1" si="31"/>
        <v>43811092.479999997</v>
      </c>
      <c r="W39" s="18">
        <f t="shared" ca="1" si="31"/>
        <v>149333951.47</v>
      </c>
      <c r="X39" s="18">
        <f t="shared" ca="1" si="31"/>
        <v>0</v>
      </c>
      <c r="Y39" s="18">
        <f t="shared" ca="1" si="31"/>
        <v>51783.29</v>
      </c>
      <c r="Z39" s="18">
        <f t="shared" ca="1" si="31"/>
        <v>2301484.35</v>
      </c>
      <c r="AA39" s="18">
        <f t="shared" ca="1" si="31"/>
        <v>0</v>
      </c>
      <c r="AB39" s="18">
        <f t="shared" ca="1" si="31"/>
        <v>0</v>
      </c>
      <c r="AC39" s="18">
        <f t="shared" ca="1" si="31"/>
        <v>1873589.54</v>
      </c>
      <c r="AD39" s="18">
        <f t="shared" ca="1" si="31"/>
        <v>4238690.92</v>
      </c>
      <c r="AE39" s="18">
        <f t="shared" ca="1" si="31"/>
        <v>0</v>
      </c>
      <c r="AF39" s="18">
        <f t="shared" ca="1" si="31"/>
        <v>153.22999999999999</v>
      </c>
      <c r="AG39" s="18">
        <f t="shared" ca="1" si="31"/>
        <v>0</v>
      </c>
      <c r="AH39" s="18">
        <f t="shared" ca="1" si="31"/>
        <v>0</v>
      </c>
      <c r="AI39" s="18">
        <f t="shared" ca="1" si="31"/>
        <v>0</v>
      </c>
      <c r="AJ39" s="18">
        <f t="shared" ca="1" si="31"/>
        <v>837361.31</v>
      </c>
      <c r="AK39" s="18">
        <f t="shared" ca="1" si="28"/>
        <v>0</v>
      </c>
      <c r="AL39" s="18">
        <f t="shared" ca="1" si="28"/>
        <v>0</v>
      </c>
      <c r="AM39" s="18">
        <f t="shared" ca="1" si="28"/>
        <v>0</v>
      </c>
      <c r="AN39" s="18">
        <f t="shared" ca="1" si="28"/>
        <v>0</v>
      </c>
      <c r="AO39" s="18">
        <f t="shared" ca="1" si="28"/>
        <v>100</v>
      </c>
      <c r="AP39" s="18">
        <f t="shared" ca="1" si="28"/>
        <v>115527.52</v>
      </c>
      <c r="AQ39" s="18">
        <f t="shared" ca="1" si="28"/>
        <v>0</v>
      </c>
      <c r="AR39" s="18">
        <f t="shared" ca="1" si="28"/>
        <v>0</v>
      </c>
      <c r="AS39" s="18">
        <f t="shared" ca="1" si="28"/>
        <v>0</v>
      </c>
      <c r="AT39" s="18">
        <f t="shared" ca="1" si="28"/>
        <v>0</v>
      </c>
      <c r="AU39" s="18">
        <f t="shared" ca="1" si="28"/>
        <v>0</v>
      </c>
      <c r="AV39" s="18">
        <f t="shared" ca="1" si="28"/>
        <v>0</v>
      </c>
      <c r="AW39" s="18">
        <f t="shared" ca="1" si="28"/>
        <v>0</v>
      </c>
      <c r="AX39" s="18">
        <f t="shared" ca="1" si="28"/>
        <v>0</v>
      </c>
      <c r="AY39" s="18">
        <f t="shared" ca="1" si="28"/>
        <v>0</v>
      </c>
      <c r="AZ39" s="18">
        <f t="shared" ref="AZ39:BO54" ca="1" si="32">IFERROR(IF($C$2="Yurtiçi",INDIRECT("'"&amp;$B$2&amp;"'!"&amp;ADDRESS(MATCH($B39,INDIRECT("'"&amp;$B$2&amp;"'!$B$1:$B$1095"),0),MATCH(AZ$5,INDIRECT("'"&amp;$B$2&amp;"'!5:5"),0))),IF($C$2="Yurtdışı",INDIRECT("'"&amp;$B$2&amp;"'!"&amp;ADDRESS(MATCH($B39,INDIRECT("'"&amp;$B$2&amp;"'!$B$1:$B$1095"),0),MATCH(AZ$5,INDIRECT("'"&amp;$B$2&amp;"'!5:5"),0)+1)),INDIRECT("'"&amp;$B$2&amp;"'!"&amp;ADDRESS(MATCH($B39,INDIRECT("'"&amp;$B$2&amp;"'!$B$1:$B$1095"),0),MATCH(AZ$5,INDIRECT("'"&amp;$B$2&amp;"'!5:5"),0)))+INDIRECT("'"&amp;$B$2&amp;"'!"&amp;ADDRESS(MATCH($B39,INDIRECT("'"&amp;$B$2&amp;"'!$B$1:$B$1095"),0),MATCH(AZ$5,INDIRECT("'"&amp;$B$2&amp;"'!5:5"),0)+1)))),0)</f>
        <v>0</v>
      </c>
      <c r="BA39" s="18">
        <f t="shared" ca="1" si="32"/>
        <v>0</v>
      </c>
      <c r="BB39" s="18">
        <f t="shared" ca="1" si="32"/>
        <v>0</v>
      </c>
      <c r="BC39" s="18">
        <f t="shared" ca="1" si="32"/>
        <v>0</v>
      </c>
      <c r="BD39" s="18">
        <f t="shared" ca="1" si="32"/>
        <v>57864610.200000003</v>
      </c>
      <c r="BE39" s="18">
        <f t="shared" ca="1" si="32"/>
        <v>0</v>
      </c>
      <c r="BF39" s="18">
        <f t="shared" ca="1" si="32"/>
        <v>0</v>
      </c>
      <c r="BG39" s="18">
        <f t="shared" ca="1" si="32"/>
        <v>0</v>
      </c>
      <c r="BH39" s="18">
        <f t="shared" ca="1" si="32"/>
        <v>0</v>
      </c>
      <c r="BI39" s="18">
        <f t="shared" ca="1" si="32"/>
        <v>0</v>
      </c>
      <c r="BJ39" s="18">
        <f t="shared" ca="1" si="32"/>
        <v>0</v>
      </c>
      <c r="BK39" s="18">
        <f t="shared" ca="1" si="32"/>
        <v>0</v>
      </c>
      <c r="BL39" s="18">
        <f t="shared" ca="1" si="32"/>
        <v>0</v>
      </c>
      <c r="BM39" s="18">
        <f t="shared" ca="1" si="32"/>
        <v>0</v>
      </c>
      <c r="BN39" s="18">
        <f t="shared" ca="1" si="32"/>
        <v>25565294.66</v>
      </c>
      <c r="BO39" s="18">
        <f t="shared" ca="1" si="32"/>
        <v>0</v>
      </c>
      <c r="BP39" s="18">
        <f t="shared" ca="1" si="29"/>
        <v>107929.77</v>
      </c>
      <c r="BQ39" s="18">
        <f t="shared" ca="1" si="29"/>
        <v>0</v>
      </c>
      <c r="BR39" s="18">
        <f t="shared" ca="1" si="29"/>
        <v>0</v>
      </c>
      <c r="BS39" s="18">
        <f t="shared" ca="1" si="29"/>
        <v>619146.38</v>
      </c>
      <c r="BT39" s="18">
        <f t="shared" ca="1" si="29"/>
        <v>0</v>
      </c>
      <c r="BU39" s="18">
        <f t="shared" ca="1" si="29"/>
        <v>0</v>
      </c>
      <c r="BV39" s="18">
        <f t="shared" ca="1" si="29"/>
        <v>0</v>
      </c>
      <c r="BW39" s="18">
        <f t="shared" ca="1" si="29"/>
        <v>0</v>
      </c>
      <c r="BX39" s="18">
        <f t="shared" ca="1" si="29"/>
        <v>0</v>
      </c>
      <c r="BY39" s="18">
        <f t="shared" ca="1" si="29"/>
        <v>0</v>
      </c>
      <c r="BZ39" s="18">
        <f t="shared" ca="1" si="29"/>
        <v>0</v>
      </c>
      <c r="CA39" s="18">
        <f t="shared" ca="1" si="29"/>
        <v>0</v>
      </c>
      <c r="CB39" s="18">
        <f t="shared" ca="1" si="29"/>
        <v>0</v>
      </c>
      <c r="CC39" s="18">
        <f t="shared" ca="1" si="29"/>
        <v>0</v>
      </c>
      <c r="CD39" s="18">
        <f t="shared" ca="1" si="29"/>
        <v>0</v>
      </c>
      <c r="CE39" s="18">
        <f t="shared" ref="CC39:CH54" ca="1" si="33">IFERROR(IF($C$2="Yurtiçi",INDIRECT("'"&amp;$B$2&amp;"'!"&amp;ADDRESS(MATCH($B39,INDIRECT("'"&amp;$B$2&amp;"'!$B$1:$B$1095"),0),MATCH(CE$5,INDIRECT("'"&amp;$B$2&amp;"'!5:5"),0))),IF($C$2="Yurtdışı",INDIRECT("'"&amp;$B$2&amp;"'!"&amp;ADDRESS(MATCH($B39,INDIRECT("'"&amp;$B$2&amp;"'!$B$1:$B$1095"),0),MATCH(CE$5,INDIRECT("'"&amp;$B$2&amp;"'!5:5"),0)+1)),INDIRECT("'"&amp;$B$2&amp;"'!"&amp;ADDRESS(MATCH($B39,INDIRECT("'"&amp;$B$2&amp;"'!$B$1:$B$1095"),0),MATCH(CE$5,INDIRECT("'"&amp;$B$2&amp;"'!5:5"),0)))+INDIRECT("'"&amp;$B$2&amp;"'!"&amp;ADDRESS(MATCH($B39,INDIRECT("'"&amp;$B$2&amp;"'!$B$1:$B$1095"),0),MATCH(CE$5,INDIRECT("'"&amp;$B$2&amp;"'!5:5"),0)+1)))),0)</f>
        <v>0</v>
      </c>
      <c r="CF39" s="18">
        <f t="shared" ca="1" si="33"/>
        <v>0</v>
      </c>
      <c r="CG39" s="18">
        <f t="shared" ca="1" si="33"/>
        <v>0</v>
      </c>
      <c r="CH39" s="18">
        <f t="shared" ca="1" si="33"/>
        <v>0</v>
      </c>
      <c r="CI39" s="19">
        <f ca="1">CJ39+CK39+CL39+CO39</f>
        <v>36821408.5</v>
      </c>
      <c r="CJ39" s="18">
        <f t="shared" ca="1" si="22"/>
        <v>0</v>
      </c>
      <c r="CK39" s="18">
        <f t="shared" ca="1" si="22"/>
        <v>0</v>
      </c>
      <c r="CL39" s="19">
        <f ca="1">+CM39+CN39</f>
        <v>36821408.5</v>
      </c>
      <c r="CM39" s="18">
        <f t="shared" ca="1" si="23"/>
        <v>3041393.14</v>
      </c>
      <c r="CN39" s="18">
        <f t="shared" ca="1" si="23"/>
        <v>33780015.359999999</v>
      </c>
      <c r="CO39" s="19">
        <f ca="1">+CP39+CQ39</f>
        <v>0</v>
      </c>
      <c r="CP39" s="18">
        <f t="shared" ref="CP39:CT54" ca="1" si="34">IFERROR(IF($C$2="Yurtiçi",INDIRECT("'"&amp;$B$2&amp;"'!"&amp;ADDRESS(MATCH($B39,INDIRECT("'"&amp;$B$2&amp;"'!$B$1:$B$1095"),0),MATCH(CP$5,INDIRECT("'"&amp;$B$2&amp;"'!5:5"),0))),IF($C$2="Yurtdışı",INDIRECT("'"&amp;$B$2&amp;"'!"&amp;ADDRESS(MATCH($B39,INDIRECT("'"&amp;$B$2&amp;"'!$B$1:$B$1095"),0),MATCH(CP$5,INDIRECT("'"&amp;$B$2&amp;"'!5:5"),0)+1)),INDIRECT("'"&amp;$B$2&amp;"'!"&amp;ADDRESS(MATCH($B39,INDIRECT("'"&amp;$B$2&amp;"'!$B$1:$B$1095"),0),MATCH(CP$5,INDIRECT("'"&amp;$B$2&amp;"'!5:5"),0)))+INDIRECT("'"&amp;$B$2&amp;"'!"&amp;ADDRESS(MATCH($B39,INDIRECT("'"&amp;$B$2&amp;"'!$B$1:$B$1095"),0),MATCH(CP$5,INDIRECT("'"&amp;$B$2&amp;"'!5:5"),0)+1)))),0)</f>
        <v>0</v>
      </c>
      <c r="CQ39" s="18">
        <f t="shared" ca="1" si="34"/>
        <v>0</v>
      </c>
      <c r="CR39" s="18">
        <f t="shared" ca="1" si="34"/>
        <v>261924.13</v>
      </c>
      <c r="CS39" s="18">
        <f t="shared" ca="1" si="34"/>
        <v>0</v>
      </c>
      <c r="CT39" s="18">
        <f t="shared" ca="1" si="34"/>
        <v>0</v>
      </c>
      <c r="CU39" s="19">
        <f t="shared" ca="1" si="9"/>
        <v>1654450726.8499999</v>
      </c>
    </row>
    <row r="40" spans="1:99" ht="12.75" customHeight="1">
      <c r="A40" s="57" t="s">
        <v>213</v>
      </c>
      <c r="B40" s="17">
        <v>1045</v>
      </c>
      <c r="C40" s="58" t="s">
        <v>146</v>
      </c>
      <c r="D40" s="19">
        <f ca="1">+E40+F40+G40</f>
        <v>8660277.1400000006</v>
      </c>
      <c r="E40" s="18">
        <f t="shared" ca="1" si="30"/>
        <v>3668477.36</v>
      </c>
      <c r="F40" s="18">
        <f t="shared" ca="1" si="30"/>
        <v>2631717.42</v>
      </c>
      <c r="G40" s="18">
        <f t="shared" ca="1" si="30"/>
        <v>2360082.3600000003</v>
      </c>
      <c r="H40" s="18">
        <f t="shared" ca="1" si="30"/>
        <v>986602.73</v>
      </c>
      <c r="I40" s="18">
        <f t="shared" ca="1" si="30"/>
        <v>12753737.59</v>
      </c>
      <c r="J40" s="18">
        <f t="shared" ca="1" si="30"/>
        <v>0</v>
      </c>
      <c r="K40" s="18">
        <f t="shared" ca="1" si="30"/>
        <v>45780585.210000001</v>
      </c>
      <c r="L40" s="18">
        <f t="shared" ca="1" si="30"/>
        <v>0</v>
      </c>
      <c r="M40" s="18">
        <f t="shared" ca="1" si="30"/>
        <v>0</v>
      </c>
      <c r="N40" s="18">
        <f t="shared" ca="1" si="30"/>
        <v>276609.75</v>
      </c>
      <c r="O40" s="18">
        <f t="shared" ca="1" si="30"/>
        <v>31033042.41</v>
      </c>
      <c r="P40" s="18">
        <f t="shared" ca="1" si="30"/>
        <v>0</v>
      </c>
      <c r="Q40" s="18">
        <f t="shared" ca="1" si="30"/>
        <v>903626.36070900003</v>
      </c>
      <c r="R40" s="18">
        <f t="shared" ca="1" si="30"/>
        <v>0</v>
      </c>
      <c r="S40" s="18">
        <f t="shared" ca="1" si="30"/>
        <v>0</v>
      </c>
      <c r="T40" s="18">
        <f t="shared" ca="1" si="11"/>
        <v>1236558684.5899999</v>
      </c>
      <c r="U40" s="18">
        <f t="shared" ca="1" si="31"/>
        <v>1815154.6</v>
      </c>
      <c r="V40" s="18">
        <f t="shared" ca="1" si="31"/>
        <v>5153476.1090000002</v>
      </c>
      <c r="W40" s="18">
        <f t="shared" ca="1" si="31"/>
        <v>88946910.092999995</v>
      </c>
      <c r="X40" s="18">
        <f t="shared" ca="1" si="31"/>
        <v>0</v>
      </c>
      <c r="Y40" s="18">
        <f t="shared" ca="1" si="31"/>
        <v>5273466.2181390002</v>
      </c>
      <c r="Z40" s="18">
        <f t="shared" ca="1" si="31"/>
        <v>5221561.6087250002</v>
      </c>
      <c r="AA40" s="18">
        <f t="shared" ca="1" si="31"/>
        <v>0</v>
      </c>
      <c r="AB40" s="18">
        <f t="shared" ca="1" si="31"/>
        <v>0</v>
      </c>
      <c r="AC40" s="18">
        <f t="shared" ca="1" si="31"/>
        <v>425743.71987099998</v>
      </c>
      <c r="AD40" s="18">
        <f t="shared" ca="1" si="31"/>
        <v>2122450.2617939999</v>
      </c>
      <c r="AE40" s="18">
        <f t="shared" ca="1" si="31"/>
        <v>0</v>
      </c>
      <c r="AF40" s="18">
        <f t="shared" ca="1" si="31"/>
        <v>297003.23</v>
      </c>
      <c r="AG40" s="18">
        <f t="shared" ca="1" si="31"/>
        <v>2472220.46</v>
      </c>
      <c r="AH40" s="18">
        <f t="shared" ca="1" si="31"/>
        <v>2272033.1812379998</v>
      </c>
      <c r="AI40" s="18">
        <f t="shared" ca="1" si="31"/>
        <v>0</v>
      </c>
      <c r="AJ40" s="18">
        <f t="shared" ca="1" si="31"/>
        <v>5415428.7699999996</v>
      </c>
      <c r="AK40" s="18">
        <f t="shared" ca="1" si="28"/>
        <v>19879.41</v>
      </c>
      <c r="AL40" s="18">
        <f t="shared" ca="1" si="28"/>
        <v>0</v>
      </c>
      <c r="AM40" s="18">
        <f t="shared" ca="1" si="28"/>
        <v>566753.85</v>
      </c>
      <c r="AN40" s="18">
        <f t="shared" ca="1" si="28"/>
        <v>47.62</v>
      </c>
      <c r="AO40" s="18">
        <f t="shared" ca="1" si="28"/>
        <v>0</v>
      </c>
      <c r="AP40" s="18">
        <f t="shared" ca="1" si="28"/>
        <v>205780.82</v>
      </c>
      <c r="AQ40" s="18">
        <f t="shared" ca="1" si="28"/>
        <v>0</v>
      </c>
      <c r="AR40" s="18">
        <f t="shared" ca="1" si="28"/>
        <v>0</v>
      </c>
      <c r="AS40" s="18">
        <f t="shared" ca="1" si="28"/>
        <v>0</v>
      </c>
      <c r="AT40" s="18">
        <f t="shared" ca="1" si="28"/>
        <v>44132016.964448996</v>
      </c>
      <c r="AU40" s="18">
        <f t="shared" ca="1" si="28"/>
        <v>1187509.6231559999</v>
      </c>
      <c r="AV40" s="18">
        <f t="shared" ca="1" si="28"/>
        <v>0</v>
      </c>
      <c r="AW40" s="18">
        <f t="shared" ca="1" si="28"/>
        <v>0</v>
      </c>
      <c r="AX40" s="18">
        <f t="shared" ca="1" si="28"/>
        <v>700495.59473699995</v>
      </c>
      <c r="AY40" s="18">
        <f t="shared" ca="1" si="28"/>
        <v>0</v>
      </c>
      <c r="AZ40" s="18">
        <f t="shared" ca="1" si="32"/>
        <v>0</v>
      </c>
      <c r="BA40" s="18">
        <f t="shared" ca="1" si="32"/>
        <v>0</v>
      </c>
      <c r="BB40" s="18">
        <f t="shared" ca="1" si="32"/>
        <v>0</v>
      </c>
      <c r="BC40" s="18">
        <f t="shared" ca="1" si="32"/>
        <v>0</v>
      </c>
      <c r="BD40" s="18">
        <f t="shared" ca="1" si="32"/>
        <v>2457747.0163679998</v>
      </c>
      <c r="BE40" s="18">
        <f t="shared" ca="1" si="32"/>
        <v>0</v>
      </c>
      <c r="BF40" s="18">
        <f t="shared" ca="1" si="32"/>
        <v>0</v>
      </c>
      <c r="BG40" s="18">
        <f t="shared" ca="1" si="32"/>
        <v>0</v>
      </c>
      <c r="BH40" s="18">
        <f t="shared" ca="1" si="32"/>
        <v>0</v>
      </c>
      <c r="BI40" s="18">
        <f t="shared" ca="1" si="32"/>
        <v>21000</v>
      </c>
      <c r="BJ40" s="18">
        <f t="shared" ca="1" si="32"/>
        <v>0</v>
      </c>
      <c r="BK40" s="18">
        <f t="shared" ca="1" si="32"/>
        <v>0</v>
      </c>
      <c r="BL40" s="18">
        <f t="shared" ca="1" si="32"/>
        <v>0</v>
      </c>
      <c r="BM40" s="18">
        <f t="shared" ca="1" si="32"/>
        <v>0</v>
      </c>
      <c r="BN40" s="18">
        <f t="shared" ca="1" si="32"/>
        <v>9599087.2858130001</v>
      </c>
      <c r="BO40" s="18">
        <f t="shared" ca="1" si="32"/>
        <v>0</v>
      </c>
      <c r="BP40" s="18">
        <f t="shared" ca="1" si="29"/>
        <v>23671700.174488001</v>
      </c>
      <c r="BQ40" s="18">
        <f t="shared" ca="1" si="29"/>
        <v>13685587.970000001</v>
      </c>
      <c r="BR40" s="18">
        <f t="shared" ca="1" si="29"/>
        <v>15082849.309999999</v>
      </c>
      <c r="BS40" s="18">
        <f t="shared" ca="1" si="29"/>
        <v>2858226.6521090004</v>
      </c>
      <c r="BT40" s="18">
        <f t="shared" ca="1" si="29"/>
        <v>0</v>
      </c>
      <c r="BU40" s="18">
        <f t="shared" ca="1" si="29"/>
        <v>0</v>
      </c>
      <c r="BV40" s="18">
        <f t="shared" ca="1" si="29"/>
        <v>0</v>
      </c>
      <c r="BW40" s="18">
        <f t="shared" ca="1" si="29"/>
        <v>0</v>
      </c>
      <c r="BX40" s="18">
        <f t="shared" ca="1" si="29"/>
        <v>0</v>
      </c>
      <c r="BY40" s="18">
        <f t="shared" ca="1" si="29"/>
        <v>0</v>
      </c>
      <c r="BZ40" s="18">
        <f t="shared" ca="1" si="29"/>
        <v>785444.07</v>
      </c>
      <c r="CA40" s="18">
        <f t="shared" ca="1" si="29"/>
        <v>3539257.41</v>
      </c>
      <c r="CB40" s="18">
        <f t="shared" ca="1" si="29"/>
        <v>0</v>
      </c>
      <c r="CC40" s="18">
        <f t="shared" ca="1" si="29"/>
        <v>133125.44</v>
      </c>
      <c r="CD40" s="18">
        <f t="shared" ca="1" si="29"/>
        <v>0</v>
      </c>
      <c r="CE40" s="18">
        <f t="shared" ca="1" si="33"/>
        <v>0</v>
      </c>
      <c r="CF40" s="18">
        <f t="shared" ca="1" si="33"/>
        <v>0</v>
      </c>
      <c r="CG40" s="18">
        <f t="shared" ca="1" si="33"/>
        <v>56441.2</v>
      </c>
      <c r="CH40" s="18">
        <f t="shared" ca="1" si="33"/>
        <v>0</v>
      </c>
      <c r="CI40" s="19">
        <f ca="1">CJ40+CK40+CL40+CO40</f>
        <v>0</v>
      </c>
      <c r="CJ40" s="18">
        <f t="shared" ca="1" si="22"/>
        <v>0</v>
      </c>
      <c r="CK40" s="18">
        <f t="shared" ca="1" si="22"/>
        <v>0</v>
      </c>
      <c r="CL40" s="19">
        <f ca="1">+CM40+CN40</f>
        <v>0</v>
      </c>
      <c r="CM40" s="18">
        <f t="shared" ca="1" si="23"/>
        <v>0</v>
      </c>
      <c r="CN40" s="18">
        <f t="shared" ca="1" si="23"/>
        <v>0</v>
      </c>
      <c r="CO40" s="19">
        <f ca="1">+CP40+CQ40</f>
        <v>0</v>
      </c>
      <c r="CP40" s="18">
        <f t="shared" ca="1" si="34"/>
        <v>0</v>
      </c>
      <c r="CQ40" s="18">
        <f t="shared" ca="1" si="34"/>
        <v>0</v>
      </c>
      <c r="CR40" s="18">
        <f t="shared" ca="1" si="34"/>
        <v>2250079.7051929999</v>
      </c>
      <c r="CS40" s="18">
        <f t="shared" ca="1" si="34"/>
        <v>5652865.3300000001</v>
      </c>
      <c r="CT40" s="18">
        <f t="shared" ca="1" si="34"/>
        <v>0</v>
      </c>
      <c r="CU40" s="19">
        <f t="shared" ca="1" si="9"/>
        <v>1582974509.4787889</v>
      </c>
    </row>
    <row r="41" spans="1:99" ht="12.75" customHeight="1">
      <c r="A41" s="57" t="s">
        <v>215</v>
      </c>
      <c r="B41" s="17">
        <v>1046</v>
      </c>
      <c r="C41" s="58" t="s">
        <v>146</v>
      </c>
      <c r="D41" s="19">
        <f ca="1">+E41+F41+G41</f>
        <v>432146.44</v>
      </c>
      <c r="E41" s="18">
        <f t="shared" ca="1" si="30"/>
        <v>156894.97</v>
      </c>
      <c r="F41" s="18">
        <f t="shared" ca="1" si="30"/>
        <v>141641.65</v>
      </c>
      <c r="G41" s="18">
        <f t="shared" ca="1" si="30"/>
        <v>133609.82</v>
      </c>
      <c r="H41" s="18">
        <f t="shared" ca="1" si="30"/>
        <v>12665.14</v>
      </c>
      <c r="I41" s="18">
        <f t="shared" ca="1" si="30"/>
        <v>1058961.79</v>
      </c>
      <c r="J41" s="18">
        <f t="shared" ca="1" si="30"/>
        <v>0</v>
      </c>
      <c r="K41" s="18">
        <f t="shared" ca="1" si="30"/>
        <v>1902412.75</v>
      </c>
      <c r="L41" s="18">
        <f t="shared" ca="1" si="30"/>
        <v>0</v>
      </c>
      <c r="M41" s="18">
        <f t="shared" ca="1" si="30"/>
        <v>0</v>
      </c>
      <c r="N41" s="18">
        <f t="shared" ca="1" si="30"/>
        <v>0</v>
      </c>
      <c r="O41" s="18">
        <f t="shared" ca="1" si="30"/>
        <v>7854327.0800000001</v>
      </c>
      <c r="P41" s="18">
        <f t="shared" ca="1" si="30"/>
        <v>0</v>
      </c>
      <c r="Q41" s="18">
        <f t="shared" ca="1" si="30"/>
        <v>329.36</v>
      </c>
      <c r="R41" s="18">
        <f t="shared" ca="1" si="30"/>
        <v>0</v>
      </c>
      <c r="S41" s="18">
        <f t="shared" ca="1" si="30"/>
        <v>0</v>
      </c>
      <c r="T41" s="18">
        <f t="shared" ca="1" si="11"/>
        <v>0</v>
      </c>
      <c r="U41" s="18">
        <f t="shared" ca="1" si="31"/>
        <v>0</v>
      </c>
      <c r="V41" s="18">
        <f t="shared" ca="1" si="31"/>
        <v>0</v>
      </c>
      <c r="W41" s="18">
        <f t="shared" ca="1" si="31"/>
        <v>89926002.099999994</v>
      </c>
      <c r="X41" s="18">
        <f t="shared" ca="1" si="31"/>
        <v>8851407.4900000002</v>
      </c>
      <c r="Y41" s="18">
        <f t="shared" ca="1" si="31"/>
        <v>0</v>
      </c>
      <c r="Z41" s="18">
        <f t="shared" ca="1" si="31"/>
        <v>0</v>
      </c>
      <c r="AA41" s="18">
        <f t="shared" ca="1" si="31"/>
        <v>0</v>
      </c>
      <c r="AB41" s="18">
        <f t="shared" ca="1" si="31"/>
        <v>0</v>
      </c>
      <c r="AC41" s="18">
        <f t="shared" ca="1" si="31"/>
        <v>17708.29</v>
      </c>
      <c r="AD41" s="18">
        <f t="shared" ca="1" si="31"/>
        <v>40560.700000000004</v>
      </c>
      <c r="AE41" s="18">
        <f t="shared" ca="1" si="31"/>
        <v>0</v>
      </c>
      <c r="AF41" s="18">
        <f t="shared" ca="1" si="31"/>
        <v>0</v>
      </c>
      <c r="AG41" s="18">
        <f t="shared" ca="1" si="31"/>
        <v>0</v>
      </c>
      <c r="AH41" s="18">
        <f t="shared" ca="1" si="31"/>
        <v>0</v>
      </c>
      <c r="AI41" s="18">
        <f t="shared" ca="1" si="31"/>
        <v>0</v>
      </c>
      <c r="AJ41" s="18">
        <f t="shared" ca="1" si="31"/>
        <v>0</v>
      </c>
      <c r="AK41" s="18">
        <f t="shared" ca="1" si="28"/>
        <v>0</v>
      </c>
      <c r="AL41" s="18">
        <f t="shared" ca="1" si="28"/>
        <v>0</v>
      </c>
      <c r="AM41" s="18">
        <f t="shared" ca="1" si="28"/>
        <v>0</v>
      </c>
      <c r="AN41" s="18">
        <f t="shared" ca="1" si="28"/>
        <v>0</v>
      </c>
      <c r="AO41" s="18">
        <f t="shared" ca="1" si="28"/>
        <v>0</v>
      </c>
      <c r="AP41" s="18">
        <f t="shared" ca="1" si="28"/>
        <v>0</v>
      </c>
      <c r="AQ41" s="18">
        <f t="shared" ca="1" si="28"/>
        <v>0</v>
      </c>
      <c r="AR41" s="18">
        <f t="shared" ca="1" si="28"/>
        <v>0</v>
      </c>
      <c r="AS41" s="18">
        <f t="shared" ca="1" si="28"/>
        <v>0</v>
      </c>
      <c r="AT41" s="18">
        <f t="shared" ca="1" si="28"/>
        <v>3502178.06</v>
      </c>
      <c r="AU41" s="18">
        <f t="shared" ca="1" si="28"/>
        <v>17405.68</v>
      </c>
      <c r="AV41" s="18">
        <f t="shared" ca="1" si="28"/>
        <v>0</v>
      </c>
      <c r="AW41" s="18">
        <f t="shared" ca="1" si="28"/>
        <v>0</v>
      </c>
      <c r="AX41" s="18">
        <f t="shared" ca="1" si="28"/>
        <v>0</v>
      </c>
      <c r="AY41" s="18">
        <f t="shared" ca="1" si="28"/>
        <v>0</v>
      </c>
      <c r="AZ41" s="18">
        <f t="shared" ca="1" si="32"/>
        <v>0</v>
      </c>
      <c r="BA41" s="18">
        <f t="shared" ca="1" si="32"/>
        <v>0</v>
      </c>
      <c r="BB41" s="18">
        <f t="shared" ca="1" si="32"/>
        <v>0</v>
      </c>
      <c r="BC41" s="18">
        <f t="shared" ca="1" si="32"/>
        <v>0</v>
      </c>
      <c r="BD41" s="18">
        <f t="shared" ca="1" si="32"/>
        <v>1810726.5</v>
      </c>
      <c r="BE41" s="18">
        <f t="shared" ca="1" si="32"/>
        <v>0</v>
      </c>
      <c r="BF41" s="18">
        <f t="shared" ca="1" si="32"/>
        <v>0</v>
      </c>
      <c r="BG41" s="18">
        <f t="shared" ca="1" si="32"/>
        <v>0</v>
      </c>
      <c r="BH41" s="18">
        <f t="shared" ca="1" si="32"/>
        <v>0</v>
      </c>
      <c r="BI41" s="18">
        <f t="shared" ca="1" si="32"/>
        <v>0</v>
      </c>
      <c r="BJ41" s="18">
        <f t="shared" ca="1" si="32"/>
        <v>0</v>
      </c>
      <c r="BK41" s="18">
        <f t="shared" ca="1" si="32"/>
        <v>0</v>
      </c>
      <c r="BL41" s="18">
        <f t="shared" ca="1" si="32"/>
        <v>0</v>
      </c>
      <c r="BM41" s="18">
        <f t="shared" ca="1" si="32"/>
        <v>0</v>
      </c>
      <c r="BN41" s="18">
        <f t="shared" ca="1" si="32"/>
        <v>3396986.17</v>
      </c>
      <c r="BO41" s="18">
        <f t="shared" ca="1" si="32"/>
        <v>0</v>
      </c>
      <c r="BP41" s="18">
        <f t="shared" ca="1" si="29"/>
        <v>186524.37</v>
      </c>
      <c r="BQ41" s="18">
        <f t="shared" ca="1" si="29"/>
        <v>0</v>
      </c>
      <c r="BR41" s="18">
        <f t="shared" ca="1" si="29"/>
        <v>239919.18</v>
      </c>
      <c r="BS41" s="18">
        <f t="shared" ca="1" si="29"/>
        <v>93088.26999999999</v>
      </c>
      <c r="BT41" s="18">
        <f t="shared" ca="1" si="29"/>
        <v>0</v>
      </c>
      <c r="BU41" s="18">
        <f t="shared" ca="1" si="29"/>
        <v>0</v>
      </c>
      <c r="BV41" s="18">
        <f t="shared" ca="1" si="29"/>
        <v>0</v>
      </c>
      <c r="BW41" s="18">
        <f t="shared" ca="1" si="29"/>
        <v>0</v>
      </c>
      <c r="BX41" s="18">
        <f t="shared" ca="1" si="29"/>
        <v>0</v>
      </c>
      <c r="BY41" s="18">
        <f t="shared" ca="1" si="29"/>
        <v>0</v>
      </c>
      <c r="BZ41" s="18">
        <f t="shared" ca="1" si="29"/>
        <v>0</v>
      </c>
      <c r="CA41" s="18">
        <f t="shared" ca="1" si="29"/>
        <v>0</v>
      </c>
      <c r="CB41" s="18">
        <f t="shared" ca="1" si="29"/>
        <v>0</v>
      </c>
      <c r="CC41" s="18">
        <f t="shared" ca="1" si="29"/>
        <v>0</v>
      </c>
      <c r="CD41" s="18">
        <f t="shared" ca="1" si="29"/>
        <v>0</v>
      </c>
      <c r="CE41" s="18">
        <f t="shared" ca="1" si="33"/>
        <v>0</v>
      </c>
      <c r="CF41" s="18">
        <f t="shared" ca="1" si="33"/>
        <v>0</v>
      </c>
      <c r="CG41" s="18">
        <f t="shared" ca="1" si="33"/>
        <v>0</v>
      </c>
      <c r="CH41" s="18">
        <f t="shared" ca="1" si="33"/>
        <v>0</v>
      </c>
      <c r="CI41" s="19">
        <f ca="1">CJ41+CK41+CL41+CO41</f>
        <v>0</v>
      </c>
      <c r="CJ41" s="18">
        <f t="shared" ca="1" si="22"/>
        <v>0</v>
      </c>
      <c r="CK41" s="18">
        <f t="shared" ca="1" si="22"/>
        <v>0</v>
      </c>
      <c r="CL41" s="19">
        <f ca="1">+CM41+CN41</f>
        <v>0</v>
      </c>
      <c r="CM41" s="18">
        <f t="shared" ca="1" si="23"/>
        <v>0</v>
      </c>
      <c r="CN41" s="18">
        <f t="shared" ca="1" si="23"/>
        <v>0</v>
      </c>
      <c r="CO41" s="19">
        <f ca="1">+CP41+CQ41</f>
        <v>0</v>
      </c>
      <c r="CP41" s="18">
        <f t="shared" ca="1" si="34"/>
        <v>0</v>
      </c>
      <c r="CQ41" s="18">
        <f t="shared" ca="1" si="34"/>
        <v>0</v>
      </c>
      <c r="CR41" s="18">
        <f t="shared" ca="1" si="34"/>
        <v>82.12</v>
      </c>
      <c r="CS41" s="18">
        <f t="shared" ca="1" si="34"/>
        <v>0</v>
      </c>
      <c r="CT41" s="18">
        <f t="shared" ca="1" si="34"/>
        <v>0</v>
      </c>
      <c r="CU41" s="19">
        <f t="shared" ca="1" si="9"/>
        <v>119343431.49000002</v>
      </c>
    </row>
    <row r="42" spans="1:99" ht="12.75" customHeight="1">
      <c r="A42" s="57" t="s">
        <v>217</v>
      </c>
      <c r="B42" s="17">
        <v>1047</v>
      </c>
      <c r="C42" s="58" t="s">
        <v>146</v>
      </c>
      <c r="D42" s="19">
        <f t="shared" ref="D42:D67" ca="1" si="35">+E42+F42+G42</f>
        <v>0</v>
      </c>
      <c r="E42" s="18">
        <f t="shared" ca="1" si="30"/>
        <v>0</v>
      </c>
      <c r="F42" s="18">
        <f t="shared" ca="1" si="30"/>
        <v>0</v>
      </c>
      <c r="G42" s="18">
        <f t="shared" ca="1" si="30"/>
        <v>0</v>
      </c>
      <c r="H42" s="18">
        <f t="shared" ca="1" si="30"/>
        <v>0</v>
      </c>
      <c r="I42" s="18">
        <f t="shared" ca="1" si="30"/>
        <v>0</v>
      </c>
      <c r="J42" s="18">
        <f t="shared" ca="1" si="30"/>
        <v>0</v>
      </c>
      <c r="K42" s="18">
        <f t="shared" ca="1" si="30"/>
        <v>0</v>
      </c>
      <c r="L42" s="18">
        <f t="shared" ca="1" si="30"/>
        <v>0</v>
      </c>
      <c r="M42" s="18">
        <f t="shared" ca="1" si="30"/>
        <v>0</v>
      </c>
      <c r="N42" s="18">
        <f t="shared" ca="1" si="30"/>
        <v>0</v>
      </c>
      <c r="O42" s="18">
        <f t="shared" ca="1" si="30"/>
        <v>3228983.57</v>
      </c>
      <c r="P42" s="18">
        <f t="shared" ca="1" si="30"/>
        <v>0</v>
      </c>
      <c r="Q42" s="18">
        <f t="shared" ca="1" si="30"/>
        <v>0</v>
      </c>
      <c r="R42" s="18">
        <f t="shared" ca="1" si="30"/>
        <v>0</v>
      </c>
      <c r="S42" s="18">
        <f t="shared" ca="1" si="30"/>
        <v>0</v>
      </c>
      <c r="T42" s="18">
        <f t="shared" ca="1" si="11"/>
        <v>0</v>
      </c>
      <c r="U42" s="18">
        <f t="shared" ca="1" si="31"/>
        <v>0</v>
      </c>
      <c r="V42" s="18">
        <f t="shared" ca="1" si="31"/>
        <v>0</v>
      </c>
      <c r="W42" s="18">
        <f t="shared" ca="1" si="31"/>
        <v>38418345.299999483</v>
      </c>
      <c r="X42" s="18">
        <f t="shared" ca="1" si="31"/>
        <v>0</v>
      </c>
      <c r="Y42" s="18">
        <f t="shared" ca="1" si="31"/>
        <v>0</v>
      </c>
      <c r="Z42" s="18">
        <f t="shared" ca="1" si="31"/>
        <v>0</v>
      </c>
      <c r="AA42" s="18">
        <f t="shared" ca="1" si="31"/>
        <v>0</v>
      </c>
      <c r="AB42" s="18">
        <f t="shared" ca="1" si="31"/>
        <v>0</v>
      </c>
      <c r="AC42" s="18">
        <f t="shared" ca="1" si="31"/>
        <v>0</v>
      </c>
      <c r="AD42" s="18">
        <f t="shared" ca="1" si="31"/>
        <v>0</v>
      </c>
      <c r="AE42" s="18">
        <f t="shared" ca="1" si="31"/>
        <v>0</v>
      </c>
      <c r="AF42" s="18">
        <f t="shared" ca="1" si="31"/>
        <v>0</v>
      </c>
      <c r="AG42" s="18">
        <f t="shared" ca="1" si="31"/>
        <v>0</v>
      </c>
      <c r="AH42" s="18">
        <f t="shared" ca="1" si="31"/>
        <v>0</v>
      </c>
      <c r="AI42" s="18">
        <f t="shared" ca="1" si="31"/>
        <v>0</v>
      </c>
      <c r="AJ42" s="18">
        <f t="shared" ca="1" si="31"/>
        <v>0</v>
      </c>
      <c r="AK42" s="18">
        <f t="shared" ca="1" si="28"/>
        <v>0</v>
      </c>
      <c r="AL42" s="18">
        <f t="shared" ca="1" si="28"/>
        <v>0</v>
      </c>
      <c r="AM42" s="18">
        <f t="shared" ca="1" si="28"/>
        <v>0</v>
      </c>
      <c r="AN42" s="18">
        <f t="shared" ca="1" si="28"/>
        <v>0</v>
      </c>
      <c r="AO42" s="18">
        <f t="shared" ca="1" si="28"/>
        <v>0</v>
      </c>
      <c r="AP42" s="18">
        <f t="shared" ca="1" si="28"/>
        <v>0</v>
      </c>
      <c r="AQ42" s="18">
        <f t="shared" ca="1" si="28"/>
        <v>0</v>
      </c>
      <c r="AR42" s="18">
        <f t="shared" ca="1" si="28"/>
        <v>0</v>
      </c>
      <c r="AS42" s="18">
        <f t="shared" ca="1" si="28"/>
        <v>0</v>
      </c>
      <c r="AT42" s="18">
        <f t="shared" ca="1" si="28"/>
        <v>0</v>
      </c>
      <c r="AU42" s="18">
        <f t="shared" ca="1" si="28"/>
        <v>0</v>
      </c>
      <c r="AV42" s="18">
        <f t="shared" ca="1" si="28"/>
        <v>0</v>
      </c>
      <c r="AW42" s="18">
        <f t="shared" ca="1" si="28"/>
        <v>0</v>
      </c>
      <c r="AX42" s="18">
        <f t="shared" ca="1" si="28"/>
        <v>0</v>
      </c>
      <c r="AY42" s="18">
        <f t="shared" ca="1" si="28"/>
        <v>0</v>
      </c>
      <c r="AZ42" s="18">
        <f t="shared" ca="1" si="32"/>
        <v>0</v>
      </c>
      <c r="BA42" s="18">
        <f t="shared" ca="1" si="32"/>
        <v>0</v>
      </c>
      <c r="BB42" s="18">
        <f t="shared" ca="1" si="32"/>
        <v>0</v>
      </c>
      <c r="BC42" s="18">
        <f t="shared" ca="1" si="32"/>
        <v>0</v>
      </c>
      <c r="BD42" s="18">
        <f t="shared" ca="1" si="32"/>
        <v>931958.52000000142</v>
      </c>
      <c r="BE42" s="18">
        <f t="shared" ca="1" si="32"/>
        <v>0</v>
      </c>
      <c r="BF42" s="18">
        <f t="shared" ca="1" si="32"/>
        <v>0</v>
      </c>
      <c r="BG42" s="18">
        <f t="shared" ca="1" si="32"/>
        <v>0</v>
      </c>
      <c r="BH42" s="18">
        <f t="shared" ca="1" si="32"/>
        <v>0</v>
      </c>
      <c r="BI42" s="18">
        <f t="shared" ca="1" si="32"/>
        <v>0</v>
      </c>
      <c r="BJ42" s="18">
        <f t="shared" ca="1" si="32"/>
        <v>0</v>
      </c>
      <c r="BK42" s="18">
        <f t="shared" ca="1" si="32"/>
        <v>0</v>
      </c>
      <c r="BL42" s="18">
        <f t="shared" ca="1" si="32"/>
        <v>0</v>
      </c>
      <c r="BM42" s="18">
        <f t="shared" ca="1" si="32"/>
        <v>0</v>
      </c>
      <c r="BN42" s="18">
        <f t="shared" ca="1" si="32"/>
        <v>277020.63000000047</v>
      </c>
      <c r="BO42" s="18">
        <f t="shared" ca="1" si="32"/>
        <v>0</v>
      </c>
      <c r="BP42" s="18">
        <f t="shared" ca="1" si="29"/>
        <v>0</v>
      </c>
      <c r="BQ42" s="18">
        <f t="shared" ca="1" si="29"/>
        <v>0</v>
      </c>
      <c r="BR42" s="18">
        <f t="shared" ca="1" si="29"/>
        <v>0</v>
      </c>
      <c r="BS42" s="18">
        <f t="shared" ca="1" si="29"/>
        <v>0</v>
      </c>
      <c r="BT42" s="18">
        <f t="shared" ca="1" si="29"/>
        <v>0</v>
      </c>
      <c r="BU42" s="18">
        <f t="shared" ca="1" si="29"/>
        <v>0</v>
      </c>
      <c r="BV42" s="18">
        <f t="shared" ca="1" si="29"/>
        <v>0</v>
      </c>
      <c r="BW42" s="18">
        <f t="shared" ca="1" si="29"/>
        <v>0</v>
      </c>
      <c r="BX42" s="18">
        <f t="shared" ca="1" si="29"/>
        <v>0</v>
      </c>
      <c r="BY42" s="18">
        <f t="shared" ca="1" si="29"/>
        <v>0</v>
      </c>
      <c r="BZ42" s="18">
        <f t="shared" ca="1" si="29"/>
        <v>0</v>
      </c>
      <c r="CA42" s="18">
        <f t="shared" ca="1" si="29"/>
        <v>0</v>
      </c>
      <c r="CB42" s="18">
        <f t="shared" ca="1" si="29"/>
        <v>0</v>
      </c>
      <c r="CC42" s="18">
        <f t="shared" ca="1" si="29"/>
        <v>0</v>
      </c>
      <c r="CD42" s="18">
        <f t="shared" ca="1" si="29"/>
        <v>0</v>
      </c>
      <c r="CE42" s="18">
        <f t="shared" ca="1" si="33"/>
        <v>0</v>
      </c>
      <c r="CF42" s="18">
        <f t="shared" ca="1" si="33"/>
        <v>0</v>
      </c>
      <c r="CG42" s="18">
        <f t="shared" ca="1" si="33"/>
        <v>0</v>
      </c>
      <c r="CH42" s="18">
        <f t="shared" ca="1" si="33"/>
        <v>0</v>
      </c>
      <c r="CI42" s="19">
        <f t="shared" ref="CI42:CI67" ca="1" si="36">CJ42+CK42+CL42+CO42</f>
        <v>0</v>
      </c>
      <c r="CJ42" s="18">
        <f t="shared" ca="1" si="22"/>
        <v>0</v>
      </c>
      <c r="CK42" s="18">
        <f t="shared" ca="1" si="22"/>
        <v>0</v>
      </c>
      <c r="CL42" s="19">
        <f t="shared" ref="CL42:CL67" ca="1" si="37">+CM42+CN42</f>
        <v>0</v>
      </c>
      <c r="CM42" s="18">
        <f t="shared" ca="1" si="23"/>
        <v>0</v>
      </c>
      <c r="CN42" s="18">
        <f t="shared" ca="1" si="23"/>
        <v>0</v>
      </c>
      <c r="CO42" s="19">
        <f t="shared" ref="CO42:CO67" ca="1" si="38">+CP42+CQ42</f>
        <v>0</v>
      </c>
      <c r="CP42" s="18">
        <f t="shared" ca="1" si="34"/>
        <v>0</v>
      </c>
      <c r="CQ42" s="18">
        <f t="shared" ca="1" si="34"/>
        <v>0</v>
      </c>
      <c r="CR42" s="18">
        <f t="shared" ca="1" si="34"/>
        <v>0</v>
      </c>
      <c r="CS42" s="18">
        <f t="shared" ca="1" si="34"/>
        <v>0</v>
      </c>
      <c r="CT42" s="18">
        <f t="shared" ca="1" si="34"/>
        <v>0</v>
      </c>
      <c r="CU42" s="19">
        <f t="shared" ca="1" si="9"/>
        <v>42856308.019999489</v>
      </c>
    </row>
    <row r="43" spans="1:99" ht="12.75" customHeight="1">
      <c r="A43" s="57" t="s">
        <v>219</v>
      </c>
      <c r="B43" s="17">
        <v>1048</v>
      </c>
      <c r="C43" s="58" t="s">
        <v>146</v>
      </c>
      <c r="D43" s="19">
        <f t="shared" ca="1" si="35"/>
        <v>11103018.970000092</v>
      </c>
      <c r="E43" s="18">
        <f t="shared" ca="1" si="30"/>
        <v>8250909.2600000901</v>
      </c>
      <c r="F43" s="18">
        <f t="shared" ca="1" si="30"/>
        <v>2852109.7100000009</v>
      </c>
      <c r="G43" s="18">
        <f t="shared" ca="1" si="30"/>
        <v>0</v>
      </c>
      <c r="H43" s="18">
        <f t="shared" ca="1" si="30"/>
        <v>72440.510000000009</v>
      </c>
      <c r="I43" s="18">
        <f t="shared" ca="1" si="30"/>
        <v>0</v>
      </c>
      <c r="J43" s="18">
        <f t="shared" ca="1" si="30"/>
        <v>0</v>
      </c>
      <c r="K43" s="18">
        <f t="shared" ca="1" si="30"/>
        <v>0</v>
      </c>
      <c r="L43" s="18">
        <f t="shared" ca="1" si="30"/>
        <v>0</v>
      </c>
      <c r="M43" s="18">
        <f t="shared" ca="1" si="30"/>
        <v>0</v>
      </c>
      <c r="N43" s="18">
        <f t="shared" ca="1" si="30"/>
        <v>0</v>
      </c>
      <c r="O43" s="18">
        <f t="shared" ca="1" si="30"/>
        <v>1109643.27</v>
      </c>
      <c r="P43" s="18">
        <f t="shared" ca="1" si="30"/>
        <v>0</v>
      </c>
      <c r="Q43" s="18">
        <f t="shared" ca="1" si="30"/>
        <v>10046.030000000001</v>
      </c>
      <c r="R43" s="18">
        <f t="shared" ca="1" si="30"/>
        <v>0</v>
      </c>
      <c r="S43" s="18">
        <f t="shared" ca="1" si="30"/>
        <v>0</v>
      </c>
      <c r="T43" s="18">
        <f t="shared" ca="1" si="11"/>
        <v>0</v>
      </c>
      <c r="U43" s="18">
        <f t="shared" ca="1" si="31"/>
        <v>0</v>
      </c>
      <c r="V43" s="18">
        <f t="shared" ca="1" si="31"/>
        <v>438330.42000000115</v>
      </c>
      <c r="W43" s="18">
        <f t="shared" ca="1" si="31"/>
        <v>33618370.300000004</v>
      </c>
      <c r="X43" s="18">
        <f t="shared" ca="1" si="31"/>
        <v>0</v>
      </c>
      <c r="Y43" s="18">
        <f t="shared" ca="1" si="31"/>
        <v>303369.54000000004</v>
      </c>
      <c r="Z43" s="18">
        <f t="shared" ca="1" si="31"/>
        <v>508477.03999987192</v>
      </c>
      <c r="AA43" s="18">
        <f t="shared" ca="1" si="31"/>
        <v>0</v>
      </c>
      <c r="AB43" s="18">
        <f t="shared" ca="1" si="31"/>
        <v>0</v>
      </c>
      <c r="AC43" s="18">
        <f t="shared" ca="1" si="31"/>
        <v>363301.10000002617</v>
      </c>
      <c r="AD43" s="18">
        <f t="shared" ca="1" si="31"/>
        <v>391519.44999999506</v>
      </c>
      <c r="AE43" s="18">
        <f t="shared" ca="1" si="31"/>
        <v>0</v>
      </c>
      <c r="AF43" s="18">
        <f t="shared" ca="1" si="31"/>
        <v>0</v>
      </c>
      <c r="AG43" s="18">
        <f t="shared" ca="1" si="31"/>
        <v>0</v>
      </c>
      <c r="AH43" s="18">
        <f t="shared" ca="1" si="31"/>
        <v>0</v>
      </c>
      <c r="AI43" s="18">
        <f t="shared" ca="1" si="31"/>
        <v>0</v>
      </c>
      <c r="AJ43" s="18">
        <f t="shared" ca="1" si="31"/>
        <v>765429.5</v>
      </c>
      <c r="AK43" s="18">
        <f t="shared" ca="1" si="28"/>
        <v>0</v>
      </c>
      <c r="AL43" s="18">
        <f t="shared" ca="1" si="28"/>
        <v>0</v>
      </c>
      <c r="AM43" s="18">
        <f t="shared" ca="1" si="28"/>
        <v>0</v>
      </c>
      <c r="AN43" s="18">
        <f t="shared" ca="1" si="28"/>
        <v>0</v>
      </c>
      <c r="AO43" s="18">
        <f t="shared" ca="1" si="28"/>
        <v>0</v>
      </c>
      <c r="AP43" s="18">
        <f t="shared" ca="1" si="28"/>
        <v>9578.7799999999988</v>
      </c>
      <c r="AQ43" s="18">
        <f t="shared" ca="1" si="28"/>
        <v>0</v>
      </c>
      <c r="AR43" s="18">
        <f t="shared" ca="1" si="28"/>
        <v>0</v>
      </c>
      <c r="AS43" s="18">
        <f t="shared" ca="1" si="28"/>
        <v>0</v>
      </c>
      <c r="AT43" s="18">
        <f t="shared" ca="1" si="28"/>
        <v>10405548.719999971</v>
      </c>
      <c r="AU43" s="18">
        <f t="shared" ca="1" si="28"/>
        <v>250040.68</v>
      </c>
      <c r="AV43" s="18">
        <f t="shared" ca="1" si="28"/>
        <v>195786.16000000003</v>
      </c>
      <c r="AW43" s="18">
        <f t="shared" ca="1" si="28"/>
        <v>0</v>
      </c>
      <c r="AX43" s="18">
        <f t="shared" ca="1" si="28"/>
        <v>0</v>
      </c>
      <c r="AY43" s="18">
        <f t="shared" ca="1" si="28"/>
        <v>0</v>
      </c>
      <c r="AZ43" s="18">
        <f t="shared" ca="1" si="32"/>
        <v>0</v>
      </c>
      <c r="BA43" s="18">
        <f t="shared" ca="1" si="32"/>
        <v>0</v>
      </c>
      <c r="BB43" s="18">
        <f t="shared" ca="1" si="32"/>
        <v>0</v>
      </c>
      <c r="BC43" s="18">
        <f t="shared" ca="1" si="32"/>
        <v>0</v>
      </c>
      <c r="BD43" s="18">
        <f t="shared" ca="1" si="32"/>
        <v>919065.47000003944</v>
      </c>
      <c r="BE43" s="18">
        <f t="shared" ca="1" si="32"/>
        <v>0</v>
      </c>
      <c r="BF43" s="18">
        <f t="shared" ca="1" si="32"/>
        <v>0</v>
      </c>
      <c r="BG43" s="18">
        <f t="shared" ca="1" si="32"/>
        <v>0</v>
      </c>
      <c r="BH43" s="18">
        <f t="shared" ca="1" si="32"/>
        <v>0</v>
      </c>
      <c r="BI43" s="18">
        <f t="shared" ca="1" si="32"/>
        <v>0</v>
      </c>
      <c r="BJ43" s="18">
        <f t="shared" ca="1" si="32"/>
        <v>0</v>
      </c>
      <c r="BK43" s="18">
        <f t="shared" ca="1" si="32"/>
        <v>0</v>
      </c>
      <c r="BL43" s="18">
        <f t="shared" ca="1" si="32"/>
        <v>0</v>
      </c>
      <c r="BM43" s="18">
        <f t="shared" ca="1" si="32"/>
        <v>0</v>
      </c>
      <c r="BN43" s="18">
        <f t="shared" ca="1" si="32"/>
        <v>260517.10000001863</v>
      </c>
      <c r="BO43" s="18">
        <f t="shared" ca="1" si="32"/>
        <v>0</v>
      </c>
      <c r="BP43" s="18">
        <f t="shared" ca="1" si="29"/>
        <v>6014460.1699999999</v>
      </c>
      <c r="BQ43" s="18">
        <f t="shared" ca="1" si="29"/>
        <v>0</v>
      </c>
      <c r="BR43" s="18">
        <f t="shared" ca="1" si="29"/>
        <v>2094186.57</v>
      </c>
      <c r="BS43" s="18">
        <f t="shared" ca="1" si="29"/>
        <v>980734.80000002205</v>
      </c>
      <c r="BT43" s="18">
        <f t="shared" ca="1" si="29"/>
        <v>0</v>
      </c>
      <c r="BU43" s="18">
        <f t="shared" ca="1" si="29"/>
        <v>0</v>
      </c>
      <c r="BV43" s="18">
        <f t="shared" ca="1" si="29"/>
        <v>0</v>
      </c>
      <c r="BW43" s="18">
        <f t="shared" ca="1" si="29"/>
        <v>0</v>
      </c>
      <c r="BX43" s="18">
        <f t="shared" ca="1" si="29"/>
        <v>0</v>
      </c>
      <c r="BY43" s="18">
        <f t="shared" ca="1" si="29"/>
        <v>0</v>
      </c>
      <c r="BZ43" s="18">
        <f t="shared" ca="1" si="29"/>
        <v>0</v>
      </c>
      <c r="CA43" s="18">
        <f t="shared" ca="1" si="29"/>
        <v>0</v>
      </c>
      <c r="CB43" s="18">
        <f t="shared" ca="1" si="29"/>
        <v>0</v>
      </c>
      <c r="CC43" s="18">
        <f t="shared" ca="1" si="29"/>
        <v>0</v>
      </c>
      <c r="CD43" s="18">
        <f t="shared" ca="1" si="29"/>
        <v>0</v>
      </c>
      <c r="CE43" s="18">
        <f t="shared" ca="1" si="33"/>
        <v>0</v>
      </c>
      <c r="CF43" s="18">
        <f t="shared" ca="1" si="33"/>
        <v>0</v>
      </c>
      <c r="CG43" s="18">
        <f t="shared" ca="1" si="33"/>
        <v>0</v>
      </c>
      <c r="CH43" s="18">
        <f t="shared" ca="1" si="33"/>
        <v>0</v>
      </c>
      <c r="CI43" s="19">
        <f t="shared" ca="1" si="36"/>
        <v>0</v>
      </c>
      <c r="CJ43" s="18">
        <f t="shared" ca="1" si="22"/>
        <v>0</v>
      </c>
      <c r="CK43" s="18">
        <f t="shared" ca="1" si="22"/>
        <v>0</v>
      </c>
      <c r="CL43" s="19">
        <f t="shared" ca="1" si="37"/>
        <v>0</v>
      </c>
      <c r="CM43" s="18">
        <f t="shared" ca="1" si="23"/>
        <v>0</v>
      </c>
      <c r="CN43" s="18">
        <f t="shared" ca="1" si="23"/>
        <v>0</v>
      </c>
      <c r="CO43" s="19">
        <f t="shared" ca="1" si="38"/>
        <v>0</v>
      </c>
      <c r="CP43" s="18">
        <f t="shared" ca="1" si="34"/>
        <v>0</v>
      </c>
      <c r="CQ43" s="18">
        <f t="shared" ca="1" si="34"/>
        <v>0</v>
      </c>
      <c r="CR43" s="18">
        <f t="shared" ca="1" si="34"/>
        <v>0</v>
      </c>
      <c r="CS43" s="18">
        <f t="shared" ca="1" si="34"/>
        <v>0</v>
      </c>
      <c r="CT43" s="18">
        <f t="shared" ca="1" si="34"/>
        <v>0</v>
      </c>
      <c r="CU43" s="19">
        <f t="shared" ca="1" si="9"/>
        <v>69813864.580000028</v>
      </c>
    </row>
    <row r="44" spans="1:99" ht="12.75" customHeight="1">
      <c r="A44" s="57" t="s">
        <v>221</v>
      </c>
      <c r="B44" s="17">
        <v>1049</v>
      </c>
      <c r="C44" s="58" t="s">
        <v>146</v>
      </c>
      <c r="D44" s="19">
        <f t="shared" ca="1" si="35"/>
        <v>1143619.070000038</v>
      </c>
      <c r="E44" s="18">
        <f t="shared" ca="1" si="30"/>
        <v>1133379.3800000381</v>
      </c>
      <c r="F44" s="18">
        <f t="shared" ca="1" si="30"/>
        <v>0</v>
      </c>
      <c r="G44" s="18">
        <f t="shared" ca="1" si="30"/>
        <v>10239.690000000002</v>
      </c>
      <c r="H44" s="18">
        <f t="shared" ca="1" si="30"/>
        <v>0</v>
      </c>
      <c r="I44" s="18">
        <f t="shared" ca="1" si="30"/>
        <v>5422550.5100000147</v>
      </c>
      <c r="J44" s="18">
        <f t="shared" ca="1" si="30"/>
        <v>0</v>
      </c>
      <c r="K44" s="18">
        <f t="shared" ca="1" si="30"/>
        <v>0</v>
      </c>
      <c r="L44" s="18">
        <f t="shared" ca="1" si="30"/>
        <v>0</v>
      </c>
      <c r="M44" s="18">
        <f t="shared" ca="1" si="30"/>
        <v>0</v>
      </c>
      <c r="N44" s="18">
        <f t="shared" ca="1" si="30"/>
        <v>0</v>
      </c>
      <c r="O44" s="18">
        <f t="shared" ca="1" si="30"/>
        <v>0</v>
      </c>
      <c r="P44" s="18">
        <f t="shared" ca="1" si="30"/>
        <v>0</v>
      </c>
      <c r="Q44" s="18">
        <f t="shared" ca="1" si="30"/>
        <v>0</v>
      </c>
      <c r="R44" s="18">
        <f t="shared" ca="1" si="30"/>
        <v>0</v>
      </c>
      <c r="S44" s="18">
        <f t="shared" ca="1" si="30"/>
        <v>0</v>
      </c>
      <c r="T44" s="18">
        <f t="shared" ca="1" si="11"/>
        <v>187066192.65999568</v>
      </c>
      <c r="U44" s="18">
        <f t="shared" ca="1" si="31"/>
        <v>1887898.83</v>
      </c>
      <c r="V44" s="18">
        <f t="shared" ca="1" si="31"/>
        <v>2027603.3000000005</v>
      </c>
      <c r="W44" s="18">
        <f t="shared" ca="1" si="31"/>
        <v>22189975.309999898</v>
      </c>
      <c r="X44" s="18">
        <f t="shared" ca="1" si="31"/>
        <v>0</v>
      </c>
      <c r="Y44" s="18">
        <f t="shared" ca="1" si="31"/>
        <v>1030.49</v>
      </c>
      <c r="Z44" s="18">
        <f t="shared" ca="1" si="31"/>
        <v>37695.849999999984</v>
      </c>
      <c r="AA44" s="18">
        <f t="shared" ca="1" si="31"/>
        <v>0</v>
      </c>
      <c r="AB44" s="18">
        <f t="shared" ca="1" si="31"/>
        <v>0</v>
      </c>
      <c r="AC44" s="18">
        <f t="shared" ca="1" si="31"/>
        <v>68992.499999999869</v>
      </c>
      <c r="AD44" s="18">
        <f t="shared" ca="1" si="31"/>
        <v>111003.50999999973</v>
      </c>
      <c r="AE44" s="18">
        <f t="shared" ca="1" si="31"/>
        <v>0</v>
      </c>
      <c r="AF44" s="18">
        <f t="shared" ca="1" si="31"/>
        <v>0</v>
      </c>
      <c r="AG44" s="18">
        <f t="shared" ca="1" si="31"/>
        <v>0</v>
      </c>
      <c r="AH44" s="18">
        <f t="shared" ca="1" si="31"/>
        <v>0</v>
      </c>
      <c r="AI44" s="18">
        <f t="shared" ca="1" si="31"/>
        <v>0</v>
      </c>
      <c r="AJ44" s="18">
        <f t="shared" ca="1" si="31"/>
        <v>835818.14000000013</v>
      </c>
      <c r="AK44" s="18">
        <f t="shared" ca="1" si="28"/>
        <v>0</v>
      </c>
      <c r="AL44" s="18">
        <f t="shared" ca="1" si="28"/>
        <v>0</v>
      </c>
      <c r="AM44" s="18">
        <f t="shared" ca="1" si="28"/>
        <v>0</v>
      </c>
      <c r="AN44" s="18">
        <f t="shared" ca="1" si="28"/>
        <v>0</v>
      </c>
      <c r="AO44" s="18">
        <f t="shared" ca="1" si="28"/>
        <v>0</v>
      </c>
      <c r="AP44" s="18">
        <f t="shared" ca="1" si="28"/>
        <v>697</v>
      </c>
      <c r="AQ44" s="18">
        <f t="shared" ca="1" si="28"/>
        <v>0</v>
      </c>
      <c r="AR44" s="18">
        <f t="shared" ca="1" si="28"/>
        <v>0</v>
      </c>
      <c r="AS44" s="18">
        <f t="shared" ca="1" si="28"/>
        <v>0</v>
      </c>
      <c r="AT44" s="18">
        <f t="shared" ca="1" si="28"/>
        <v>957499.14999999909</v>
      </c>
      <c r="AU44" s="18">
        <f t="shared" ca="1" si="28"/>
        <v>162298.72999999966</v>
      </c>
      <c r="AV44" s="18">
        <f t="shared" ca="1" si="28"/>
        <v>32636.959999999959</v>
      </c>
      <c r="AW44" s="18">
        <f t="shared" ca="1" si="28"/>
        <v>0</v>
      </c>
      <c r="AX44" s="18">
        <f t="shared" ca="1" si="28"/>
        <v>29020.029999999912</v>
      </c>
      <c r="AY44" s="18">
        <f t="shared" ca="1" si="28"/>
        <v>0</v>
      </c>
      <c r="AZ44" s="18">
        <f t="shared" ca="1" si="32"/>
        <v>0</v>
      </c>
      <c r="BA44" s="18">
        <f t="shared" ca="1" si="32"/>
        <v>0</v>
      </c>
      <c r="BB44" s="18">
        <f t="shared" ca="1" si="32"/>
        <v>0</v>
      </c>
      <c r="BC44" s="18">
        <f t="shared" ca="1" si="32"/>
        <v>0</v>
      </c>
      <c r="BD44" s="18">
        <f t="shared" ca="1" si="32"/>
        <v>8059507.4400080526</v>
      </c>
      <c r="BE44" s="18">
        <f t="shared" ca="1" si="32"/>
        <v>0</v>
      </c>
      <c r="BF44" s="18">
        <f t="shared" ca="1" si="32"/>
        <v>0</v>
      </c>
      <c r="BG44" s="18">
        <f t="shared" ca="1" si="32"/>
        <v>0</v>
      </c>
      <c r="BH44" s="18">
        <f t="shared" ca="1" si="32"/>
        <v>0</v>
      </c>
      <c r="BI44" s="18">
        <f t="shared" ca="1" si="32"/>
        <v>0</v>
      </c>
      <c r="BJ44" s="18">
        <f t="shared" ca="1" si="32"/>
        <v>0</v>
      </c>
      <c r="BK44" s="18">
        <f t="shared" ca="1" si="32"/>
        <v>0</v>
      </c>
      <c r="BL44" s="18">
        <f t="shared" ca="1" si="32"/>
        <v>0</v>
      </c>
      <c r="BM44" s="18">
        <f t="shared" ca="1" si="32"/>
        <v>0</v>
      </c>
      <c r="BN44" s="18">
        <f t="shared" ca="1" si="32"/>
        <v>284.5</v>
      </c>
      <c r="BO44" s="18">
        <f t="shared" ca="1" si="32"/>
        <v>0</v>
      </c>
      <c r="BP44" s="18">
        <f t="shared" ca="1" si="29"/>
        <v>15757.139999999998</v>
      </c>
      <c r="BQ44" s="18">
        <f t="shared" ca="1" si="29"/>
        <v>8.0299999999999994</v>
      </c>
      <c r="BR44" s="18">
        <f t="shared" ca="1" si="29"/>
        <v>19.57</v>
      </c>
      <c r="BS44" s="18">
        <f t="shared" ca="1" si="29"/>
        <v>116330.24000000006</v>
      </c>
      <c r="BT44" s="18">
        <f t="shared" ca="1" si="29"/>
        <v>0</v>
      </c>
      <c r="BU44" s="18">
        <f t="shared" ca="1" si="29"/>
        <v>0</v>
      </c>
      <c r="BV44" s="18">
        <f t="shared" ca="1" si="29"/>
        <v>0</v>
      </c>
      <c r="BW44" s="18">
        <f t="shared" ca="1" si="29"/>
        <v>0</v>
      </c>
      <c r="BX44" s="18">
        <f t="shared" ca="1" si="29"/>
        <v>0</v>
      </c>
      <c r="BY44" s="18">
        <f t="shared" ca="1" si="29"/>
        <v>0</v>
      </c>
      <c r="BZ44" s="18">
        <f t="shared" ca="1" si="29"/>
        <v>0</v>
      </c>
      <c r="CA44" s="18">
        <f t="shared" ca="1" si="29"/>
        <v>0</v>
      </c>
      <c r="CB44" s="18">
        <f t="shared" ca="1" si="29"/>
        <v>0</v>
      </c>
      <c r="CC44" s="18">
        <f t="shared" ca="1" si="29"/>
        <v>0</v>
      </c>
      <c r="CD44" s="18">
        <f t="shared" ca="1" si="29"/>
        <v>0</v>
      </c>
      <c r="CE44" s="18">
        <f t="shared" ca="1" si="33"/>
        <v>0</v>
      </c>
      <c r="CF44" s="18">
        <f t="shared" ca="1" si="33"/>
        <v>0</v>
      </c>
      <c r="CG44" s="18">
        <f t="shared" ca="1" si="33"/>
        <v>0</v>
      </c>
      <c r="CH44" s="18">
        <f t="shared" ca="1" si="33"/>
        <v>0</v>
      </c>
      <c r="CI44" s="19">
        <f t="shared" ca="1" si="36"/>
        <v>947337.74000000011</v>
      </c>
      <c r="CJ44" s="18">
        <f t="shared" ca="1" si="22"/>
        <v>0</v>
      </c>
      <c r="CK44" s="18">
        <f t="shared" ca="1" si="22"/>
        <v>0</v>
      </c>
      <c r="CL44" s="19">
        <f t="shared" ca="1" si="37"/>
        <v>947337.74000000011</v>
      </c>
      <c r="CM44" s="18">
        <f t="shared" ca="1" si="23"/>
        <v>65882.64999999998</v>
      </c>
      <c r="CN44" s="18">
        <f t="shared" ca="1" si="23"/>
        <v>881455.09000000008</v>
      </c>
      <c r="CO44" s="19">
        <f t="shared" ca="1" si="38"/>
        <v>0</v>
      </c>
      <c r="CP44" s="18">
        <f t="shared" ca="1" si="34"/>
        <v>0</v>
      </c>
      <c r="CQ44" s="18">
        <f t="shared" ca="1" si="34"/>
        <v>0</v>
      </c>
      <c r="CR44" s="18">
        <f t="shared" ca="1" si="34"/>
        <v>26.930000000000007</v>
      </c>
      <c r="CS44" s="18">
        <f t="shared" ca="1" si="34"/>
        <v>0</v>
      </c>
      <c r="CT44" s="18">
        <f t="shared" ca="1" si="34"/>
        <v>0</v>
      </c>
      <c r="CU44" s="19">
        <f t="shared" ref="CU44:CU45" ca="1" si="39">+D44+SUM(H44:CI44)+SUM(CR44:CT44)</f>
        <v>231113803.63000369</v>
      </c>
    </row>
    <row r="45" spans="1:99" ht="12.75" customHeight="1">
      <c r="A45" s="57" t="s">
        <v>223</v>
      </c>
      <c r="B45" s="17">
        <v>1050</v>
      </c>
      <c r="C45" s="58" t="s">
        <v>146</v>
      </c>
      <c r="D45" s="19">
        <f t="shared" ca="1" si="35"/>
        <v>1305445.2700000082</v>
      </c>
      <c r="E45" s="18">
        <f t="shared" ca="1" si="30"/>
        <v>655959.0900000073</v>
      </c>
      <c r="F45" s="18">
        <f t="shared" ca="1" si="30"/>
        <v>110884.37999999998</v>
      </c>
      <c r="G45" s="18">
        <f t="shared" ca="1" si="30"/>
        <v>538601.80000000086</v>
      </c>
      <c r="H45" s="18">
        <f t="shared" ca="1" si="30"/>
        <v>0</v>
      </c>
      <c r="I45" s="18">
        <f t="shared" ca="1" si="30"/>
        <v>4464003.4600000335</v>
      </c>
      <c r="J45" s="18">
        <f t="shared" ca="1" si="30"/>
        <v>0</v>
      </c>
      <c r="K45" s="18">
        <f t="shared" ca="1" si="30"/>
        <v>0</v>
      </c>
      <c r="L45" s="18">
        <f t="shared" ca="1" si="30"/>
        <v>0</v>
      </c>
      <c r="M45" s="18">
        <f t="shared" ca="1" si="30"/>
        <v>0</v>
      </c>
      <c r="N45" s="18">
        <f t="shared" ca="1" si="30"/>
        <v>0</v>
      </c>
      <c r="O45" s="18">
        <f t="shared" ca="1" si="30"/>
        <v>0</v>
      </c>
      <c r="P45" s="18">
        <f t="shared" ca="1" si="30"/>
        <v>0</v>
      </c>
      <c r="Q45" s="18">
        <f t="shared" ca="1" si="30"/>
        <v>0</v>
      </c>
      <c r="R45" s="18">
        <f t="shared" ca="1" si="30"/>
        <v>0</v>
      </c>
      <c r="S45" s="18">
        <f t="shared" ca="1" si="30"/>
        <v>0</v>
      </c>
      <c r="T45" s="18">
        <f t="shared" ca="1" si="11"/>
        <v>0</v>
      </c>
      <c r="U45" s="18">
        <f t="shared" ca="1" si="31"/>
        <v>0</v>
      </c>
      <c r="V45" s="18">
        <f t="shared" ca="1" si="31"/>
        <v>0</v>
      </c>
      <c r="W45" s="18">
        <f t="shared" ca="1" si="31"/>
        <v>218735821.80021408</v>
      </c>
      <c r="X45" s="18">
        <f t="shared" ca="1" si="31"/>
        <v>5061879.7100003855</v>
      </c>
      <c r="Y45" s="18">
        <f t="shared" ca="1" si="31"/>
        <v>53716.72</v>
      </c>
      <c r="Z45" s="18">
        <f t="shared" ca="1" si="31"/>
        <v>1279696.3000000196</v>
      </c>
      <c r="AA45" s="18">
        <f t="shared" ca="1" si="31"/>
        <v>550</v>
      </c>
      <c r="AB45" s="18">
        <f t="shared" ca="1" si="31"/>
        <v>0</v>
      </c>
      <c r="AC45" s="18">
        <f t="shared" ca="1" si="31"/>
        <v>86918.730000000331</v>
      </c>
      <c r="AD45" s="18">
        <f t="shared" ca="1" si="31"/>
        <v>159684.100000001</v>
      </c>
      <c r="AE45" s="18">
        <f t="shared" ca="1" si="31"/>
        <v>0</v>
      </c>
      <c r="AF45" s="18">
        <f t="shared" ca="1" si="31"/>
        <v>0</v>
      </c>
      <c r="AG45" s="18">
        <f t="shared" ca="1" si="31"/>
        <v>0</v>
      </c>
      <c r="AH45" s="18">
        <f t="shared" ca="1" si="31"/>
        <v>0</v>
      </c>
      <c r="AI45" s="18">
        <f t="shared" ca="1" si="31"/>
        <v>0</v>
      </c>
      <c r="AJ45" s="18">
        <f t="shared" ca="1" si="31"/>
        <v>919807</v>
      </c>
      <c r="AK45" s="18">
        <f t="shared" ca="1" si="28"/>
        <v>172791.31999999957</v>
      </c>
      <c r="AL45" s="18">
        <f t="shared" ca="1" si="28"/>
        <v>0</v>
      </c>
      <c r="AM45" s="18">
        <f t="shared" ca="1" si="28"/>
        <v>0</v>
      </c>
      <c r="AN45" s="18">
        <f t="shared" ca="1" si="28"/>
        <v>0</v>
      </c>
      <c r="AO45" s="18">
        <f t="shared" ca="1" si="28"/>
        <v>0</v>
      </c>
      <c r="AP45" s="18">
        <f t="shared" ca="1" si="28"/>
        <v>0</v>
      </c>
      <c r="AQ45" s="18">
        <f t="shared" ca="1" si="28"/>
        <v>0</v>
      </c>
      <c r="AR45" s="18">
        <f t="shared" ca="1" si="28"/>
        <v>0</v>
      </c>
      <c r="AS45" s="18">
        <f t="shared" ca="1" si="28"/>
        <v>0</v>
      </c>
      <c r="AT45" s="18">
        <f t="shared" ca="1" si="28"/>
        <v>10858246.049999973</v>
      </c>
      <c r="AU45" s="18">
        <f t="shared" ca="1" si="28"/>
        <v>130999.86000000079</v>
      </c>
      <c r="AV45" s="18">
        <f t="shared" ca="1" si="28"/>
        <v>30651.789999999903</v>
      </c>
      <c r="AW45" s="18">
        <f t="shared" ca="1" si="28"/>
        <v>0</v>
      </c>
      <c r="AX45" s="18">
        <f t="shared" ca="1" si="28"/>
        <v>23965.189999999915</v>
      </c>
      <c r="AY45" s="18">
        <f t="shared" ca="1" si="28"/>
        <v>0</v>
      </c>
      <c r="AZ45" s="18">
        <f t="shared" ca="1" si="32"/>
        <v>0</v>
      </c>
      <c r="BA45" s="18">
        <f t="shared" ca="1" si="32"/>
        <v>0</v>
      </c>
      <c r="BB45" s="18">
        <f t="shared" ca="1" si="32"/>
        <v>0</v>
      </c>
      <c r="BC45" s="18">
        <f t="shared" ca="1" si="32"/>
        <v>0</v>
      </c>
      <c r="BD45" s="18">
        <f t="shared" ca="1" si="32"/>
        <v>4141244.6200047098</v>
      </c>
      <c r="BE45" s="18">
        <f t="shared" ca="1" si="32"/>
        <v>0</v>
      </c>
      <c r="BF45" s="18">
        <f t="shared" ca="1" si="32"/>
        <v>0</v>
      </c>
      <c r="BG45" s="18">
        <f t="shared" ca="1" si="32"/>
        <v>0</v>
      </c>
      <c r="BH45" s="18">
        <f t="shared" ca="1" si="32"/>
        <v>0</v>
      </c>
      <c r="BI45" s="18">
        <f t="shared" ca="1" si="32"/>
        <v>0</v>
      </c>
      <c r="BJ45" s="18">
        <f t="shared" ca="1" si="32"/>
        <v>0</v>
      </c>
      <c r="BK45" s="18">
        <f t="shared" ca="1" si="32"/>
        <v>0</v>
      </c>
      <c r="BL45" s="18">
        <f t="shared" ca="1" si="32"/>
        <v>0</v>
      </c>
      <c r="BM45" s="18">
        <f t="shared" ca="1" si="32"/>
        <v>0</v>
      </c>
      <c r="BN45" s="18">
        <f t="shared" ca="1" si="32"/>
        <v>0</v>
      </c>
      <c r="BO45" s="18">
        <f t="shared" ca="1" si="32"/>
        <v>0</v>
      </c>
      <c r="BP45" s="18">
        <f t="shared" ca="1" si="29"/>
        <v>304207.00000000041</v>
      </c>
      <c r="BQ45" s="18">
        <f t="shared" ca="1" si="29"/>
        <v>0</v>
      </c>
      <c r="BR45" s="18">
        <f t="shared" ca="1" si="29"/>
        <v>0</v>
      </c>
      <c r="BS45" s="18">
        <f t="shared" ca="1" si="29"/>
        <v>116818.85000000003</v>
      </c>
      <c r="BT45" s="18">
        <f t="shared" ca="1" si="29"/>
        <v>0</v>
      </c>
      <c r="BU45" s="18">
        <f t="shared" ca="1" si="29"/>
        <v>0</v>
      </c>
      <c r="BV45" s="18">
        <f t="shared" ca="1" si="29"/>
        <v>0</v>
      </c>
      <c r="BW45" s="18">
        <f t="shared" ca="1" si="29"/>
        <v>11407.75</v>
      </c>
      <c r="BX45" s="18">
        <f t="shared" ca="1" si="29"/>
        <v>0</v>
      </c>
      <c r="BY45" s="18">
        <f t="shared" ca="1" si="29"/>
        <v>249295.51000000018</v>
      </c>
      <c r="BZ45" s="18">
        <f t="shared" ca="1" si="29"/>
        <v>1038443.4900000001</v>
      </c>
      <c r="CA45" s="18">
        <f t="shared" ca="1" si="29"/>
        <v>29863613.530000109</v>
      </c>
      <c r="CB45" s="18">
        <f t="shared" ca="1" si="29"/>
        <v>0</v>
      </c>
      <c r="CC45" s="18">
        <f t="shared" ca="1" si="29"/>
        <v>2775586.4700000039</v>
      </c>
      <c r="CD45" s="18">
        <f t="shared" ca="1" si="29"/>
        <v>0</v>
      </c>
      <c r="CE45" s="18">
        <f t="shared" ca="1" si="33"/>
        <v>0</v>
      </c>
      <c r="CF45" s="18">
        <f t="shared" ca="1" si="33"/>
        <v>40781.380000000005</v>
      </c>
      <c r="CG45" s="18">
        <f t="shared" ca="1" si="33"/>
        <v>386216.57</v>
      </c>
      <c r="CH45" s="18">
        <f t="shared" ca="1" si="33"/>
        <v>0</v>
      </c>
      <c r="CI45" s="19">
        <f t="shared" ca="1" si="36"/>
        <v>0</v>
      </c>
      <c r="CJ45" s="18">
        <f t="shared" ref="CJ45:CK60" ca="1" si="40">IFERROR(IF($C$2="Yurtiçi",INDIRECT("'"&amp;$B$2&amp;"'!"&amp;ADDRESS(MATCH($B45,INDIRECT("'"&amp;$B$2&amp;"'!$B$1:$B$1095"),0),MATCH(CJ$5,INDIRECT("'"&amp;$B$2&amp;"'!5:5"),0))),IF($C$2="Yurtdışı",INDIRECT("'"&amp;$B$2&amp;"'!"&amp;ADDRESS(MATCH($B45,INDIRECT("'"&amp;$B$2&amp;"'!$B$1:$B$1095"),0),MATCH(CJ$5,INDIRECT("'"&amp;$B$2&amp;"'!5:5"),0)+1)),INDIRECT("'"&amp;$B$2&amp;"'!"&amp;ADDRESS(MATCH($B45,INDIRECT("'"&amp;$B$2&amp;"'!$B$1:$B$1095"),0),MATCH(CJ$5,INDIRECT("'"&amp;$B$2&amp;"'!5:5"),0)))+INDIRECT("'"&amp;$B$2&amp;"'!"&amp;ADDRESS(MATCH($B45,INDIRECT("'"&amp;$B$2&amp;"'!$B$1:$B$1095"),0),MATCH(CJ$5,INDIRECT("'"&amp;$B$2&amp;"'!5:5"),0)+1)))),0)</f>
        <v>0</v>
      </c>
      <c r="CK45" s="18">
        <f t="shared" ca="1" si="40"/>
        <v>0</v>
      </c>
      <c r="CL45" s="19">
        <f t="shared" ca="1" si="37"/>
        <v>0</v>
      </c>
      <c r="CM45" s="18">
        <f t="shared" ref="CM45:CN60" ca="1" si="41">IFERROR(IF($C$2="Yurtiçi",INDIRECT("'"&amp;$B$2&amp;"'!"&amp;ADDRESS(MATCH($B45,INDIRECT("'"&amp;$B$2&amp;"'!$B$1:$B$1095"),0),MATCH(CM$5,INDIRECT("'"&amp;$B$2&amp;"'!5:5"),0))),IF($C$2="Yurtdışı",INDIRECT("'"&amp;$B$2&amp;"'!"&amp;ADDRESS(MATCH($B45,INDIRECT("'"&amp;$B$2&amp;"'!$B$1:$B$1095"),0),MATCH(CM$5,INDIRECT("'"&amp;$B$2&amp;"'!5:5"),0)+1)),INDIRECT("'"&amp;$B$2&amp;"'!"&amp;ADDRESS(MATCH($B45,INDIRECT("'"&amp;$B$2&amp;"'!$B$1:$B$1095"),0),MATCH(CM$5,INDIRECT("'"&amp;$B$2&amp;"'!5:5"),0)))+INDIRECT("'"&amp;$B$2&amp;"'!"&amp;ADDRESS(MATCH($B45,INDIRECT("'"&amp;$B$2&amp;"'!$B$1:$B$1095"),0),MATCH(CM$5,INDIRECT("'"&amp;$B$2&amp;"'!5:5"),0)+1)))),0)</f>
        <v>0</v>
      </c>
      <c r="CN45" s="18">
        <f t="shared" ca="1" si="41"/>
        <v>0</v>
      </c>
      <c r="CO45" s="19">
        <f t="shared" ca="1" si="38"/>
        <v>0</v>
      </c>
      <c r="CP45" s="18">
        <f t="shared" ca="1" si="34"/>
        <v>0</v>
      </c>
      <c r="CQ45" s="18">
        <f t="shared" ca="1" si="34"/>
        <v>0</v>
      </c>
      <c r="CR45" s="18">
        <f t="shared" ca="1" si="34"/>
        <v>0</v>
      </c>
      <c r="CS45" s="18">
        <f t="shared" ca="1" si="34"/>
        <v>0</v>
      </c>
      <c r="CT45" s="18">
        <f t="shared" ca="1" si="34"/>
        <v>0</v>
      </c>
      <c r="CU45" s="19">
        <f t="shared" ca="1" si="39"/>
        <v>282211792.47021931</v>
      </c>
    </row>
    <row r="46" spans="1:99" ht="12.75" customHeight="1">
      <c r="A46" s="57" t="s">
        <v>316</v>
      </c>
      <c r="B46" s="17">
        <v>1051</v>
      </c>
      <c r="C46" s="58" t="s">
        <v>146</v>
      </c>
      <c r="D46" s="19">
        <f t="shared" ca="1" si="35"/>
        <v>653032.11</v>
      </c>
      <c r="E46" s="18">
        <f t="shared" ca="1" si="30"/>
        <v>16011.98</v>
      </c>
      <c r="F46" s="18">
        <f t="shared" ca="1" si="30"/>
        <v>329263.75</v>
      </c>
      <c r="G46" s="18">
        <f t="shared" ca="1" si="30"/>
        <v>307756.38</v>
      </c>
      <c r="H46" s="18">
        <f t="shared" ca="1" si="30"/>
        <v>63399.72</v>
      </c>
      <c r="I46" s="18">
        <f t="shared" ca="1" si="30"/>
        <v>142918.79</v>
      </c>
      <c r="J46" s="18">
        <f t="shared" ca="1" si="30"/>
        <v>0</v>
      </c>
      <c r="K46" s="18">
        <f t="shared" ca="1" si="30"/>
        <v>8308775.1600000001</v>
      </c>
      <c r="L46" s="18">
        <f t="shared" ca="1" si="30"/>
        <v>0</v>
      </c>
      <c r="M46" s="18">
        <f t="shared" ca="1" si="30"/>
        <v>0</v>
      </c>
      <c r="N46" s="18">
        <f t="shared" ca="1" si="30"/>
        <v>0</v>
      </c>
      <c r="O46" s="18">
        <f t="shared" ca="1" si="30"/>
        <v>257480.4</v>
      </c>
      <c r="P46" s="18">
        <f t="shared" ca="1" si="30"/>
        <v>0</v>
      </c>
      <c r="Q46" s="18">
        <f t="shared" ca="1" si="30"/>
        <v>0</v>
      </c>
      <c r="R46" s="18">
        <f t="shared" ca="1" si="30"/>
        <v>0</v>
      </c>
      <c r="S46" s="18">
        <f t="shared" ca="1" si="30"/>
        <v>0</v>
      </c>
      <c r="T46" s="18">
        <f t="shared" ca="1" si="11"/>
        <v>0</v>
      </c>
      <c r="U46" s="18">
        <f t="shared" ca="1" si="31"/>
        <v>0</v>
      </c>
      <c r="V46" s="18">
        <f t="shared" ca="1" si="31"/>
        <v>0</v>
      </c>
      <c r="W46" s="18">
        <f t="shared" ca="1" si="31"/>
        <v>4510054.0199999996</v>
      </c>
      <c r="X46" s="18">
        <f t="shared" ca="1" si="31"/>
        <v>0</v>
      </c>
      <c r="Y46" s="18">
        <f t="shared" ca="1" si="31"/>
        <v>264646.46000000002</v>
      </c>
      <c r="Z46" s="18">
        <f t="shared" ca="1" si="31"/>
        <v>162433.56</v>
      </c>
      <c r="AA46" s="18">
        <f t="shared" ca="1" si="31"/>
        <v>0</v>
      </c>
      <c r="AB46" s="18">
        <f t="shared" ca="1" si="31"/>
        <v>0</v>
      </c>
      <c r="AC46" s="18">
        <f t="shared" ca="1" si="31"/>
        <v>4369.72</v>
      </c>
      <c r="AD46" s="18">
        <f t="shared" ca="1" si="31"/>
        <v>313398.28000000003</v>
      </c>
      <c r="AE46" s="18">
        <f t="shared" ca="1" si="31"/>
        <v>0</v>
      </c>
      <c r="AF46" s="18">
        <f t="shared" ca="1" si="31"/>
        <v>0</v>
      </c>
      <c r="AG46" s="18">
        <f t="shared" ca="1" si="31"/>
        <v>0</v>
      </c>
      <c r="AH46" s="18">
        <f t="shared" ca="1" si="31"/>
        <v>0</v>
      </c>
      <c r="AI46" s="18">
        <f t="shared" ca="1" si="31"/>
        <v>0</v>
      </c>
      <c r="AJ46" s="18">
        <f t="shared" ca="1" si="31"/>
        <v>0</v>
      </c>
      <c r="AK46" s="18">
        <f t="shared" ca="1" si="28"/>
        <v>0</v>
      </c>
      <c r="AL46" s="18">
        <f t="shared" ca="1" si="28"/>
        <v>0</v>
      </c>
      <c r="AM46" s="18">
        <f t="shared" ca="1" si="28"/>
        <v>10</v>
      </c>
      <c r="AN46" s="18">
        <f t="shared" ca="1" si="28"/>
        <v>0</v>
      </c>
      <c r="AO46" s="18">
        <f t="shared" ca="1" si="28"/>
        <v>0</v>
      </c>
      <c r="AP46" s="18">
        <f t="shared" ca="1" si="28"/>
        <v>1447.95</v>
      </c>
      <c r="AQ46" s="18">
        <f t="shared" ca="1" si="28"/>
        <v>0</v>
      </c>
      <c r="AR46" s="18">
        <f t="shared" ca="1" si="28"/>
        <v>0</v>
      </c>
      <c r="AS46" s="18">
        <f t="shared" ca="1" si="28"/>
        <v>0</v>
      </c>
      <c r="AT46" s="18">
        <f t="shared" ca="1" si="28"/>
        <v>2599581.1</v>
      </c>
      <c r="AU46" s="18">
        <f t="shared" ca="1" si="28"/>
        <v>349021.87</v>
      </c>
      <c r="AV46" s="18">
        <f t="shared" ca="1" si="28"/>
        <v>216907.3</v>
      </c>
      <c r="AW46" s="18">
        <f t="shared" ca="1" si="28"/>
        <v>0</v>
      </c>
      <c r="AX46" s="18">
        <f t="shared" ca="1" si="28"/>
        <v>44157.3</v>
      </c>
      <c r="AY46" s="18">
        <f t="shared" ca="1" si="28"/>
        <v>0</v>
      </c>
      <c r="AZ46" s="18">
        <f t="shared" ca="1" si="32"/>
        <v>0</v>
      </c>
      <c r="BA46" s="18">
        <f t="shared" ca="1" si="32"/>
        <v>0</v>
      </c>
      <c r="BB46" s="18">
        <f t="shared" ca="1" si="32"/>
        <v>0</v>
      </c>
      <c r="BC46" s="18">
        <f t="shared" ca="1" si="32"/>
        <v>0</v>
      </c>
      <c r="BD46" s="18">
        <f t="shared" ca="1" si="32"/>
        <v>138220.39000000001</v>
      </c>
      <c r="BE46" s="18">
        <f t="shared" ca="1" si="32"/>
        <v>0</v>
      </c>
      <c r="BF46" s="18">
        <f t="shared" ca="1" si="32"/>
        <v>0</v>
      </c>
      <c r="BG46" s="18">
        <f t="shared" ca="1" si="32"/>
        <v>0</v>
      </c>
      <c r="BH46" s="18">
        <f t="shared" ca="1" si="32"/>
        <v>0</v>
      </c>
      <c r="BI46" s="18">
        <f t="shared" ca="1" si="32"/>
        <v>0</v>
      </c>
      <c r="BJ46" s="18">
        <f t="shared" ca="1" si="32"/>
        <v>0</v>
      </c>
      <c r="BK46" s="18">
        <f t="shared" ca="1" si="32"/>
        <v>0</v>
      </c>
      <c r="BL46" s="18">
        <f t="shared" ca="1" si="32"/>
        <v>921.74</v>
      </c>
      <c r="BM46" s="18">
        <f t="shared" ca="1" si="32"/>
        <v>0</v>
      </c>
      <c r="BN46" s="18">
        <f t="shared" ca="1" si="32"/>
        <v>1727738.94</v>
      </c>
      <c r="BO46" s="18">
        <f t="shared" ca="1" si="32"/>
        <v>0</v>
      </c>
      <c r="BP46" s="18">
        <f t="shared" ca="1" si="29"/>
        <v>1046004.19</v>
      </c>
      <c r="BQ46" s="18">
        <f t="shared" ca="1" si="29"/>
        <v>7368.62</v>
      </c>
      <c r="BR46" s="18">
        <f t="shared" ca="1" si="29"/>
        <v>365433.56</v>
      </c>
      <c r="BS46" s="18">
        <f t="shared" ca="1" si="29"/>
        <v>123630.79</v>
      </c>
      <c r="BT46" s="18">
        <f t="shared" ca="1" si="29"/>
        <v>0</v>
      </c>
      <c r="BU46" s="18">
        <f t="shared" ca="1" si="29"/>
        <v>0</v>
      </c>
      <c r="BV46" s="18">
        <f t="shared" ca="1" si="29"/>
        <v>0</v>
      </c>
      <c r="BW46" s="18">
        <f t="shared" ca="1" si="29"/>
        <v>0</v>
      </c>
      <c r="BX46" s="18">
        <f t="shared" ca="1" si="29"/>
        <v>0</v>
      </c>
      <c r="BY46" s="18">
        <f t="shared" ca="1" si="29"/>
        <v>0</v>
      </c>
      <c r="BZ46" s="18">
        <f t="shared" ca="1" si="29"/>
        <v>0</v>
      </c>
      <c r="CA46" s="18">
        <f t="shared" ca="1" si="29"/>
        <v>0</v>
      </c>
      <c r="CB46" s="18">
        <f t="shared" ca="1" si="29"/>
        <v>0</v>
      </c>
      <c r="CC46" s="18">
        <f t="shared" ca="1" si="29"/>
        <v>0</v>
      </c>
      <c r="CD46" s="18">
        <f t="shared" ca="1" si="29"/>
        <v>0</v>
      </c>
      <c r="CE46" s="18">
        <f t="shared" ca="1" si="33"/>
        <v>0</v>
      </c>
      <c r="CF46" s="18">
        <f t="shared" ca="1" si="33"/>
        <v>0</v>
      </c>
      <c r="CG46" s="18">
        <f t="shared" ca="1" si="33"/>
        <v>0</v>
      </c>
      <c r="CH46" s="18">
        <f t="shared" ca="1" si="33"/>
        <v>0</v>
      </c>
      <c r="CI46" s="19">
        <f t="shared" ca="1" si="36"/>
        <v>0</v>
      </c>
      <c r="CJ46" s="18">
        <f t="shared" ca="1" si="40"/>
        <v>0</v>
      </c>
      <c r="CK46" s="18">
        <f t="shared" ca="1" si="40"/>
        <v>0</v>
      </c>
      <c r="CL46" s="19">
        <f t="shared" ca="1" si="37"/>
        <v>0</v>
      </c>
      <c r="CM46" s="18">
        <f t="shared" ca="1" si="41"/>
        <v>0</v>
      </c>
      <c r="CN46" s="18">
        <f t="shared" ca="1" si="41"/>
        <v>0</v>
      </c>
      <c r="CO46" s="19">
        <f t="shared" ca="1" si="38"/>
        <v>0</v>
      </c>
      <c r="CP46" s="18">
        <f t="shared" ca="1" si="34"/>
        <v>0</v>
      </c>
      <c r="CQ46" s="18">
        <f t="shared" ca="1" si="34"/>
        <v>0</v>
      </c>
      <c r="CR46" s="18">
        <f t="shared" ca="1" si="34"/>
        <v>6691.58</v>
      </c>
      <c r="CS46" s="18">
        <f t="shared" ca="1" si="34"/>
        <v>0</v>
      </c>
      <c r="CT46" s="18">
        <f t="shared" ca="1" si="34"/>
        <v>0</v>
      </c>
      <c r="CU46" s="19">
        <f t="shared" ref="CU46" ca="1" si="42">+D46+SUM(H46:CI46)+SUM(CR46:CT46)</f>
        <v>21307643.550000001</v>
      </c>
    </row>
    <row r="47" spans="1:99" ht="12.75" customHeight="1">
      <c r="A47" s="57" t="s">
        <v>225</v>
      </c>
      <c r="B47" s="17">
        <v>2001</v>
      </c>
      <c r="C47" s="58" t="s">
        <v>226</v>
      </c>
      <c r="D47" s="19">
        <f t="shared" ca="1" si="35"/>
        <v>0</v>
      </c>
      <c r="E47" s="18">
        <f t="shared" ca="1" si="30"/>
        <v>0</v>
      </c>
      <c r="F47" s="18">
        <f t="shared" ca="1" si="30"/>
        <v>0</v>
      </c>
      <c r="G47" s="18">
        <f t="shared" ca="1" si="30"/>
        <v>0</v>
      </c>
      <c r="H47" s="18">
        <f t="shared" ca="1" si="30"/>
        <v>0</v>
      </c>
      <c r="I47" s="18">
        <f t="shared" ca="1" si="30"/>
        <v>0</v>
      </c>
      <c r="J47" s="18">
        <f t="shared" ca="1" si="30"/>
        <v>0</v>
      </c>
      <c r="K47" s="18">
        <f t="shared" ca="1" si="30"/>
        <v>0</v>
      </c>
      <c r="L47" s="18">
        <f t="shared" ca="1" si="30"/>
        <v>0</v>
      </c>
      <c r="M47" s="18">
        <f t="shared" ca="1" si="30"/>
        <v>0</v>
      </c>
      <c r="N47" s="18">
        <f t="shared" ca="1" si="30"/>
        <v>0</v>
      </c>
      <c r="O47" s="18">
        <f t="shared" ca="1" si="30"/>
        <v>0</v>
      </c>
      <c r="P47" s="18">
        <f t="shared" ca="1" si="30"/>
        <v>0</v>
      </c>
      <c r="Q47" s="18">
        <f t="shared" ca="1" si="30"/>
        <v>0</v>
      </c>
      <c r="R47" s="18">
        <f t="shared" ca="1" si="30"/>
        <v>0</v>
      </c>
      <c r="S47" s="18">
        <f t="shared" ca="1" si="30"/>
        <v>0</v>
      </c>
      <c r="T47" s="18">
        <f t="shared" ca="1" si="11"/>
        <v>0</v>
      </c>
      <c r="U47" s="18">
        <f t="shared" ca="1" si="31"/>
        <v>0</v>
      </c>
      <c r="V47" s="18">
        <f t="shared" ca="1" si="31"/>
        <v>0</v>
      </c>
      <c r="W47" s="18">
        <f t="shared" ca="1" si="31"/>
        <v>0</v>
      </c>
      <c r="X47" s="18">
        <f t="shared" ca="1" si="31"/>
        <v>0</v>
      </c>
      <c r="Y47" s="18">
        <f t="shared" ca="1" si="31"/>
        <v>0</v>
      </c>
      <c r="Z47" s="18">
        <f t="shared" ca="1" si="31"/>
        <v>0</v>
      </c>
      <c r="AA47" s="18">
        <f t="shared" ca="1" si="31"/>
        <v>0</v>
      </c>
      <c r="AB47" s="18">
        <f t="shared" ca="1" si="31"/>
        <v>0</v>
      </c>
      <c r="AC47" s="18">
        <f t="shared" ca="1" si="31"/>
        <v>0</v>
      </c>
      <c r="AD47" s="18">
        <f t="shared" ca="1" si="31"/>
        <v>0</v>
      </c>
      <c r="AE47" s="18">
        <f t="shared" ca="1" si="31"/>
        <v>0</v>
      </c>
      <c r="AF47" s="18">
        <f t="shared" ca="1" si="31"/>
        <v>0</v>
      </c>
      <c r="AG47" s="18">
        <f t="shared" ca="1" si="31"/>
        <v>0</v>
      </c>
      <c r="AH47" s="18">
        <f t="shared" ca="1" si="31"/>
        <v>0</v>
      </c>
      <c r="AI47" s="18">
        <f t="shared" ca="1" si="31"/>
        <v>0</v>
      </c>
      <c r="AJ47" s="18">
        <f t="shared" ca="1" si="31"/>
        <v>0</v>
      </c>
      <c r="AK47" s="18">
        <f t="shared" ca="1" si="28"/>
        <v>0</v>
      </c>
      <c r="AL47" s="18">
        <f t="shared" ca="1" si="28"/>
        <v>0</v>
      </c>
      <c r="AM47" s="18">
        <f t="shared" ca="1" si="28"/>
        <v>0</v>
      </c>
      <c r="AN47" s="18">
        <f t="shared" ca="1" si="28"/>
        <v>0</v>
      </c>
      <c r="AO47" s="18">
        <f t="shared" ca="1" si="28"/>
        <v>0</v>
      </c>
      <c r="AP47" s="18">
        <f t="shared" ca="1" si="28"/>
        <v>0</v>
      </c>
      <c r="AQ47" s="18">
        <f t="shared" ca="1" si="28"/>
        <v>0</v>
      </c>
      <c r="AR47" s="18">
        <f t="shared" ca="1" si="28"/>
        <v>0</v>
      </c>
      <c r="AS47" s="18">
        <f t="shared" ca="1" si="28"/>
        <v>0</v>
      </c>
      <c r="AT47" s="18">
        <f t="shared" ca="1" si="28"/>
        <v>0</v>
      </c>
      <c r="AU47" s="18">
        <f t="shared" ca="1" si="28"/>
        <v>0</v>
      </c>
      <c r="AV47" s="18">
        <f t="shared" ca="1" si="28"/>
        <v>0</v>
      </c>
      <c r="AW47" s="18">
        <f t="shared" ca="1" si="28"/>
        <v>0</v>
      </c>
      <c r="AX47" s="18">
        <f t="shared" ca="1" si="28"/>
        <v>0</v>
      </c>
      <c r="AY47" s="18">
        <f t="shared" ca="1" si="28"/>
        <v>0</v>
      </c>
      <c r="AZ47" s="18">
        <f t="shared" ca="1" si="32"/>
        <v>0</v>
      </c>
      <c r="BA47" s="18">
        <f t="shared" ca="1" si="32"/>
        <v>0</v>
      </c>
      <c r="BB47" s="18">
        <f t="shared" ca="1" si="32"/>
        <v>0</v>
      </c>
      <c r="BC47" s="18">
        <f t="shared" ca="1" si="32"/>
        <v>0</v>
      </c>
      <c r="BD47" s="18">
        <f t="shared" ca="1" si="32"/>
        <v>301760.24</v>
      </c>
      <c r="BE47" s="18">
        <f t="shared" ca="1" si="32"/>
        <v>0</v>
      </c>
      <c r="BF47" s="18">
        <f t="shared" ca="1" si="32"/>
        <v>0</v>
      </c>
      <c r="BG47" s="18">
        <f t="shared" ca="1" si="32"/>
        <v>0</v>
      </c>
      <c r="BH47" s="18">
        <f t="shared" ca="1" si="32"/>
        <v>0</v>
      </c>
      <c r="BI47" s="18">
        <f t="shared" ca="1" si="32"/>
        <v>0</v>
      </c>
      <c r="BJ47" s="18">
        <f t="shared" ca="1" si="32"/>
        <v>0</v>
      </c>
      <c r="BK47" s="18">
        <f t="shared" ca="1" si="32"/>
        <v>0</v>
      </c>
      <c r="BL47" s="18">
        <f t="shared" ca="1" si="32"/>
        <v>0</v>
      </c>
      <c r="BM47" s="18">
        <f t="shared" ca="1" si="32"/>
        <v>0</v>
      </c>
      <c r="BN47" s="18">
        <f t="shared" ca="1" si="32"/>
        <v>0</v>
      </c>
      <c r="BO47" s="18">
        <f t="shared" ca="1" si="32"/>
        <v>0</v>
      </c>
      <c r="BP47" s="18">
        <f t="shared" ca="1" si="29"/>
        <v>0</v>
      </c>
      <c r="BQ47" s="18">
        <f t="shared" ca="1" si="29"/>
        <v>0</v>
      </c>
      <c r="BR47" s="18">
        <f t="shared" ca="1" si="29"/>
        <v>0</v>
      </c>
      <c r="BS47" s="18">
        <f t="shared" ca="1" si="29"/>
        <v>0</v>
      </c>
      <c r="BT47" s="18">
        <f t="shared" ca="1" si="29"/>
        <v>0</v>
      </c>
      <c r="BU47" s="18">
        <f t="shared" ca="1" si="29"/>
        <v>0</v>
      </c>
      <c r="BV47" s="18">
        <f t="shared" ca="1" si="29"/>
        <v>0</v>
      </c>
      <c r="BW47" s="18">
        <f t="shared" ca="1" si="29"/>
        <v>0</v>
      </c>
      <c r="BX47" s="18">
        <f t="shared" ca="1" si="29"/>
        <v>0</v>
      </c>
      <c r="BY47" s="18">
        <f t="shared" ca="1" si="29"/>
        <v>0</v>
      </c>
      <c r="BZ47" s="18">
        <f t="shared" ca="1" si="29"/>
        <v>0</v>
      </c>
      <c r="CA47" s="18">
        <f t="shared" ca="1" si="29"/>
        <v>0</v>
      </c>
      <c r="CB47" s="18">
        <f t="shared" ca="1" si="29"/>
        <v>0</v>
      </c>
      <c r="CC47" s="18">
        <f t="shared" ca="1" si="29"/>
        <v>0</v>
      </c>
      <c r="CD47" s="18">
        <f t="shared" ca="1" si="29"/>
        <v>0</v>
      </c>
      <c r="CE47" s="18">
        <f t="shared" ca="1" si="33"/>
        <v>0</v>
      </c>
      <c r="CF47" s="18">
        <f t="shared" ca="1" si="33"/>
        <v>0</v>
      </c>
      <c r="CG47" s="18">
        <f t="shared" ca="1" si="33"/>
        <v>0</v>
      </c>
      <c r="CH47" s="18">
        <f t="shared" ca="1" si="33"/>
        <v>-30504.459999999995</v>
      </c>
      <c r="CI47" s="19">
        <f t="shared" ca="1" si="36"/>
        <v>2230535380.2977762</v>
      </c>
      <c r="CJ47" s="18">
        <f t="shared" ca="1" si="40"/>
        <v>1472853.4135000003</v>
      </c>
      <c r="CK47" s="18">
        <f t="shared" ca="1" si="40"/>
        <v>195014.6692000055</v>
      </c>
      <c r="CL47" s="19">
        <f t="shared" ca="1" si="37"/>
        <v>246960419.67042527</v>
      </c>
      <c r="CM47" s="18">
        <f t="shared" ca="1" si="41"/>
        <v>2264954.7361832499</v>
      </c>
      <c r="CN47" s="18">
        <f t="shared" ca="1" si="41"/>
        <v>244695464.93424201</v>
      </c>
      <c r="CO47" s="19">
        <f t="shared" ca="1" si="38"/>
        <v>1981907092.5446508</v>
      </c>
      <c r="CP47" s="18">
        <f t="shared" ca="1" si="34"/>
        <v>175977205.24332634</v>
      </c>
      <c r="CQ47" s="18">
        <f t="shared" ca="1" si="34"/>
        <v>1805929887.3013244</v>
      </c>
      <c r="CR47" s="18">
        <f t="shared" ca="1" si="34"/>
        <v>103488.78999999996</v>
      </c>
      <c r="CS47" s="18">
        <f t="shared" ca="1" si="34"/>
        <v>0</v>
      </c>
      <c r="CT47" s="18">
        <f t="shared" ca="1" si="34"/>
        <v>0</v>
      </c>
      <c r="CU47" s="19">
        <f t="shared" ref="CU47:CU67" ca="1" si="43">+D47+SUM(H47:CI47)+SUM(CR47:CT47)</f>
        <v>2230910124.8677764</v>
      </c>
    </row>
    <row r="48" spans="1:99" ht="12.75" customHeight="1">
      <c r="A48" s="57" t="s">
        <v>228</v>
      </c>
      <c r="B48" s="17">
        <v>2002</v>
      </c>
      <c r="C48" s="58" t="s">
        <v>226</v>
      </c>
      <c r="D48" s="19">
        <f t="shared" ca="1" si="35"/>
        <v>0</v>
      </c>
      <c r="E48" s="18">
        <f t="shared" ca="1" si="30"/>
        <v>0</v>
      </c>
      <c r="F48" s="18">
        <f t="shared" ca="1" si="30"/>
        <v>0</v>
      </c>
      <c r="G48" s="18">
        <f t="shared" ca="1" si="30"/>
        <v>0</v>
      </c>
      <c r="H48" s="18">
        <f t="shared" ca="1" si="30"/>
        <v>0</v>
      </c>
      <c r="I48" s="18">
        <f t="shared" ca="1" si="30"/>
        <v>0</v>
      </c>
      <c r="J48" s="18">
        <f t="shared" ca="1" si="30"/>
        <v>0</v>
      </c>
      <c r="K48" s="18">
        <f t="shared" ca="1" si="30"/>
        <v>0</v>
      </c>
      <c r="L48" s="18">
        <f t="shared" ca="1" si="30"/>
        <v>0</v>
      </c>
      <c r="M48" s="18">
        <f t="shared" ca="1" si="30"/>
        <v>0</v>
      </c>
      <c r="N48" s="18">
        <f t="shared" ca="1" si="30"/>
        <v>0</v>
      </c>
      <c r="O48" s="18">
        <f t="shared" ca="1" si="30"/>
        <v>0</v>
      </c>
      <c r="P48" s="18">
        <f t="shared" ca="1" si="30"/>
        <v>0</v>
      </c>
      <c r="Q48" s="18">
        <f t="shared" ca="1" si="30"/>
        <v>0</v>
      </c>
      <c r="R48" s="18">
        <f t="shared" ca="1" si="30"/>
        <v>0</v>
      </c>
      <c r="S48" s="18">
        <f t="shared" ca="1" si="30"/>
        <v>0</v>
      </c>
      <c r="T48" s="18">
        <f t="shared" ca="1" si="11"/>
        <v>0</v>
      </c>
      <c r="U48" s="18">
        <f t="shared" ca="1" si="31"/>
        <v>0</v>
      </c>
      <c r="V48" s="18">
        <f t="shared" ca="1" si="31"/>
        <v>0</v>
      </c>
      <c r="W48" s="18">
        <f t="shared" ca="1" si="31"/>
        <v>0</v>
      </c>
      <c r="X48" s="18">
        <f t="shared" ca="1" si="31"/>
        <v>0</v>
      </c>
      <c r="Y48" s="18">
        <f t="shared" ca="1" si="31"/>
        <v>0</v>
      </c>
      <c r="Z48" s="18">
        <f t="shared" ca="1" si="31"/>
        <v>0</v>
      </c>
      <c r="AA48" s="18">
        <f t="shared" ca="1" si="31"/>
        <v>0</v>
      </c>
      <c r="AB48" s="18">
        <f t="shared" ca="1" si="31"/>
        <v>0</v>
      </c>
      <c r="AC48" s="18">
        <f t="shared" ca="1" si="31"/>
        <v>0</v>
      </c>
      <c r="AD48" s="18">
        <f t="shared" ca="1" si="31"/>
        <v>0</v>
      </c>
      <c r="AE48" s="18">
        <f t="shared" ca="1" si="31"/>
        <v>0</v>
      </c>
      <c r="AF48" s="18">
        <f t="shared" ca="1" si="31"/>
        <v>0</v>
      </c>
      <c r="AG48" s="18">
        <f t="shared" ca="1" si="31"/>
        <v>0</v>
      </c>
      <c r="AH48" s="18">
        <f t="shared" ca="1" si="31"/>
        <v>0</v>
      </c>
      <c r="AI48" s="18">
        <f t="shared" ca="1" si="31"/>
        <v>0</v>
      </c>
      <c r="AJ48" s="18">
        <f t="shared" ca="1" si="31"/>
        <v>0</v>
      </c>
      <c r="AK48" s="18">
        <f t="shared" ca="1" si="28"/>
        <v>0</v>
      </c>
      <c r="AL48" s="18">
        <f t="shared" ca="1" si="28"/>
        <v>0</v>
      </c>
      <c r="AM48" s="18">
        <f t="shared" ca="1" si="28"/>
        <v>0</v>
      </c>
      <c r="AN48" s="18">
        <f t="shared" ca="1" si="28"/>
        <v>0</v>
      </c>
      <c r="AO48" s="18">
        <f t="shared" ca="1" si="28"/>
        <v>0</v>
      </c>
      <c r="AP48" s="18">
        <f t="shared" ca="1" si="28"/>
        <v>0</v>
      </c>
      <c r="AQ48" s="18">
        <f t="shared" ca="1" si="28"/>
        <v>0</v>
      </c>
      <c r="AR48" s="18">
        <f t="shared" ca="1" si="28"/>
        <v>0</v>
      </c>
      <c r="AS48" s="18">
        <f t="shared" ca="1" si="28"/>
        <v>0</v>
      </c>
      <c r="AT48" s="18">
        <f t="shared" ca="1" si="28"/>
        <v>0</v>
      </c>
      <c r="AU48" s="18">
        <f t="shared" ca="1" si="28"/>
        <v>0</v>
      </c>
      <c r="AV48" s="18">
        <f t="shared" ca="1" si="28"/>
        <v>0</v>
      </c>
      <c r="AW48" s="18">
        <f t="shared" ca="1" si="28"/>
        <v>0</v>
      </c>
      <c r="AX48" s="18">
        <f t="shared" ca="1" si="28"/>
        <v>0</v>
      </c>
      <c r="AY48" s="18">
        <f t="shared" ca="1" si="28"/>
        <v>0</v>
      </c>
      <c r="AZ48" s="18">
        <f t="shared" ca="1" si="32"/>
        <v>0</v>
      </c>
      <c r="BA48" s="18">
        <f t="shared" ca="1" si="32"/>
        <v>0</v>
      </c>
      <c r="BB48" s="18">
        <f t="shared" ca="1" si="32"/>
        <v>0</v>
      </c>
      <c r="BC48" s="18">
        <f t="shared" ca="1" si="32"/>
        <v>0</v>
      </c>
      <c r="BD48" s="18">
        <f t="shared" ca="1" si="32"/>
        <v>5131135.59</v>
      </c>
      <c r="BE48" s="18">
        <f t="shared" ca="1" si="32"/>
        <v>0</v>
      </c>
      <c r="BF48" s="18">
        <f t="shared" ca="1" si="32"/>
        <v>0</v>
      </c>
      <c r="BG48" s="18">
        <f t="shared" ca="1" si="32"/>
        <v>0</v>
      </c>
      <c r="BH48" s="18">
        <f t="shared" ca="1" si="32"/>
        <v>0</v>
      </c>
      <c r="BI48" s="18">
        <f t="shared" ca="1" si="32"/>
        <v>0</v>
      </c>
      <c r="BJ48" s="18">
        <f t="shared" ca="1" si="32"/>
        <v>0</v>
      </c>
      <c r="BK48" s="18">
        <f t="shared" ca="1" si="32"/>
        <v>0</v>
      </c>
      <c r="BL48" s="18">
        <f t="shared" ca="1" si="32"/>
        <v>0</v>
      </c>
      <c r="BM48" s="18">
        <f t="shared" ca="1" si="32"/>
        <v>0</v>
      </c>
      <c r="BN48" s="18">
        <f t="shared" ca="1" si="32"/>
        <v>0</v>
      </c>
      <c r="BO48" s="18">
        <f t="shared" ca="1" si="32"/>
        <v>0</v>
      </c>
      <c r="BP48" s="18">
        <f t="shared" ca="1" si="29"/>
        <v>0</v>
      </c>
      <c r="BQ48" s="18">
        <f t="shared" ca="1" si="29"/>
        <v>0</v>
      </c>
      <c r="BR48" s="18">
        <f t="shared" ca="1" si="29"/>
        <v>0</v>
      </c>
      <c r="BS48" s="18">
        <f t="shared" ca="1" si="29"/>
        <v>0</v>
      </c>
      <c r="BT48" s="18">
        <f t="shared" ca="1" si="29"/>
        <v>0</v>
      </c>
      <c r="BU48" s="18">
        <f t="shared" ca="1" si="29"/>
        <v>0</v>
      </c>
      <c r="BV48" s="18">
        <f t="shared" ca="1" si="29"/>
        <v>0</v>
      </c>
      <c r="BW48" s="18">
        <f t="shared" ca="1" si="29"/>
        <v>0</v>
      </c>
      <c r="BX48" s="18">
        <f t="shared" ca="1" si="29"/>
        <v>0</v>
      </c>
      <c r="BY48" s="18">
        <f t="shared" ca="1" si="29"/>
        <v>0</v>
      </c>
      <c r="BZ48" s="18">
        <f t="shared" ca="1" si="29"/>
        <v>0</v>
      </c>
      <c r="CA48" s="18">
        <f t="shared" ca="1" si="29"/>
        <v>0</v>
      </c>
      <c r="CB48" s="18">
        <f t="shared" ca="1" si="29"/>
        <v>0</v>
      </c>
      <c r="CC48" s="18">
        <f t="shared" ca="1" si="33"/>
        <v>0</v>
      </c>
      <c r="CD48" s="18">
        <f t="shared" ca="1" si="33"/>
        <v>0</v>
      </c>
      <c r="CE48" s="18">
        <f t="shared" ca="1" si="33"/>
        <v>0</v>
      </c>
      <c r="CF48" s="18">
        <f t="shared" ca="1" si="33"/>
        <v>0</v>
      </c>
      <c r="CG48" s="18">
        <f t="shared" ca="1" si="33"/>
        <v>0</v>
      </c>
      <c r="CH48" s="18">
        <f t="shared" ca="1" si="33"/>
        <v>0</v>
      </c>
      <c r="CI48" s="19">
        <f t="shared" ca="1" si="36"/>
        <v>0</v>
      </c>
      <c r="CJ48" s="18">
        <f t="shared" ca="1" si="40"/>
        <v>0</v>
      </c>
      <c r="CK48" s="18">
        <f t="shared" ca="1" si="40"/>
        <v>0</v>
      </c>
      <c r="CL48" s="19">
        <f t="shared" ca="1" si="37"/>
        <v>0</v>
      </c>
      <c r="CM48" s="18">
        <f t="shared" ca="1" si="41"/>
        <v>0</v>
      </c>
      <c r="CN48" s="18">
        <f t="shared" ca="1" si="41"/>
        <v>0</v>
      </c>
      <c r="CO48" s="19">
        <f t="shared" ca="1" si="38"/>
        <v>0</v>
      </c>
      <c r="CP48" s="18">
        <f t="shared" ca="1" si="34"/>
        <v>0</v>
      </c>
      <c r="CQ48" s="18">
        <f t="shared" ca="1" si="34"/>
        <v>0</v>
      </c>
      <c r="CR48" s="18">
        <f t="shared" ca="1" si="34"/>
        <v>0</v>
      </c>
      <c r="CS48" s="18">
        <f t="shared" ca="1" si="34"/>
        <v>0</v>
      </c>
      <c r="CT48" s="18">
        <f t="shared" ca="1" si="34"/>
        <v>0</v>
      </c>
      <c r="CU48" s="19">
        <f t="shared" ca="1" si="43"/>
        <v>5131135.59</v>
      </c>
    </row>
    <row r="49" spans="1:99" ht="12.75" customHeight="1">
      <c r="A49" s="57" t="s">
        <v>230</v>
      </c>
      <c r="B49" s="17">
        <v>2005</v>
      </c>
      <c r="C49" s="58" t="s">
        <v>226</v>
      </c>
      <c r="D49" s="19">
        <f t="shared" ca="1" si="35"/>
        <v>0</v>
      </c>
      <c r="E49" s="18">
        <f t="shared" ca="1" si="30"/>
        <v>0</v>
      </c>
      <c r="F49" s="18">
        <f t="shared" ca="1" si="30"/>
        <v>0</v>
      </c>
      <c r="G49" s="18">
        <f t="shared" ca="1" si="30"/>
        <v>0</v>
      </c>
      <c r="H49" s="18">
        <f t="shared" ca="1" si="30"/>
        <v>0</v>
      </c>
      <c r="I49" s="18">
        <f t="shared" ca="1" si="30"/>
        <v>0</v>
      </c>
      <c r="J49" s="18">
        <f t="shared" ca="1" si="30"/>
        <v>0</v>
      </c>
      <c r="K49" s="18">
        <f t="shared" ca="1" si="30"/>
        <v>0</v>
      </c>
      <c r="L49" s="18">
        <f t="shared" ca="1" si="30"/>
        <v>0</v>
      </c>
      <c r="M49" s="18">
        <f t="shared" ca="1" si="30"/>
        <v>0</v>
      </c>
      <c r="N49" s="18">
        <f t="shared" ca="1" si="30"/>
        <v>0</v>
      </c>
      <c r="O49" s="18">
        <f t="shared" ca="1" si="30"/>
        <v>0</v>
      </c>
      <c r="P49" s="18">
        <f t="shared" ca="1" si="30"/>
        <v>0</v>
      </c>
      <c r="Q49" s="18">
        <f t="shared" ca="1" si="30"/>
        <v>0</v>
      </c>
      <c r="R49" s="18">
        <f t="shared" ca="1" si="30"/>
        <v>0</v>
      </c>
      <c r="S49" s="18">
        <f t="shared" ca="1" si="30"/>
        <v>0</v>
      </c>
      <c r="T49" s="18">
        <f t="shared" ca="1" si="11"/>
        <v>0</v>
      </c>
      <c r="U49" s="18">
        <f t="shared" ca="1" si="31"/>
        <v>0</v>
      </c>
      <c r="V49" s="18">
        <f t="shared" ca="1" si="31"/>
        <v>0</v>
      </c>
      <c r="W49" s="18">
        <f t="shared" ca="1" si="31"/>
        <v>0</v>
      </c>
      <c r="X49" s="18">
        <f t="shared" ca="1" si="31"/>
        <v>0</v>
      </c>
      <c r="Y49" s="18">
        <f t="shared" ca="1" si="31"/>
        <v>0</v>
      </c>
      <c r="Z49" s="18">
        <f t="shared" ca="1" si="31"/>
        <v>0</v>
      </c>
      <c r="AA49" s="18">
        <f t="shared" ca="1" si="31"/>
        <v>0</v>
      </c>
      <c r="AB49" s="18">
        <f t="shared" ca="1" si="31"/>
        <v>0</v>
      </c>
      <c r="AC49" s="18">
        <f t="shared" ca="1" si="31"/>
        <v>0</v>
      </c>
      <c r="AD49" s="18">
        <f t="shared" ca="1" si="31"/>
        <v>0</v>
      </c>
      <c r="AE49" s="18">
        <f t="shared" ca="1" si="31"/>
        <v>0</v>
      </c>
      <c r="AF49" s="18">
        <f t="shared" ca="1" si="31"/>
        <v>0</v>
      </c>
      <c r="AG49" s="18">
        <f t="shared" ca="1" si="31"/>
        <v>0</v>
      </c>
      <c r="AH49" s="18">
        <f t="shared" ca="1" si="31"/>
        <v>0</v>
      </c>
      <c r="AI49" s="18">
        <f t="shared" ca="1" si="31"/>
        <v>0</v>
      </c>
      <c r="AJ49" s="18">
        <f t="shared" ca="1" si="31"/>
        <v>0</v>
      </c>
      <c r="AK49" s="18">
        <f t="shared" ca="1" si="28"/>
        <v>0</v>
      </c>
      <c r="AL49" s="18">
        <f t="shared" ca="1" si="28"/>
        <v>0</v>
      </c>
      <c r="AM49" s="18">
        <f t="shared" ca="1" si="28"/>
        <v>0</v>
      </c>
      <c r="AN49" s="18">
        <f t="shared" ca="1" si="28"/>
        <v>0</v>
      </c>
      <c r="AO49" s="18">
        <f t="shared" ca="1" si="28"/>
        <v>0</v>
      </c>
      <c r="AP49" s="18">
        <f t="shared" ca="1" si="28"/>
        <v>0</v>
      </c>
      <c r="AQ49" s="18">
        <f t="shared" ca="1" si="28"/>
        <v>0</v>
      </c>
      <c r="AR49" s="18">
        <f t="shared" ca="1" si="28"/>
        <v>0</v>
      </c>
      <c r="AS49" s="18">
        <f t="shared" ca="1" si="28"/>
        <v>0</v>
      </c>
      <c r="AT49" s="18">
        <f t="shared" ca="1" si="28"/>
        <v>0</v>
      </c>
      <c r="AU49" s="18">
        <f t="shared" ca="1" si="28"/>
        <v>0</v>
      </c>
      <c r="AV49" s="18">
        <f t="shared" ca="1" si="28"/>
        <v>0</v>
      </c>
      <c r="AW49" s="18">
        <f t="shared" ca="1" si="28"/>
        <v>0</v>
      </c>
      <c r="AX49" s="18">
        <f t="shared" ca="1" si="28"/>
        <v>0</v>
      </c>
      <c r="AY49" s="18">
        <f t="shared" ca="1" si="28"/>
        <v>0</v>
      </c>
      <c r="AZ49" s="18">
        <f t="shared" ca="1" si="32"/>
        <v>0</v>
      </c>
      <c r="BA49" s="18">
        <f t="shared" ca="1" si="32"/>
        <v>0</v>
      </c>
      <c r="BB49" s="18">
        <f t="shared" ca="1" si="32"/>
        <v>0</v>
      </c>
      <c r="BC49" s="18">
        <f t="shared" ca="1" si="32"/>
        <v>0</v>
      </c>
      <c r="BD49" s="18">
        <f t="shared" ca="1" si="32"/>
        <v>517772.94000009599</v>
      </c>
      <c r="BE49" s="18">
        <f t="shared" ca="1" si="32"/>
        <v>0</v>
      </c>
      <c r="BF49" s="18">
        <f t="shared" ca="1" si="32"/>
        <v>0</v>
      </c>
      <c r="BG49" s="18">
        <f t="shared" ca="1" si="32"/>
        <v>0</v>
      </c>
      <c r="BH49" s="18">
        <f t="shared" ca="1" si="32"/>
        <v>0</v>
      </c>
      <c r="BI49" s="18">
        <f t="shared" ca="1" si="32"/>
        <v>0</v>
      </c>
      <c r="BJ49" s="18">
        <f t="shared" ca="1" si="32"/>
        <v>0</v>
      </c>
      <c r="BK49" s="18">
        <f t="shared" ca="1" si="32"/>
        <v>0</v>
      </c>
      <c r="BL49" s="18">
        <f t="shared" ca="1" si="32"/>
        <v>0</v>
      </c>
      <c r="BM49" s="18">
        <f t="shared" ca="1" si="32"/>
        <v>0</v>
      </c>
      <c r="BN49" s="18">
        <f t="shared" ca="1" si="32"/>
        <v>0</v>
      </c>
      <c r="BO49" s="18">
        <f t="shared" ca="1" si="32"/>
        <v>0</v>
      </c>
      <c r="BP49" s="18">
        <f t="shared" ca="1" si="29"/>
        <v>0</v>
      </c>
      <c r="BQ49" s="18">
        <f t="shared" ca="1" si="29"/>
        <v>0</v>
      </c>
      <c r="BR49" s="18">
        <f t="shared" ca="1" si="29"/>
        <v>0</v>
      </c>
      <c r="BS49" s="18">
        <f t="shared" ca="1" si="29"/>
        <v>0</v>
      </c>
      <c r="BT49" s="18">
        <f t="shared" ca="1" si="29"/>
        <v>0</v>
      </c>
      <c r="BU49" s="18">
        <f t="shared" ca="1" si="29"/>
        <v>0</v>
      </c>
      <c r="BV49" s="18">
        <f t="shared" ca="1" si="29"/>
        <v>0</v>
      </c>
      <c r="BW49" s="18">
        <f t="shared" ca="1" si="29"/>
        <v>0</v>
      </c>
      <c r="BX49" s="18">
        <f t="shared" ca="1" si="29"/>
        <v>0</v>
      </c>
      <c r="BY49" s="18">
        <f t="shared" ca="1" si="29"/>
        <v>0</v>
      </c>
      <c r="BZ49" s="18">
        <f t="shared" ca="1" si="29"/>
        <v>0</v>
      </c>
      <c r="CA49" s="18">
        <f t="shared" ca="1" si="29"/>
        <v>0</v>
      </c>
      <c r="CB49" s="18">
        <f t="shared" ca="1" si="29"/>
        <v>0</v>
      </c>
      <c r="CC49" s="18">
        <f t="shared" ca="1" si="33"/>
        <v>0</v>
      </c>
      <c r="CD49" s="18">
        <f t="shared" ca="1" si="33"/>
        <v>0</v>
      </c>
      <c r="CE49" s="18">
        <f t="shared" ca="1" si="33"/>
        <v>0</v>
      </c>
      <c r="CF49" s="18">
        <f t="shared" ca="1" si="33"/>
        <v>0</v>
      </c>
      <c r="CG49" s="18">
        <f t="shared" ca="1" si="33"/>
        <v>0</v>
      </c>
      <c r="CH49" s="18">
        <f t="shared" ca="1" si="33"/>
        <v>0</v>
      </c>
      <c r="CI49" s="19">
        <f t="shared" ca="1" si="36"/>
        <v>144428283.06999844</v>
      </c>
      <c r="CJ49" s="18">
        <f t="shared" ca="1" si="40"/>
        <v>143403.58000000013</v>
      </c>
      <c r="CK49" s="18">
        <f t="shared" ca="1" si="40"/>
        <v>36830740.720000684</v>
      </c>
      <c r="CL49" s="19">
        <f t="shared" ca="1" si="37"/>
        <v>43597473.619997814</v>
      </c>
      <c r="CM49" s="18">
        <f t="shared" ca="1" si="41"/>
        <v>924621.15000000072</v>
      </c>
      <c r="CN49" s="18">
        <f t="shared" ca="1" si="41"/>
        <v>42672852.469997816</v>
      </c>
      <c r="CO49" s="19">
        <f t="shared" ca="1" si="38"/>
        <v>63856665.149999961</v>
      </c>
      <c r="CP49" s="18">
        <f t="shared" ca="1" si="34"/>
        <v>8315094.3200000087</v>
      </c>
      <c r="CQ49" s="18">
        <f t="shared" ca="1" si="34"/>
        <v>55541570.829999954</v>
      </c>
      <c r="CR49" s="18">
        <f t="shared" ca="1" si="34"/>
        <v>13883511.189999623</v>
      </c>
      <c r="CS49" s="18">
        <f t="shared" ca="1" si="34"/>
        <v>0</v>
      </c>
      <c r="CT49" s="18">
        <f t="shared" ca="1" si="34"/>
        <v>0</v>
      </c>
      <c r="CU49" s="19">
        <f t="shared" ca="1" si="43"/>
        <v>158829567.19999814</v>
      </c>
    </row>
    <row r="50" spans="1:99" ht="12.75" customHeight="1">
      <c r="A50" s="57" t="s">
        <v>232</v>
      </c>
      <c r="B50" s="17">
        <v>2006</v>
      </c>
      <c r="C50" s="58" t="s">
        <v>226</v>
      </c>
      <c r="D50" s="19">
        <f t="shared" ca="1" si="35"/>
        <v>0</v>
      </c>
      <c r="E50" s="18">
        <f t="shared" ca="1" si="30"/>
        <v>0</v>
      </c>
      <c r="F50" s="18">
        <f t="shared" ca="1" si="30"/>
        <v>0</v>
      </c>
      <c r="G50" s="18">
        <f t="shared" ca="1" si="30"/>
        <v>0</v>
      </c>
      <c r="H50" s="18">
        <f t="shared" ca="1" si="30"/>
        <v>0</v>
      </c>
      <c r="I50" s="18">
        <f t="shared" ca="1" si="30"/>
        <v>0</v>
      </c>
      <c r="J50" s="18">
        <f t="shared" ca="1" si="30"/>
        <v>0</v>
      </c>
      <c r="K50" s="18">
        <f t="shared" ca="1" si="30"/>
        <v>0</v>
      </c>
      <c r="L50" s="18">
        <f t="shared" ca="1" si="30"/>
        <v>0</v>
      </c>
      <c r="M50" s="18">
        <f t="shared" ca="1" si="30"/>
        <v>0</v>
      </c>
      <c r="N50" s="18">
        <f t="shared" ca="1" si="30"/>
        <v>0</v>
      </c>
      <c r="O50" s="18">
        <f t="shared" ca="1" si="30"/>
        <v>0</v>
      </c>
      <c r="P50" s="18">
        <f t="shared" ca="1" si="30"/>
        <v>0</v>
      </c>
      <c r="Q50" s="18">
        <f t="shared" ca="1" si="30"/>
        <v>0</v>
      </c>
      <c r="R50" s="18">
        <f t="shared" ca="1" si="30"/>
        <v>0</v>
      </c>
      <c r="S50" s="18">
        <f t="shared" ca="1" si="30"/>
        <v>0</v>
      </c>
      <c r="T50" s="18">
        <f t="shared" ca="1" si="11"/>
        <v>0</v>
      </c>
      <c r="U50" s="18">
        <f t="shared" ca="1" si="31"/>
        <v>0</v>
      </c>
      <c r="V50" s="18">
        <f t="shared" ca="1" si="31"/>
        <v>0</v>
      </c>
      <c r="W50" s="18">
        <f t="shared" ca="1" si="31"/>
        <v>0</v>
      </c>
      <c r="X50" s="18">
        <f t="shared" ca="1" si="31"/>
        <v>0</v>
      </c>
      <c r="Y50" s="18">
        <f t="shared" ca="1" si="31"/>
        <v>0</v>
      </c>
      <c r="Z50" s="18">
        <f t="shared" ca="1" si="31"/>
        <v>0</v>
      </c>
      <c r="AA50" s="18">
        <f t="shared" ca="1" si="31"/>
        <v>0</v>
      </c>
      <c r="AB50" s="18">
        <f t="shared" ca="1" si="31"/>
        <v>0</v>
      </c>
      <c r="AC50" s="18">
        <f t="shared" ca="1" si="31"/>
        <v>0</v>
      </c>
      <c r="AD50" s="18">
        <f t="shared" ca="1" si="31"/>
        <v>0</v>
      </c>
      <c r="AE50" s="18">
        <f t="shared" ca="1" si="31"/>
        <v>0</v>
      </c>
      <c r="AF50" s="18">
        <f t="shared" ca="1" si="31"/>
        <v>0</v>
      </c>
      <c r="AG50" s="18">
        <f t="shared" ca="1" si="31"/>
        <v>0</v>
      </c>
      <c r="AH50" s="18">
        <f t="shared" ca="1" si="31"/>
        <v>0</v>
      </c>
      <c r="AI50" s="18">
        <f t="shared" ca="1" si="31"/>
        <v>0</v>
      </c>
      <c r="AJ50" s="18">
        <f t="shared" ca="1" si="31"/>
        <v>0</v>
      </c>
      <c r="AK50" s="18">
        <f t="shared" ca="1" si="28"/>
        <v>0</v>
      </c>
      <c r="AL50" s="18">
        <f t="shared" ca="1" si="28"/>
        <v>0</v>
      </c>
      <c r="AM50" s="18">
        <f t="shared" ca="1" si="28"/>
        <v>0</v>
      </c>
      <c r="AN50" s="18">
        <f t="shared" ca="1" si="28"/>
        <v>0</v>
      </c>
      <c r="AO50" s="18">
        <f t="shared" ca="1" si="28"/>
        <v>0</v>
      </c>
      <c r="AP50" s="18">
        <f t="shared" ca="1" si="28"/>
        <v>0</v>
      </c>
      <c r="AQ50" s="18">
        <f t="shared" ca="1" si="28"/>
        <v>0</v>
      </c>
      <c r="AR50" s="18">
        <f t="shared" ca="1" si="28"/>
        <v>0</v>
      </c>
      <c r="AS50" s="18">
        <f t="shared" ca="1" si="28"/>
        <v>0</v>
      </c>
      <c r="AT50" s="18">
        <f t="shared" ca="1" si="28"/>
        <v>0</v>
      </c>
      <c r="AU50" s="18">
        <f t="shared" ca="1" si="28"/>
        <v>0</v>
      </c>
      <c r="AV50" s="18">
        <f t="shared" ca="1" si="28"/>
        <v>0</v>
      </c>
      <c r="AW50" s="18">
        <f t="shared" ca="1" si="28"/>
        <v>0</v>
      </c>
      <c r="AX50" s="18">
        <f t="shared" ca="1" si="28"/>
        <v>0</v>
      </c>
      <c r="AY50" s="18">
        <f t="shared" ca="1" si="28"/>
        <v>0</v>
      </c>
      <c r="AZ50" s="18">
        <f t="shared" ca="1" si="32"/>
        <v>0</v>
      </c>
      <c r="BA50" s="18">
        <f t="shared" ca="1" si="32"/>
        <v>0</v>
      </c>
      <c r="BB50" s="18">
        <f t="shared" ca="1" si="32"/>
        <v>0</v>
      </c>
      <c r="BC50" s="18">
        <f t="shared" ca="1" si="32"/>
        <v>0</v>
      </c>
      <c r="BD50" s="18">
        <f t="shared" ca="1" si="32"/>
        <v>271456.71000000002</v>
      </c>
      <c r="BE50" s="18">
        <f t="shared" ca="1" si="32"/>
        <v>0</v>
      </c>
      <c r="BF50" s="18">
        <f t="shared" ca="1" si="32"/>
        <v>0</v>
      </c>
      <c r="BG50" s="18">
        <f t="shared" ca="1" si="32"/>
        <v>0</v>
      </c>
      <c r="BH50" s="18">
        <f t="shared" ca="1" si="32"/>
        <v>0</v>
      </c>
      <c r="BI50" s="18">
        <f t="shared" ca="1" si="32"/>
        <v>0</v>
      </c>
      <c r="BJ50" s="18">
        <f t="shared" ca="1" si="32"/>
        <v>0</v>
      </c>
      <c r="BK50" s="18">
        <f t="shared" ca="1" si="32"/>
        <v>0</v>
      </c>
      <c r="BL50" s="18">
        <f t="shared" ca="1" si="32"/>
        <v>0</v>
      </c>
      <c r="BM50" s="18">
        <f t="shared" ca="1" si="32"/>
        <v>0</v>
      </c>
      <c r="BN50" s="18">
        <f t="shared" ca="1" si="32"/>
        <v>0</v>
      </c>
      <c r="BO50" s="18">
        <f t="shared" ca="1" si="32"/>
        <v>0</v>
      </c>
      <c r="BP50" s="18">
        <f t="shared" ca="1" si="29"/>
        <v>0</v>
      </c>
      <c r="BQ50" s="18">
        <f t="shared" ca="1" si="29"/>
        <v>0</v>
      </c>
      <c r="BR50" s="18">
        <f t="shared" ca="1" si="29"/>
        <v>0</v>
      </c>
      <c r="BS50" s="18">
        <f t="shared" ca="1" si="29"/>
        <v>0</v>
      </c>
      <c r="BT50" s="18">
        <f t="shared" ca="1" si="29"/>
        <v>0</v>
      </c>
      <c r="BU50" s="18">
        <f t="shared" ca="1" si="29"/>
        <v>0</v>
      </c>
      <c r="BV50" s="18">
        <f t="shared" ca="1" si="29"/>
        <v>0</v>
      </c>
      <c r="BW50" s="18">
        <f t="shared" ca="1" si="29"/>
        <v>0</v>
      </c>
      <c r="BX50" s="18">
        <f t="shared" ca="1" si="29"/>
        <v>0</v>
      </c>
      <c r="BY50" s="18">
        <f t="shared" ca="1" si="29"/>
        <v>0</v>
      </c>
      <c r="BZ50" s="18">
        <f t="shared" ca="1" si="29"/>
        <v>0</v>
      </c>
      <c r="CA50" s="18">
        <f t="shared" ca="1" si="29"/>
        <v>0</v>
      </c>
      <c r="CB50" s="18">
        <f t="shared" ca="1" si="29"/>
        <v>0</v>
      </c>
      <c r="CC50" s="18">
        <f t="shared" ca="1" si="33"/>
        <v>0</v>
      </c>
      <c r="CD50" s="18">
        <f t="shared" ca="1" si="33"/>
        <v>0</v>
      </c>
      <c r="CE50" s="18">
        <f t="shared" ca="1" si="33"/>
        <v>0</v>
      </c>
      <c r="CF50" s="18">
        <f t="shared" ca="1" si="33"/>
        <v>0</v>
      </c>
      <c r="CG50" s="18">
        <f t="shared" ca="1" si="33"/>
        <v>0</v>
      </c>
      <c r="CH50" s="18">
        <f t="shared" ca="1" si="33"/>
        <v>0</v>
      </c>
      <c r="CI50" s="19">
        <f t="shared" ca="1" si="36"/>
        <v>5672.18</v>
      </c>
      <c r="CJ50" s="18">
        <f t="shared" ca="1" si="40"/>
        <v>0</v>
      </c>
      <c r="CK50" s="18">
        <f t="shared" ca="1" si="40"/>
        <v>0</v>
      </c>
      <c r="CL50" s="19">
        <f t="shared" ca="1" si="37"/>
        <v>0</v>
      </c>
      <c r="CM50" s="18">
        <f t="shared" ca="1" si="41"/>
        <v>0</v>
      </c>
      <c r="CN50" s="18">
        <f t="shared" ca="1" si="41"/>
        <v>0</v>
      </c>
      <c r="CO50" s="19">
        <f t="shared" ca="1" si="38"/>
        <v>5672.18</v>
      </c>
      <c r="CP50" s="18">
        <f t="shared" ca="1" si="34"/>
        <v>0</v>
      </c>
      <c r="CQ50" s="18">
        <f t="shared" ca="1" si="34"/>
        <v>5672.18</v>
      </c>
      <c r="CR50" s="18">
        <f t="shared" ca="1" si="34"/>
        <v>3675.71</v>
      </c>
      <c r="CS50" s="18">
        <f t="shared" ca="1" si="34"/>
        <v>0</v>
      </c>
      <c r="CT50" s="18">
        <f t="shared" ca="1" si="34"/>
        <v>0</v>
      </c>
      <c r="CU50" s="19">
        <f t="shared" ca="1" si="43"/>
        <v>280804.60000000003</v>
      </c>
    </row>
    <row r="51" spans="1:99" ht="12.75" customHeight="1">
      <c r="A51" s="57" t="s">
        <v>234</v>
      </c>
      <c r="B51" s="17">
        <v>2007</v>
      </c>
      <c r="C51" s="58" t="s">
        <v>226</v>
      </c>
      <c r="D51" s="19">
        <f t="shared" ca="1" si="35"/>
        <v>0</v>
      </c>
      <c r="E51" s="18">
        <f t="shared" ca="1" si="30"/>
        <v>0</v>
      </c>
      <c r="F51" s="18">
        <f t="shared" ca="1" si="30"/>
        <v>0</v>
      </c>
      <c r="G51" s="18">
        <f t="shared" ca="1" si="30"/>
        <v>0</v>
      </c>
      <c r="H51" s="18">
        <f t="shared" ca="1" si="30"/>
        <v>0</v>
      </c>
      <c r="I51" s="18">
        <f t="shared" ca="1" si="30"/>
        <v>0</v>
      </c>
      <c r="J51" s="18">
        <f t="shared" ca="1" si="30"/>
        <v>0</v>
      </c>
      <c r="K51" s="18">
        <f t="shared" ca="1" si="30"/>
        <v>0</v>
      </c>
      <c r="L51" s="18">
        <f t="shared" ca="1" si="30"/>
        <v>0</v>
      </c>
      <c r="M51" s="18">
        <f t="shared" ca="1" si="30"/>
        <v>0</v>
      </c>
      <c r="N51" s="18">
        <f t="shared" ca="1" si="30"/>
        <v>0</v>
      </c>
      <c r="O51" s="18">
        <f t="shared" ca="1" si="30"/>
        <v>0</v>
      </c>
      <c r="P51" s="18">
        <f t="shared" ca="1" si="30"/>
        <v>0</v>
      </c>
      <c r="Q51" s="18">
        <f t="shared" ca="1" si="30"/>
        <v>0</v>
      </c>
      <c r="R51" s="18">
        <f t="shared" ca="1" si="30"/>
        <v>0</v>
      </c>
      <c r="S51" s="18">
        <f t="shared" ca="1" si="30"/>
        <v>0</v>
      </c>
      <c r="T51" s="18">
        <f t="shared" ca="1" si="11"/>
        <v>0</v>
      </c>
      <c r="U51" s="18">
        <f t="shared" ca="1" si="31"/>
        <v>0</v>
      </c>
      <c r="V51" s="18">
        <f t="shared" ca="1" si="31"/>
        <v>0</v>
      </c>
      <c r="W51" s="18">
        <f t="shared" ca="1" si="31"/>
        <v>0</v>
      </c>
      <c r="X51" s="18">
        <f t="shared" ca="1" si="31"/>
        <v>0</v>
      </c>
      <c r="Y51" s="18">
        <f t="shared" ca="1" si="31"/>
        <v>0</v>
      </c>
      <c r="Z51" s="18">
        <f t="shared" ca="1" si="31"/>
        <v>0</v>
      </c>
      <c r="AA51" s="18">
        <f t="shared" ca="1" si="31"/>
        <v>0</v>
      </c>
      <c r="AB51" s="18">
        <f t="shared" ca="1" si="31"/>
        <v>0</v>
      </c>
      <c r="AC51" s="18">
        <f t="shared" ca="1" si="31"/>
        <v>0</v>
      </c>
      <c r="AD51" s="18">
        <f t="shared" ca="1" si="31"/>
        <v>0</v>
      </c>
      <c r="AE51" s="18">
        <f t="shared" ca="1" si="31"/>
        <v>0</v>
      </c>
      <c r="AF51" s="18">
        <f t="shared" ca="1" si="31"/>
        <v>0</v>
      </c>
      <c r="AG51" s="18">
        <f t="shared" ca="1" si="31"/>
        <v>0</v>
      </c>
      <c r="AH51" s="18">
        <f t="shared" ca="1" si="31"/>
        <v>0</v>
      </c>
      <c r="AI51" s="18">
        <f t="shared" ca="1" si="31"/>
        <v>0</v>
      </c>
      <c r="AJ51" s="18">
        <f t="shared" ca="1" si="31"/>
        <v>0</v>
      </c>
      <c r="AK51" s="18">
        <f t="shared" ca="1" si="28"/>
        <v>0</v>
      </c>
      <c r="AL51" s="18">
        <f t="shared" ca="1" si="28"/>
        <v>0</v>
      </c>
      <c r="AM51" s="18">
        <f t="shared" ca="1" si="28"/>
        <v>0</v>
      </c>
      <c r="AN51" s="18">
        <f t="shared" ca="1" si="28"/>
        <v>0</v>
      </c>
      <c r="AO51" s="18">
        <f t="shared" ca="1" si="28"/>
        <v>0</v>
      </c>
      <c r="AP51" s="18">
        <f t="shared" ca="1" si="28"/>
        <v>0</v>
      </c>
      <c r="AQ51" s="18">
        <f t="shared" ca="1" si="28"/>
        <v>0</v>
      </c>
      <c r="AR51" s="18">
        <f t="shared" ca="1" si="28"/>
        <v>0</v>
      </c>
      <c r="AS51" s="18">
        <f t="shared" ca="1" si="28"/>
        <v>0</v>
      </c>
      <c r="AT51" s="18">
        <f t="shared" ca="1" si="28"/>
        <v>0</v>
      </c>
      <c r="AU51" s="18">
        <f t="shared" ca="1" si="28"/>
        <v>0</v>
      </c>
      <c r="AV51" s="18">
        <f t="shared" ca="1" si="28"/>
        <v>0</v>
      </c>
      <c r="AW51" s="18">
        <f t="shared" ca="1" si="28"/>
        <v>0</v>
      </c>
      <c r="AX51" s="18">
        <f t="shared" ca="1" si="28"/>
        <v>0</v>
      </c>
      <c r="AY51" s="18">
        <f t="shared" ca="1" si="28"/>
        <v>0</v>
      </c>
      <c r="AZ51" s="18">
        <f t="shared" ca="1" si="32"/>
        <v>0</v>
      </c>
      <c r="BA51" s="18">
        <f t="shared" ca="1" si="32"/>
        <v>0</v>
      </c>
      <c r="BB51" s="18">
        <f t="shared" ca="1" si="32"/>
        <v>0</v>
      </c>
      <c r="BC51" s="18">
        <f t="shared" ca="1" si="32"/>
        <v>0</v>
      </c>
      <c r="BD51" s="18">
        <f t="shared" ca="1" si="32"/>
        <v>39.19</v>
      </c>
      <c r="BE51" s="18">
        <f t="shared" ca="1" si="32"/>
        <v>0</v>
      </c>
      <c r="BF51" s="18">
        <f t="shared" ca="1" si="32"/>
        <v>0</v>
      </c>
      <c r="BG51" s="18">
        <f t="shared" ca="1" si="32"/>
        <v>0</v>
      </c>
      <c r="BH51" s="18">
        <f t="shared" ca="1" si="32"/>
        <v>0</v>
      </c>
      <c r="BI51" s="18">
        <f t="shared" ca="1" si="32"/>
        <v>0</v>
      </c>
      <c r="BJ51" s="18">
        <f t="shared" ca="1" si="32"/>
        <v>0</v>
      </c>
      <c r="BK51" s="18">
        <f t="shared" ca="1" si="32"/>
        <v>0</v>
      </c>
      <c r="BL51" s="18">
        <f t="shared" ca="1" si="32"/>
        <v>0</v>
      </c>
      <c r="BM51" s="18">
        <f t="shared" ca="1" si="32"/>
        <v>0</v>
      </c>
      <c r="BN51" s="18">
        <f t="shared" ca="1" si="32"/>
        <v>0</v>
      </c>
      <c r="BO51" s="18">
        <f t="shared" ca="1" si="32"/>
        <v>0</v>
      </c>
      <c r="BP51" s="18">
        <f t="shared" ca="1" si="29"/>
        <v>0</v>
      </c>
      <c r="BQ51" s="18">
        <f t="shared" ca="1" si="29"/>
        <v>0</v>
      </c>
      <c r="BR51" s="18">
        <f t="shared" ca="1" si="29"/>
        <v>0</v>
      </c>
      <c r="BS51" s="18">
        <f t="shared" ca="1" si="29"/>
        <v>0</v>
      </c>
      <c r="BT51" s="18">
        <f t="shared" ca="1" si="29"/>
        <v>0</v>
      </c>
      <c r="BU51" s="18">
        <f t="shared" ca="1" si="29"/>
        <v>0</v>
      </c>
      <c r="BV51" s="18">
        <f t="shared" ca="1" si="29"/>
        <v>0</v>
      </c>
      <c r="BW51" s="18">
        <f t="shared" ca="1" si="29"/>
        <v>0</v>
      </c>
      <c r="BX51" s="18">
        <f t="shared" ca="1" si="29"/>
        <v>0</v>
      </c>
      <c r="BY51" s="18">
        <f t="shared" ca="1" si="29"/>
        <v>0</v>
      </c>
      <c r="BZ51" s="18">
        <f t="shared" ca="1" si="29"/>
        <v>0</v>
      </c>
      <c r="CA51" s="18">
        <f t="shared" ca="1" si="29"/>
        <v>0</v>
      </c>
      <c r="CB51" s="18">
        <f t="shared" ca="1" si="29"/>
        <v>0</v>
      </c>
      <c r="CC51" s="18">
        <f t="shared" ca="1" si="33"/>
        <v>0</v>
      </c>
      <c r="CD51" s="18">
        <f t="shared" ca="1" si="33"/>
        <v>0</v>
      </c>
      <c r="CE51" s="18">
        <f t="shared" ca="1" si="33"/>
        <v>0</v>
      </c>
      <c r="CF51" s="18">
        <f t="shared" ca="1" si="33"/>
        <v>0</v>
      </c>
      <c r="CG51" s="18">
        <f t="shared" ca="1" si="33"/>
        <v>0</v>
      </c>
      <c r="CH51" s="18">
        <f t="shared" ca="1" si="33"/>
        <v>0</v>
      </c>
      <c r="CI51" s="19">
        <f t="shared" ca="1" si="36"/>
        <v>467.35</v>
      </c>
      <c r="CJ51" s="18">
        <f t="shared" ca="1" si="40"/>
        <v>0</v>
      </c>
      <c r="CK51" s="18">
        <f t="shared" ca="1" si="40"/>
        <v>0</v>
      </c>
      <c r="CL51" s="19">
        <f t="shared" ca="1" si="37"/>
        <v>467.35</v>
      </c>
      <c r="CM51" s="18">
        <f t="shared" ca="1" si="41"/>
        <v>467.35</v>
      </c>
      <c r="CN51" s="18">
        <f t="shared" ca="1" si="41"/>
        <v>0</v>
      </c>
      <c r="CO51" s="19">
        <f t="shared" ca="1" si="38"/>
        <v>0</v>
      </c>
      <c r="CP51" s="18">
        <f t="shared" ca="1" si="34"/>
        <v>0</v>
      </c>
      <c r="CQ51" s="18">
        <f t="shared" ca="1" si="34"/>
        <v>0</v>
      </c>
      <c r="CR51" s="18">
        <f t="shared" ca="1" si="34"/>
        <v>0</v>
      </c>
      <c r="CS51" s="18">
        <f t="shared" ca="1" si="34"/>
        <v>0</v>
      </c>
      <c r="CT51" s="18">
        <f t="shared" ca="1" si="34"/>
        <v>0</v>
      </c>
      <c r="CU51" s="19">
        <f t="shared" ca="1" si="43"/>
        <v>506.54</v>
      </c>
    </row>
    <row r="52" spans="1:99" ht="12.75" customHeight="1">
      <c r="A52" s="57" t="s">
        <v>236</v>
      </c>
      <c r="B52" s="17">
        <v>3001</v>
      </c>
      <c r="C52" s="58" t="s">
        <v>237</v>
      </c>
      <c r="D52" s="19">
        <f t="shared" ca="1" si="35"/>
        <v>0</v>
      </c>
      <c r="E52" s="18">
        <f t="shared" ca="1" si="30"/>
        <v>0</v>
      </c>
      <c r="F52" s="18">
        <f t="shared" ca="1" si="30"/>
        <v>0</v>
      </c>
      <c r="G52" s="18">
        <f t="shared" ca="1" si="30"/>
        <v>0</v>
      </c>
      <c r="H52" s="18">
        <f t="shared" ca="1" si="30"/>
        <v>0</v>
      </c>
      <c r="I52" s="18">
        <f t="shared" ca="1" si="30"/>
        <v>0</v>
      </c>
      <c r="J52" s="18">
        <f t="shared" ca="1" si="30"/>
        <v>0</v>
      </c>
      <c r="K52" s="18">
        <f t="shared" ca="1" si="30"/>
        <v>0</v>
      </c>
      <c r="L52" s="18">
        <f t="shared" ca="1" si="30"/>
        <v>0</v>
      </c>
      <c r="M52" s="18">
        <f t="shared" ca="1" si="30"/>
        <v>0</v>
      </c>
      <c r="N52" s="18">
        <f t="shared" ca="1" si="30"/>
        <v>0</v>
      </c>
      <c r="O52" s="18">
        <f t="shared" ca="1" si="30"/>
        <v>0</v>
      </c>
      <c r="P52" s="18">
        <f t="shared" ca="1" si="30"/>
        <v>0</v>
      </c>
      <c r="Q52" s="18">
        <f t="shared" ca="1" si="30"/>
        <v>0</v>
      </c>
      <c r="R52" s="18">
        <f t="shared" ca="1" si="30"/>
        <v>0</v>
      </c>
      <c r="S52" s="18">
        <f t="shared" ca="1" si="30"/>
        <v>0</v>
      </c>
      <c r="T52" s="18">
        <f t="shared" ca="1" si="11"/>
        <v>0</v>
      </c>
      <c r="U52" s="18">
        <f t="shared" ca="1" si="31"/>
        <v>0</v>
      </c>
      <c r="V52" s="18">
        <f t="shared" ca="1" si="31"/>
        <v>0</v>
      </c>
      <c r="W52" s="18">
        <f t="shared" ca="1" si="31"/>
        <v>0</v>
      </c>
      <c r="X52" s="18">
        <f t="shared" ca="1" si="31"/>
        <v>0</v>
      </c>
      <c r="Y52" s="18">
        <f t="shared" ca="1" si="31"/>
        <v>0</v>
      </c>
      <c r="Z52" s="18">
        <f t="shared" ca="1" si="31"/>
        <v>0</v>
      </c>
      <c r="AA52" s="18">
        <f t="shared" ca="1" si="31"/>
        <v>0</v>
      </c>
      <c r="AB52" s="18">
        <f t="shared" ca="1" si="31"/>
        <v>0</v>
      </c>
      <c r="AC52" s="18">
        <f t="shared" ca="1" si="31"/>
        <v>0</v>
      </c>
      <c r="AD52" s="18">
        <f t="shared" ca="1" si="31"/>
        <v>0</v>
      </c>
      <c r="AE52" s="18">
        <f t="shared" ca="1" si="31"/>
        <v>0</v>
      </c>
      <c r="AF52" s="18">
        <f t="shared" ca="1" si="31"/>
        <v>0</v>
      </c>
      <c r="AG52" s="18">
        <f t="shared" ca="1" si="31"/>
        <v>0</v>
      </c>
      <c r="AH52" s="18">
        <f t="shared" ca="1" si="31"/>
        <v>0</v>
      </c>
      <c r="AI52" s="18">
        <f t="shared" ca="1" si="31"/>
        <v>0</v>
      </c>
      <c r="AJ52" s="18">
        <f t="shared" ca="1" si="31"/>
        <v>0</v>
      </c>
      <c r="AK52" s="18">
        <f t="shared" ca="1" si="28"/>
        <v>0</v>
      </c>
      <c r="AL52" s="18">
        <f t="shared" ca="1" si="28"/>
        <v>0</v>
      </c>
      <c r="AM52" s="18">
        <f t="shared" ca="1" si="28"/>
        <v>0</v>
      </c>
      <c r="AN52" s="18">
        <f t="shared" ca="1" si="28"/>
        <v>0</v>
      </c>
      <c r="AO52" s="18">
        <f t="shared" ca="1" si="28"/>
        <v>0</v>
      </c>
      <c r="AP52" s="18">
        <f t="shared" ca="1" si="28"/>
        <v>0</v>
      </c>
      <c r="AQ52" s="18">
        <f t="shared" ca="1" si="28"/>
        <v>0</v>
      </c>
      <c r="AR52" s="18">
        <f t="shared" ca="1" si="28"/>
        <v>0</v>
      </c>
      <c r="AS52" s="18">
        <f t="shared" ca="1" si="28"/>
        <v>0</v>
      </c>
      <c r="AT52" s="18">
        <f t="shared" ca="1" si="28"/>
        <v>0</v>
      </c>
      <c r="AU52" s="18">
        <f t="shared" ca="1" si="28"/>
        <v>0</v>
      </c>
      <c r="AV52" s="18">
        <f t="shared" ca="1" si="28"/>
        <v>0</v>
      </c>
      <c r="AW52" s="18">
        <f t="shared" ca="1" si="28"/>
        <v>0</v>
      </c>
      <c r="AX52" s="18">
        <f t="shared" ca="1" si="28"/>
        <v>0</v>
      </c>
      <c r="AY52" s="18">
        <f t="shared" ca="1" si="28"/>
        <v>0</v>
      </c>
      <c r="AZ52" s="18">
        <f t="shared" ca="1" si="32"/>
        <v>0</v>
      </c>
      <c r="BA52" s="18">
        <f t="shared" ca="1" si="32"/>
        <v>0</v>
      </c>
      <c r="BB52" s="18">
        <f t="shared" ca="1" si="32"/>
        <v>0</v>
      </c>
      <c r="BC52" s="18">
        <f t="shared" ca="1" si="32"/>
        <v>0</v>
      </c>
      <c r="BD52" s="18">
        <f t="shared" ca="1" si="32"/>
        <v>167829.45</v>
      </c>
      <c r="BE52" s="18">
        <f t="shared" ca="1" si="32"/>
        <v>0</v>
      </c>
      <c r="BF52" s="18">
        <f t="shared" ca="1" si="32"/>
        <v>0</v>
      </c>
      <c r="BG52" s="18">
        <f t="shared" ca="1" si="32"/>
        <v>0</v>
      </c>
      <c r="BH52" s="18">
        <f t="shared" ca="1" si="32"/>
        <v>0</v>
      </c>
      <c r="BI52" s="18">
        <f t="shared" ca="1" si="32"/>
        <v>0</v>
      </c>
      <c r="BJ52" s="18">
        <f t="shared" ca="1" si="32"/>
        <v>0</v>
      </c>
      <c r="BK52" s="18">
        <f t="shared" ca="1" si="32"/>
        <v>0</v>
      </c>
      <c r="BL52" s="18">
        <f t="shared" ca="1" si="32"/>
        <v>0</v>
      </c>
      <c r="BM52" s="18">
        <f t="shared" ca="1" si="32"/>
        <v>0</v>
      </c>
      <c r="BN52" s="18">
        <f t="shared" ca="1" si="32"/>
        <v>0</v>
      </c>
      <c r="BO52" s="18">
        <f t="shared" ca="1" si="32"/>
        <v>0</v>
      </c>
      <c r="BP52" s="18">
        <f t="shared" ca="1" si="29"/>
        <v>0</v>
      </c>
      <c r="BQ52" s="18">
        <f t="shared" ca="1" si="29"/>
        <v>0</v>
      </c>
      <c r="BR52" s="18">
        <f t="shared" ca="1" si="29"/>
        <v>0</v>
      </c>
      <c r="BS52" s="18">
        <f t="shared" ca="1" si="29"/>
        <v>0</v>
      </c>
      <c r="BT52" s="18">
        <f t="shared" ca="1" si="29"/>
        <v>0</v>
      </c>
      <c r="BU52" s="18">
        <f t="shared" ca="1" si="29"/>
        <v>0</v>
      </c>
      <c r="BV52" s="18">
        <f t="shared" ca="1" si="29"/>
        <v>0</v>
      </c>
      <c r="BW52" s="18">
        <f t="shared" ca="1" si="29"/>
        <v>0</v>
      </c>
      <c r="BX52" s="18">
        <f t="shared" ca="1" si="29"/>
        <v>0</v>
      </c>
      <c r="BY52" s="18">
        <f t="shared" ca="1" si="29"/>
        <v>0</v>
      </c>
      <c r="BZ52" s="18">
        <f t="shared" ca="1" si="29"/>
        <v>0</v>
      </c>
      <c r="CA52" s="18">
        <f t="shared" ca="1" si="29"/>
        <v>0</v>
      </c>
      <c r="CB52" s="18">
        <f t="shared" ca="1" si="29"/>
        <v>0</v>
      </c>
      <c r="CC52" s="18">
        <f t="shared" ca="1" si="33"/>
        <v>0</v>
      </c>
      <c r="CD52" s="18">
        <f t="shared" ca="1" si="33"/>
        <v>0</v>
      </c>
      <c r="CE52" s="18">
        <f t="shared" ca="1" si="33"/>
        <v>0</v>
      </c>
      <c r="CF52" s="18">
        <f t="shared" ca="1" si="33"/>
        <v>0</v>
      </c>
      <c r="CG52" s="18">
        <f t="shared" ca="1" si="33"/>
        <v>0</v>
      </c>
      <c r="CH52" s="18">
        <f t="shared" ca="1" si="33"/>
        <v>0</v>
      </c>
      <c r="CI52" s="19">
        <f t="shared" ca="1" si="36"/>
        <v>3427524.4465100006</v>
      </c>
      <c r="CJ52" s="18">
        <f t="shared" ca="1" si="40"/>
        <v>0</v>
      </c>
      <c r="CK52" s="18">
        <f t="shared" ca="1" si="40"/>
        <v>0</v>
      </c>
      <c r="CL52" s="19">
        <f t="shared" ca="1" si="37"/>
        <v>1.0000000000000001E-5</v>
      </c>
      <c r="CM52" s="18">
        <f t="shared" ca="1" si="41"/>
        <v>0</v>
      </c>
      <c r="CN52" s="18">
        <f t="shared" ca="1" si="41"/>
        <v>1.0000000000000001E-5</v>
      </c>
      <c r="CO52" s="19">
        <f t="shared" ca="1" si="38"/>
        <v>3427524.4465000005</v>
      </c>
      <c r="CP52" s="18">
        <f t="shared" ca="1" si="34"/>
        <v>130615.14850000001</v>
      </c>
      <c r="CQ52" s="18">
        <f t="shared" ca="1" si="34"/>
        <v>3296909.2980000004</v>
      </c>
      <c r="CR52" s="18">
        <f t="shared" ca="1" si="34"/>
        <v>0</v>
      </c>
      <c r="CS52" s="18">
        <f t="shared" ca="1" si="34"/>
        <v>0</v>
      </c>
      <c r="CT52" s="18">
        <f t="shared" ca="1" si="34"/>
        <v>0</v>
      </c>
      <c r="CU52" s="19">
        <f t="shared" ca="1" si="43"/>
        <v>3595353.8965100008</v>
      </c>
    </row>
    <row r="53" spans="1:99" ht="12.75" customHeight="1">
      <c r="A53" s="57" t="s">
        <v>239</v>
      </c>
      <c r="B53" s="17">
        <v>3002</v>
      </c>
      <c r="C53" s="58" t="s">
        <v>237</v>
      </c>
      <c r="D53" s="19">
        <f t="shared" ca="1" si="35"/>
        <v>0</v>
      </c>
      <c r="E53" s="18">
        <f t="shared" ca="1" si="30"/>
        <v>0</v>
      </c>
      <c r="F53" s="18">
        <f t="shared" ca="1" si="30"/>
        <v>0</v>
      </c>
      <c r="G53" s="18">
        <f t="shared" ca="1" si="30"/>
        <v>0</v>
      </c>
      <c r="H53" s="18">
        <f t="shared" ca="1" si="30"/>
        <v>0</v>
      </c>
      <c r="I53" s="18">
        <f t="shared" ca="1" si="30"/>
        <v>0</v>
      </c>
      <c r="J53" s="18">
        <f t="shared" ca="1" si="30"/>
        <v>0</v>
      </c>
      <c r="K53" s="18">
        <f t="shared" ca="1" si="30"/>
        <v>0</v>
      </c>
      <c r="L53" s="18">
        <f t="shared" ca="1" si="30"/>
        <v>0</v>
      </c>
      <c r="M53" s="18">
        <f t="shared" ca="1" si="30"/>
        <v>0</v>
      </c>
      <c r="N53" s="18">
        <f t="shared" ca="1" si="30"/>
        <v>0</v>
      </c>
      <c r="O53" s="18">
        <f t="shared" ca="1" si="30"/>
        <v>0</v>
      </c>
      <c r="P53" s="18">
        <f t="shared" ca="1" si="30"/>
        <v>0</v>
      </c>
      <c r="Q53" s="18">
        <f t="shared" ca="1" si="30"/>
        <v>0</v>
      </c>
      <c r="R53" s="18">
        <f t="shared" ca="1" si="30"/>
        <v>0</v>
      </c>
      <c r="S53" s="18">
        <f t="shared" ca="1" si="30"/>
        <v>0</v>
      </c>
      <c r="T53" s="18">
        <f t="shared" ca="1" si="11"/>
        <v>0</v>
      </c>
      <c r="U53" s="18">
        <f t="shared" ca="1" si="31"/>
        <v>0</v>
      </c>
      <c r="V53" s="18">
        <f t="shared" ca="1" si="31"/>
        <v>0</v>
      </c>
      <c r="W53" s="18">
        <f t="shared" ca="1" si="31"/>
        <v>0</v>
      </c>
      <c r="X53" s="18">
        <f t="shared" ca="1" si="31"/>
        <v>0</v>
      </c>
      <c r="Y53" s="18">
        <f t="shared" ca="1" si="31"/>
        <v>0</v>
      </c>
      <c r="Z53" s="18">
        <f t="shared" ca="1" si="31"/>
        <v>0</v>
      </c>
      <c r="AA53" s="18">
        <f t="shared" ca="1" si="31"/>
        <v>0</v>
      </c>
      <c r="AB53" s="18">
        <f t="shared" ca="1" si="31"/>
        <v>0</v>
      </c>
      <c r="AC53" s="18">
        <f t="shared" ca="1" si="31"/>
        <v>0</v>
      </c>
      <c r="AD53" s="18">
        <f t="shared" ca="1" si="31"/>
        <v>0</v>
      </c>
      <c r="AE53" s="18">
        <f t="shared" ca="1" si="31"/>
        <v>0</v>
      </c>
      <c r="AF53" s="18">
        <f t="shared" ca="1" si="31"/>
        <v>0</v>
      </c>
      <c r="AG53" s="18">
        <f t="shared" ca="1" si="31"/>
        <v>0</v>
      </c>
      <c r="AH53" s="18">
        <f t="shared" ca="1" si="31"/>
        <v>0</v>
      </c>
      <c r="AI53" s="18">
        <f t="shared" ca="1" si="31"/>
        <v>0</v>
      </c>
      <c r="AJ53" s="18">
        <f t="shared" ca="1" si="31"/>
        <v>0</v>
      </c>
      <c r="AK53" s="18">
        <f t="shared" ca="1" si="28"/>
        <v>0</v>
      </c>
      <c r="AL53" s="18">
        <f t="shared" ca="1" si="28"/>
        <v>0</v>
      </c>
      <c r="AM53" s="18">
        <f t="shared" ca="1" si="28"/>
        <v>0</v>
      </c>
      <c r="AN53" s="18">
        <f t="shared" ca="1" si="28"/>
        <v>0</v>
      </c>
      <c r="AO53" s="18">
        <f t="shared" ca="1" si="28"/>
        <v>0</v>
      </c>
      <c r="AP53" s="18">
        <f t="shared" ca="1" si="28"/>
        <v>0</v>
      </c>
      <c r="AQ53" s="18">
        <f t="shared" ca="1" si="28"/>
        <v>0</v>
      </c>
      <c r="AR53" s="18">
        <f t="shared" ca="1" si="28"/>
        <v>0</v>
      </c>
      <c r="AS53" s="18">
        <f t="shared" ca="1" si="28"/>
        <v>0</v>
      </c>
      <c r="AT53" s="18">
        <f t="shared" ca="1" si="28"/>
        <v>0</v>
      </c>
      <c r="AU53" s="18">
        <f t="shared" ca="1" si="28"/>
        <v>0</v>
      </c>
      <c r="AV53" s="18">
        <f t="shared" ca="1" si="28"/>
        <v>0</v>
      </c>
      <c r="AW53" s="18">
        <f t="shared" ca="1" si="28"/>
        <v>0</v>
      </c>
      <c r="AX53" s="18">
        <f t="shared" ca="1" si="28"/>
        <v>0</v>
      </c>
      <c r="AY53" s="18">
        <f t="shared" ca="1" si="28"/>
        <v>0</v>
      </c>
      <c r="AZ53" s="18">
        <f t="shared" ca="1" si="32"/>
        <v>0</v>
      </c>
      <c r="BA53" s="18">
        <f t="shared" ca="1" si="32"/>
        <v>0</v>
      </c>
      <c r="BB53" s="18">
        <f t="shared" ca="1" si="32"/>
        <v>0</v>
      </c>
      <c r="BC53" s="18">
        <f t="shared" ca="1" si="32"/>
        <v>0</v>
      </c>
      <c r="BD53" s="18">
        <f t="shared" ca="1" si="32"/>
        <v>1087889.5200000003</v>
      </c>
      <c r="BE53" s="18">
        <f t="shared" ca="1" si="32"/>
        <v>0</v>
      </c>
      <c r="BF53" s="18">
        <f t="shared" ca="1" si="32"/>
        <v>0</v>
      </c>
      <c r="BG53" s="18">
        <f t="shared" ca="1" si="32"/>
        <v>0</v>
      </c>
      <c r="BH53" s="18">
        <f t="shared" ca="1" si="32"/>
        <v>0</v>
      </c>
      <c r="BI53" s="18">
        <f t="shared" ca="1" si="32"/>
        <v>0</v>
      </c>
      <c r="BJ53" s="18">
        <f t="shared" ca="1" si="32"/>
        <v>0</v>
      </c>
      <c r="BK53" s="18">
        <f t="shared" ca="1" si="32"/>
        <v>0</v>
      </c>
      <c r="BL53" s="18">
        <f t="shared" ca="1" si="32"/>
        <v>0</v>
      </c>
      <c r="BM53" s="18">
        <f t="shared" ca="1" si="32"/>
        <v>0</v>
      </c>
      <c r="BN53" s="18">
        <f t="shared" ca="1" si="32"/>
        <v>0</v>
      </c>
      <c r="BO53" s="18">
        <f t="shared" ca="1" si="32"/>
        <v>0</v>
      </c>
      <c r="BP53" s="18">
        <f t="shared" ca="1" si="29"/>
        <v>0</v>
      </c>
      <c r="BQ53" s="18">
        <f t="shared" ca="1" si="29"/>
        <v>0</v>
      </c>
      <c r="BR53" s="18">
        <f t="shared" ca="1" si="29"/>
        <v>0</v>
      </c>
      <c r="BS53" s="18">
        <f t="shared" ca="1" si="29"/>
        <v>0</v>
      </c>
      <c r="BT53" s="18">
        <f t="shared" ca="1" si="29"/>
        <v>0</v>
      </c>
      <c r="BU53" s="18">
        <f t="shared" ca="1" si="29"/>
        <v>0</v>
      </c>
      <c r="BV53" s="18">
        <f t="shared" ca="1" si="29"/>
        <v>0</v>
      </c>
      <c r="BW53" s="18">
        <f t="shared" ca="1" si="29"/>
        <v>0</v>
      </c>
      <c r="BX53" s="18">
        <f t="shared" ca="1" si="29"/>
        <v>0</v>
      </c>
      <c r="BY53" s="18">
        <f t="shared" ca="1" si="29"/>
        <v>0</v>
      </c>
      <c r="BZ53" s="18">
        <f t="shared" ca="1" si="29"/>
        <v>0</v>
      </c>
      <c r="CA53" s="18">
        <f t="shared" ca="1" si="29"/>
        <v>0</v>
      </c>
      <c r="CB53" s="18">
        <f t="shared" ca="1" si="29"/>
        <v>0</v>
      </c>
      <c r="CC53" s="18">
        <f t="shared" ca="1" si="33"/>
        <v>0</v>
      </c>
      <c r="CD53" s="18">
        <f t="shared" ca="1" si="33"/>
        <v>0</v>
      </c>
      <c r="CE53" s="18">
        <f t="shared" ca="1" si="33"/>
        <v>0</v>
      </c>
      <c r="CF53" s="18">
        <f t="shared" ca="1" si="33"/>
        <v>0</v>
      </c>
      <c r="CG53" s="18">
        <f t="shared" ca="1" si="33"/>
        <v>0</v>
      </c>
      <c r="CH53" s="18">
        <f t="shared" ca="1" si="33"/>
        <v>0</v>
      </c>
      <c r="CI53" s="19">
        <f t="shared" ca="1" si="36"/>
        <v>0</v>
      </c>
      <c r="CJ53" s="18">
        <f t="shared" ca="1" si="40"/>
        <v>0</v>
      </c>
      <c r="CK53" s="18">
        <f t="shared" ca="1" si="40"/>
        <v>0</v>
      </c>
      <c r="CL53" s="19">
        <f t="shared" ca="1" si="37"/>
        <v>0</v>
      </c>
      <c r="CM53" s="18">
        <f t="shared" ca="1" si="41"/>
        <v>0</v>
      </c>
      <c r="CN53" s="18">
        <f t="shared" ca="1" si="41"/>
        <v>0</v>
      </c>
      <c r="CO53" s="19">
        <f t="shared" ca="1" si="38"/>
        <v>0</v>
      </c>
      <c r="CP53" s="18">
        <f t="shared" ca="1" si="34"/>
        <v>0</v>
      </c>
      <c r="CQ53" s="18">
        <f t="shared" ca="1" si="34"/>
        <v>0</v>
      </c>
      <c r="CR53" s="18">
        <f t="shared" ca="1" si="34"/>
        <v>0</v>
      </c>
      <c r="CS53" s="18">
        <f t="shared" ca="1" si="34"/>
        <v>0</v>
      </c>
      <c r="CT53" s="18">
        <f t="shared" ca="1" si="34"/>
        <v>0</v>
      </c>
      <c r="CU53" s="19">
        <f t="shared" ca="1" si="43"/>
        <v>1087889.5200000003</v>
      </c>
    </row>
    <row r="54" spans="1:99" ht="12.75" customHeight="1">
      <c r="A54" s="57" t="s">
        <v>241</v>
      </c>
      <c r="B54" s="17">
        <v>3003</v>
      </c>
      <c r="C54" s="58" t="s">
        <v>237</v>
      </c>
      <c r="D54" s="19">
        <f t="shared" ca="1" si="35"/>
        <v>0</v>
      </c>
      <c r="E54" s="18">
        <f t="shared" ca="1" si="30"/>
        <v>0</v>
      </c>
      <c r="F54" s="18">
        <f t="shared" ca="1" si="30"/>
        <v>0</v>
      </c>
      <c r="G54" s="18">
        <f t="shared" ca="1" si="30"/>
        <v>0</v>
      </c>
      <c r="H54" s="18">
        <f t="shared" ca="1" si="30"/>
        <v>0</v>
      </c>
      <c r="I54" s="18">
        <f t="shared" ca="1" si="30"/>
        <v>0</v>
      </c>
      <c r="J54" s="18">
        <f t="shared" ca="1" si="30"/>
        <v>0</v>
      </c>
      <c r="K54" s="18">
        <f t="shared" ca="1" si="30"/>
        <v>0</v>
      </c>
      <c r="L54" s="18">
        <f t="shared" ca="1" si="30"/>
        <v>0</v>
      </c>
      <c r="M54" s="18">
        <f t="shared" ca="1" si="30"/>
        <v>0</v>
      </c>
      <c r="N54" s="18">
        <f t="shared" ca="1" si="30"/>
        <v>0</v>
      </c>
      <c r="O54" s="18">
        <f t="shared" ca="1" si="30"/>
        <v>0</v>
      </c>
      <c r="P54" s="18">
        <f t="shared" ca="1" si="30"/>
        <v>0</v>
      </c>
      <c r="Q54" s="18">
        <f t="shared" ca="1" si="30"/>
        <v>0</v>
      </c>
      <c r="R54" s="18">
        <f t="shared" ca="1" si="30"/>
        <v>0</v>
      </c>
      <c r="S54" s="18">
        <f t="shared" ca="1" si="30"/>
        <v>0</v>
      </c>
      <c r="T54" s="18">
        <f t="shared" ca="1" si="11"/>
        <v>0</v>
      </c>
      <c r="U54" s="18">
        <f t="shared" ca="1" si="31"/>
        <v>0</v>
      </c>
      <c r="V54" s="18">
        <f t="shared" ca="1" si="31"/>
        <v>0</v>
      </c>
      <c r="W54" s="18">
        <f t="shared" ca="1" si="31"/>
        <v>0</v>
      </c>
      <c r="X54" s="18">
        <f t="shared" ca="1" si="31"/>
        <v>0</v>
      </c>
      <c r="Y54" s="18">
        <f t="shared" ca="1" si="31"/>
        <v>0</v>
      </c>
      <c r="Z54" s="18">
        <f t="shared" ca="1" si="31"/>
        <v>0</v>
      </c>
      <c r="AA54" s="18">
        <f t="shared" ca="1" si="31"/>
        <v>0</v>
      </c>
      <c r="AB54" s="18">
        <f t="shared" ca="1" si="31"/>
        <v>0</v>
      </c>
      <c r="AC54" s="18">
        <f t="shared" ca="1" si="31"/>
        <v>0</v>
      </c>
      <c r="AD54" s="18">
        <f t="shared" ca="1" si="31"/>
        <v>0</v>
      </c>
      <c r="AE54" s="18">
        <f t="shared" ca="1" si="31"/>
        <v>0</v>
      </c>
      <c r="AF54" s="18">
        <f t="shared" ca="1" si="31"/>
        <v>0</v>
      </c>
      <c r="AG54" s="18">
        <f t="shared" ca="1" si="31"/>
        <v>0</v>
      </c>
      <c r="AH54" s="18">
        <f t="shared" ca="1" si="31"/>
        <v>0</v>
      </c>
      <c r="AI54" s="18">
        <f t="shared" ca="1" si="31"/>
        <v>0</v>
      </c>
      <c r="AJ54" s="18">
        <f t="shared" ref="AJ54:AY67" ca="1" si="44">IFERROR(IF($C$2="Yurtiçi",INDIRECT("'"&amp;$B$2&amp;"'!"&amp;ADDRESS(MATCH($B54,INDIRECT("'"&amp;$B$2&amp;"'!$B$1:$B$1095"),0),MATCH(AJ$5,INDIRECT("'"&amp;$B$2&amp;"'!5:5"),0))),IF($C$2="Yurtdışı",INDIRECT("'"&amp;$B$2&amp;"'!"&amp;ADDRESS(MATCH($B54,INDIRECT("'"&amp;$B$2&amp;"'!$B$1:$B$1095"),0),MATCH(AJ$5,INDIRECT("'"&amp;$B$2&amp;"'!5:5"),0)+1)),INDIRECT("'"&amp;$B$2&amp;"'!"&amp;ADDRESS(MATCH($B54,INDIRECT("'"&amp;$B$2&amp;"'!$B$1:$B$1095"),0),MATCH(AJ$5,INDIRECT("'"&amp;$B$2&amp;"'!5:5"),0)))+INDIRECT("'"&amp;$B$2&amp;"'!"&amp;ADDRESS(MATCH($B54,INDIRECT("'"&amp;$B$2&amp;"'!$B$1:$B$1095"),0),MATCH(AJ$5,INDIRECT("'"&amp;$B$2&amp;"'!5:5"),0)+1)))),0)</f>
        <v>0</v>
      </c>
      <c r="AK54" s="18">
        <f t="shared" ca="1" si="44"/>
        <v>0</v>
      </c>
      <c r="AL54" s="18">
        <f t="shared" ca="1" si="44"/>
        <v>0</v>
      </c>
      <c r="AM54" s="18">
        <f t="shared" ca="1" si="44"/>
        <v>0</v>
      </c>
      <c r="AN54" s="18">
        <f t="shared" ca="1" si="44"/>
        <v>0</v>
      </c>
      <c r="AO54" s="18">
        <f t="shared" ca="1" si="44"/>
        <v>0</v>
      </c>
      <c r="AP54" s="18">
        <f t="shared" ca="1" si="44"/>
        <v>0</v>
      </c>
      <c r="AQ54" s="18">
        <f t="shared" ca="1" si="44"/>
        <v>0</v>
      </c>
      <c r="AR54" s="18">
        <f t="shared" ca="1" si="44"/>
        <v>0</v>
      </c>
      <c r="AS54" s="18">
        <f t="shared" ca="1" si="44"/>
        <v>0</v>
      </c>
      <c r="AT54" s="18">
        <f t="shared" ca="1" si="44"/>
        <v>0</v>
      </c>
      <c r="AU54" s="18">
        <f t="shared" ca="1" si="44"/>
        <v>0</v>
      </c>
      <c r="AV54" s="18">
        <f t="shared" ca="1" si="44"/>
        <v>0</v>
      </c>
      <c r="AW54" s="18">
        <f t="shared" ca="1" si="44"/>
        <v>0</v>
      </c>
      <c r="AX54" s="18">
        <f t="shared" ca="1" si="44"/>
        <v>0</v>
      </c>
      <c r="AY54" s="18">
        <f t="shared" ca="1" si="44"/>
        <v>0</v>
      </c>
      <c r="AZ54" s="18">
        <f t="shared" ca="1" si="32"/>
        <v>0</v>
      </c>
      <c r="BA54" s="18">
        <f t="shared" ca="1" si="32"/>
        <v>0</v>
      </c>
      <c r="BB54" s="18">
        <f t="shared" ca="1" si="32"/>
        <v>0</v>
      </c>
      <c r="BC54" s="18">
        <f t="shared" ca="1" si="32"/>
        <v>0</v>
      </c>
      <c r="BD54" s="18">
        <f t="shared" ca="1" si="32"/>
        <v>246905.84000000003</v>
      </c>
      <c r="BE54" s="18">
        <f t="shared" ca="1" si="32"/>
        <v>1808576.97</v>
      </c>
      <c r="BF54" s="18">
        <f t="shared" ca="1" si="32"/>
        <v>0</v>
      </c>
      <c r="BG54" s="18">
        <f t="shared" ca="1" si="32"/>
        <v>0</v>
      </c>
      <c r="BH54" s="18">
        <f t="shared" ca="1" si="32"/>
        <v>0</v>
      </c>
      <c r="BI54" s="18">
        <f t="shared" ca="1" si="32"/>
        <v>0</v>
      </c>
      <c r="BJ54" s="18">
        <f t="shared" ca="1" si="32"/>
        <v>0</v>
      </c>
      <c r="BK54" s="18">
        <f t="shared" ca="1" si="32"/>
        <v>0</v>
      </c>
      <c r="BL54" s="18">
        <f t="shared" ca="1" si="32"/>
        <v>0</v>
      </c>
      <c r="BM54" s="18">
        <f t="shared" ca="1" si="32"/>
        <v>0</v>
      </c>
      <c r="BN54" s="18">
        <f t="shared" ca="1" si="32"/>
        <v>0</v>
      </c>
      <c r="BO54" s="18">
        <f t="shared" ref="BO54:CD67" ca="1" si="45">IFERROR(IF($C$2="Yurtiçi",INDIRECT("'"&amp;$B$2&amp;"'!"&amp;ADDRESS(MATCH($B54,INDIRECT("'"&amp;$B$2&amp;"'!$B$1:$B$1095"),0),MATCH(BO$5,INDIRECT("'"&amp;$B$2&amp;"'!5:5"),0))),IF($C$2="Yurtdışı",INDIRECT("'"&amp;$B$2&amp;"'!"&amp;ADDRESS(MATCH($B54,INDIRECT("'"&amp;$B$2&amp;"'!$B$1:$B$1095"),0),MATCH(BO$5,INDIRECT("'"&amp;$B$2&amp;"'!5:5"),0)+1)),INDIRECT("'"&amp;$B$2&amp;"'!"&amp;ADDRESS(MATCH($B54,INDIRECT("'"&amp;$B$2&amp;"'!$B$1:$B$1095"),0),MATCH(BO$5,INDIRECT("'"&amp;$B$2&amp;"'!5:5"),0)))+INDIRECT("'"&amp;$B$2&amp;"'!"&amp;ADDRESS(MATCH($B54,INDIRECT("'"&amp;$B$2&amp;"'!$B$1:$B$1095"),0),MATCH(BO$5,INDIRECT("'"&amp;$B$2&amp;"'!5:5"),0)+1)))),0)</f>
        <v>0</v>
      </c>
      <c r="BP54" s="18">
        <f t="shared" ca="1" si="45"/>
        <v>0</v>
      </c>
      <c r="BQ54" s="18">
        <f t="shared" ca="1" si="45"/>
        <v>0</v>
      </c>
      <c r="BR54" s="18">
        <f t="shared" ca="1" si="45"/>
        <v>0</v>
      </c>
      <c r="BS54" s="18">
        <f t="shared" ca="1" si="45"/>
        <v>0</v>
      </c>
      <c r="BT54" s="18">
        <f t="shared" ca="1" si="45"/>
        <v>0</v>
      </c>
      <c r="BU54" s="18">
        <f t="shared" ca="1" si="45"/>
        <v>0</v>
      </c>
      <c r="BV54" s="18">
        <f t="shared" ca="1" si="45"/>
        <v>0</v>
      </c>
      <c r="BW54" s="18">
        <f t="shared" ca="1" si="45"/>
        <v>0</v>
      </c>
      <c r="BX54" s="18">
        <f t="shared" ca="1" si="45"/>
        <v>0</v>
      </c>
      <c r="BY54" s="18">
        <f t="shared" ca="1" si="45"/>
        <v>0</v>
      </c>
      <c r="BZ54" s="18">
        <f t="shared" ca="1" si="45"/>
        <v>0</v>
      </c>
      <c r="CA54" s="18">
        <f t="shared" ca="1" si="45"/>
        <v>0</v>
      </c>
      <c r="CB54" s="18">
        <f t="shared" ca="1" si="45"/>
        <v>0</v>
      </c>
      <c r="CC54" s="18">
        <f t="shared" ca="1" si="33"/>
        <v>0</v>
      </c>
      <c r="CD54" s="18">
        <f t="shared" ca="1" si="33"/>
        <v>0</v>
      </c>
      <c r="CE54" s="18">
        <f t="shared" ca="1" si="33"/>
        <v>0</v>
      </c>
      <c r="CF54" s="18">
        <f t="shared" ca="1" si="33"/>
        <v>0</v>
      </c>
      <c r="CG54" s="18">
        <f t="shared" ca="1" si="33"/>
        <v>0</v>
      </c>
      <c r="CH54" s="18">
        <f t="shared" ca="1" si="33"/>
        <v>0</v>
      </c>
      <c r="CI54" s="19">
        <f t="shared" ca="1" si="36"/>
        <v>0</v>
      </c>
      <c r="CJ54" s="18">
        <f t="shared" ca="1" si="40"/>
        <v>0</v>
      </c>
      <c r="CK54" s="18">
        <f t="shared" ca="1" si="40"/>
        <v>0</v>
      </c>
      <c r="CL54" s="19">
        <f t="shared" ca="1" si="37"/>
        <v>0</v>
      </c>
      <c r="CM54" s="18">
        <f t="shared" ca="1" si="41"/>
        <v>0</v>
      </c>
      <c r="CN54" s="18">
        <f t="shared" ca="1" si="41"/>
        <v>0</v>
      </c>
      <c r="CO54" s="19">
        <f t="shared" ca="1" si="38"/>
        <v>0</v>
      </c>
      <c r="CP54" s="18">
        <f t="shared" ca="1" si="34"/>
        <v>0</v>
      </c>
      <c r="CQ54" s="18">
        <f t="shared" ca="1" si="34"/>
        <v>0</v>
      </c>
      <c r="CR54" s="18">
        <f t="shared" ca="1" si="34"/>
        <v>0</v>
      </c>
      <c r="CS54" s="18">
        <f t="shared" ca="1" si="34"/>
        <v>0</v>
      </c>
      <c r="CT54" s="18">
        <f t="shared" ca="1" si="34"/>
        <v>0</v>
      </c>
      <c r="CU54" s="19">
        <f t="shared" ca="1" si="43"/>
        <v>2055482.81</v>
      </c>
    </row>
    <row r="55" spans="1:99" ht="12.75" customHeight="1">
      <c r="A55" s="57" t="s">
        <v>243</v>
      </c>
      <c r="B55" s="17">
        <v>3004</v>
      </c>
      <c r="C55" s="58" t="s">
        <v>237</v>
      </c>
      <c r="D55" s="19">
        <f t="shared" ca="1" si="35"/>
        <v>0</v>
      </c>
      <c r="E55" s="18">
        <f t="shared" ref="E55:S67" ca="1" si="46">IFERROR(IF($C$2="Yurtiçi",INDIRECT("'"&amp;$B$2&amp;"'!"&amp;ADDRESS(MATCH($B55,INDIRECT("'"&amp;$B$2&amp;"'!$B$1:$B$1095"),0),MATCH(E$5,INDIRECT("'"&amp;$B$2&amp;"'!5:5"),0))),IF($C$2="Yurtdışı",INDIRECT("'"&amp;$B$2&amp;"'!"&amp;ADDRESS(MATCH($B55,INDIRECT("'"&amp;$B$2&amp;"'!$B$1:$B$1095"),0),MATCH(E$5,INDIRECT("'"&amp;$B$2&amp;"'!5:5"),0)+1)),INDIRECT("'"&amp;$B$2&amp;"'!"&amp;ADDRESS(MATCH($B55,INDIRECT("'"&amp;$B$2&amp;"'!$B$1:$B$1095"),0),MATCH(E$5,INDIRECT("'"&amp;$B$2&amp;"'!5:5"),0)))+INDIRECT("'"&amp;$B$2&amp;"'!"&amp;ADDRESS(MATCH($B55,INDIRECT("'"&amp;$B$2&amp;"'!$B$1:$B$1095"),0),MATCH(E$5,INDIRECT("'"&amp;$B$2&amp;"'!5:5"),0)+1)))),0)</f>
        <v>0</v>
      </c>
      <c r="F55" s="18">
        <f t="shared" ca="1" si="46"/>
        <v>0</v>
      </c>
      <c r="G55" s="18">
        <f t="shared" ca="1" si="46"/>
        <v>0</v>
      </c>
      <c r="H55" s="18">
        <f t="shared" ca="1" si="46"/>
        <v>0</v>
      </c>
      <c r="I55" s="18">
        <f t="shared" ca="1" si="46"/>
        <v>0</v>
      </c>
      <c r="J55" s="18">
        <f t="shared" ca="1" si="46"/>
        <v>0</v>
      </c>
      <c r="K55" s="18">
        <f t="shared" ca="1" si="46"/>
        <v>0</v>
      </c>
      <c r="L55" s="18">
        <f t="shared" ca="1" si="46"/>
        <v>0</v>
      </c>
      <c r="M55" s="18">
        <f t="shared" ca="1" si="46"/>
        <v>0</v>
      </c>
      <c r="N55" s="18">
        <f t="shared" ca="1" si="46"/>
        <v>0</v>
      </c>
      <c r="O55" s="18">
        <f t="shared" ca="1" si="46"/>
        <v>0</v>
      </c>
      <c r="P55" s="18">
        <f t="shared" ca="1" si="46"/>
        <v>0</v>
      </c>
      <c r="Q55" s="18">
        <f t="shared" ca="1" si="46"/>
        <v>0</v>
      </c>
      <c r="R55" s="18">
        <f t="shared" ca="1" si="46"/>
        <v>0</v>
      </c>
      <c r="S55" s="18">
        <f t="shared" ca="1" si="46"/>
        <v>0</v>
      </c>
      <c r="T55" s="18">
        <f t="shared" ca="1" si="11"/>
        <v>0</v>
      </c>
      <c r="U55" s="18">
        <f t="shared" ref="U55:AJ67" ca="1" si="47">IFERROR(IF($C$2="Yurtiçi",INDIRECT("'"&amp;$B$2&amp;"'!"&amp;ADDRESS(MATCH($B55,INDIRECT("'"&amp;$B$2&amp;"'!$B$1:$B$1095"),0),MATCH(U$5,INDIRECT("'"&amp;$B$2&amp;"'!5:5"),0))),IF($C$2="Yurtdışı",INDIRECT("'"&amp;$B$2&amp;"'!"&amp;ADDRESS(MATCH($B55,INDIRECT("'"&amp;$B$2&amp;"'!$B$1:$B$1095"),0),MATCH(U$5,INDIRECT("'"&amp;$B$2&amp;"'!5:5"),0)+1)),INDIRECT("'"&amp;$B$2&amp;"'!"&amp;ADDRESS(MATCH($B55,INDIRECT("'"&amp;$B$2&amp;"'!$B$1:$B$1095"),0),MATCH(U$5,INDIRECT("'"&amp;$B$2&amp;"'!5:5"),0)))+INDIRECT("'"&amp;$B$2&amp;"'!"&amp;ADDRESS(MATCH($B55,INDIRECT("'"&amp;$B$2&amp;"'!$B$1:$B$1095"),0),MATCH(U$5,INDIRECT("'"&amp;$B$2&amp;"'!5:5"),0)+1)))),0)</f>
        <v>0</v>
      </c>
      <c r="V55" s="18">
        <f t="shared" ca="1" si="47"/>
        <v>0</v>
      </c>
      <c r="W55" s="18">
        <f t="shared" ca="1" si="47"/>
        <v>0</v>
      </c>
      <c r="X55" s="18">
        <f t="shared" ca="1" si="47"/>
        <v>0</v>
      </c>
      <c r="Y55" s="18">
        <f t="shared" ca="1" si="47"/>
        <v>0</v>
      </c>
      <c r="Z55" s="18">
        <f t="shared" ca="1" si="47"/>
        <v>0</v>
      </c>
      <c r="AA55" s="18">
        <f t="shared" ca="1" si="47"/>
        <v>0</v>
      </c>
      <c r="AB55" s="18">
        <f t="shared" ca="1" si="47"/>
        <v>0</v>
      </c>
      <c r="AC55" s="18">
        <f t="shared" ca="1" si="47"/>
        <v>0</v>
      </c>
      <c r="AD55" s="18">
        <f t="shared" ca="1" si="47"/>
        <v>0</v>
      </c>
      <c r="AE55" s="18">
        <f t="shared" ca="1" si="47"/>
        <v>0</v>
      </c>
      <c r="AF55" s="18">
        <f t="shared" ca="1" si="47"/>
        <v>0</v>
      </c>
      <c r="AG55" s="18">
        <f t="shared" ca="1" si="47"/>
        <v>0</v>
      </c>
      <c r="AH55" s="18">
        <f t="shared" ca="1" si="47"/>
        <v>0</v>
      </c>
      <c r="AI55" s="18">
        <f t="shared" ca="1" si="47"/>
        <v>0</v>
      </c>
      <c r="AJ55" s="18">
        <f t="shared" ca="1" si="47"/>
        <v>0</v>
      </c>
      <c r="AK55" s="18">
        <f t="shared" ca="1" si="44"/>
        <v>0</v>
      </c>
      <c r="AL55" s="18">
        <f t="shared" ca="1" si="44"/>
        <v>0</v>
      </c>
      <c r="AM55" s="18">
        <f t="shared" ca="1" si="44"/>
        <v>0</v>
      </c>
      <c r="AN55" s="18">
        <f t="shared" ca="1" si="44"/>
        <v>0</v>
      </c>
      <c r="AO55" s="18">
        <f t="shared" ca="1" si="44"/>
        <v>0</v>
      </c>
      <c r="AP55" s="18">
        <f t="shared" ca="1" si="44"/>
        <v>0</v>
      </c>
      <c r="AQ55" s="18">
        <f t="shared" ca="1" si="44"/>
        <v>0</v>
      </c>
      <c r="AR55" s="18">
        <f t="shared" ca="1" si="44"/>
        <v>0</v>
      </c>
      <c r="AS55" s="18">
        <f t="shared" ca="1" si="44"/>
        <v>0</v>
      </c>
      <c r="AT55" s="18">
        <f t="shared" ca="1" si="44"/>
        <v>0</v>
      </c>
      <c r="AU55" s="18">
        <f t="shared" ca="1" si="44"/>
        <v>0</v>
      </c>
      <c r="AV55" s="18">
        <f t="shared" ca="1" si="44"/>
        <v>0</v>
      </c>
      <c r="AW55" s="18">
        <f t="shared" ca="1" si="44"/>
        <v>0</v>
      </c>
      <c r="AX55" s="18">
        <f t="shared" ca="1" si="44"/>
        <v>0</v>
      </c>
      <c r="AY55" s="18">
        <f t="shared" ca="1" si="44"/>
        <v>0</v>
      </c>
      <c r="AZ55" s="18">
        <f t="shared" ref="AZ55:BO67" ca="1" si="48">IFERROR(IF($C$2="Yurtiçi",INDIRECT("'"&amp;$B$2&amp;"'!"&amp;ADDRESS(MATCH($B55,INDIRECT("'"&amp;$B$2&amp;"'!$B$1:$B$1095"),0),MATCH(AZ$5,INDIRECT("'"&amp;$B$2&amp;"'!5:5"),0))),IF($C$2="Yurtdışı",INDIRECT("'"&amp;$B$2&amp;"'!"&amp;ADDRESS(MATCH($B55,INDIRECT("'"&amp;$B$2&amp;"'!$B$1:$B$1095"),0),MATCH(AZ$5,INDIRECT("'"&amp;$B$2&amp;"'!5:5"),0)+1)),INDIRECT("'"&amp;$B$2&amp;"'!"&amp;ADDRESS(MATCH($B55,INDIRECT("'"&amp;$B$2&amp;"'!$B$1:$B$1095"),0),MATCH(AZ$5,INDIRECT("'"&amp;$B$2&amp;"'!5:5"),0)))+INDIRECT("'"&amp;$B$2&amp;"'!"&amp;ADDRESS(MATCH($B55,INDIRECT("'"&amp;$B$2&amp;"'!$B$1:$B$1095"),0),MATCH(AZ$5,INDIRECT("'"&amp;$B$2&amp;"'!5:5"),0)+1)))),0)</f>
        <v>0</v>
      </c>
      <c r="BA55" s="18">
        <f t="shared" ca="1" si="48"/>
        <v>0</v>
      </c>
      <c r="BB55" s="18">
        <f t="shared" ca="1" si="48"/>
        <v>0</v>
      </c>
      <c r="BC55" s="18">
        <f t="shared" ca="1" si="48"/>
        <v>0</v>
      </c>
      <c r="BD55" s="18">
        <f t="shared" ca="1" si="48"/>
        <v>1694607.20000539</v>
      </c>
      <c r="BE55" s="18">
        <f t="shared" ca="1" si="48"/>
        <v>0</v>
      </c>
      <c r="BF55" s="18">
        <f t="shared" ca="1" si="48"/>
        <v>0</v>
      </c>
      <c r="BG55" s="18">
        <f t="shared" ca="1" si="48"/>
        <v>0</v>
      </c>
      <c r="BH55" s="18">
        <f t="shared" ca="1" si="48"/>
        <v>0</v>
      </c>
      <c r="BI55" s="18">
        <f t="shared" ca="1" si="48"/>
        <v>0</v>
      </c>
      <c r="BJ55" s="18">
        <f t="shared" ca="1" si="48"/>
        <v>0</v>
      </c>
      <c r="BK55" s="18">
        <f t="shared" ca="1" si="48"/>
        <v>0</v>
      </c>
      <c r="BL55" s="18">
        <f t="shared" ca="1" si="48"/>
        <v>0</v>
      </c>
      <c r="BM55" s="18">
        <f t="shared" ca="1" si="48"/>
        <v>0</v>
      </c>
      <c r="BN55" s="18">
        <f t="shared" ca="1" si="48"/>
        <v>0</v>
      </c>
      <c r="BO55" s="18">
        <f t="shared" ca="1" si="48"/>
        <v>0</v>
      </c>
      <c r="BP55" s="18">
        <f t="shared" ca="1" si="45"/>
        <v>0</v>
      </c>
      <c r="BQ55" s="18">
        <f t="shared" ca="1" si="45"/>
        <v>0</v>
      </c>
      <c r="BR55" s="18">
        <f t="shared" ca="1" si="45"/>
        <v>0</v>
      </c>
      <c r="BS55" s="18">
        <f t="shared" ca="1" si="45"/>
        <v>0</v>
      </c>
      <c r="BT55" s="18">
        <f t="shared" ca="1" si="45"/>
        <v>0</v>
      </c>
      <c r="BU55" s="18">
        <f t="shared" ca="1" si="45"/>
        <v>0</v>
      </c>
      <c r="BV55" s="18">
        <f t="shared" ca="1" si="45"/>
        <v>0</v>
      </c>
      <c r="BW55" s="18">
        <f t="shared" ca="1" si="45"/>
        <v>0</v>
      </c>
      <c r="BX55" s="18">
        <f t="shared" ca="1" si="45"/>
        <v>0</v>
      </c>
      <c r="BY55" s="18">
        <f t="shared" ca="1" si="45"/>
        <v>0</v>
      </c>
      <c r="BZ55" s="18">
        <f t="shared" ca="1" si="45"/>
        <v>0</v>
      </c>
      <c r="CA55" s="18">
        <f t="shared" ca="1" si="45"/>
        <v>0</v>
      </c>
      <c r="CB55" s="18">
        <f t="shared" ca="1" si="45"/>
        <v>0</v>
      </c>
      <c r="CC55" s="18">
        <f t="shared" ca="1" si="45"/>
        <v>0</v>
      </c>
      <c r="CD55" s="18">
        <f t="shared" ca="1" si="45"/>
        <v>0</v>
      </c>
      <c r="CE55" s="18">
        <f t="shared" ref="CC55:CH67" ca="1" si="49">IFERROR(IF($C$2="Yurtiçi",INDIRECT("'"&amp;$B$2&amp;"'!"&amp;ADDRESS(MATCH($B55,INDIRECT("'"&amp;$B$2&amp;"'!$B$1:$B$1095"),0),MATCH(CE$5,INDIRECT("'"&amp;$B$2&amp;"'!5:5"),0))),IF($C$2="Yurtdışı",INDIRECT("'"&amp;$B$2&amp;"'!"&amp;ADDRESS(MATCH($B55,INDIRECT("'"&amp;$B$2&amp;"'!$B$1:$B$1095"),0),MATCH(CE$5,INDIRECT("'"&amp;$B$2&amp;"'!5:5"),0)+1)),INDIRECT("'"&amp;$B$2&amp;"'!"&amp;ADDRESS(MATCH($B55,INDIRECT("'"&amp;$B$2&amp;"'!$B$1:$B$1095"),0),MATCH(CE$5,INDIRECT("'"&amp;$B$2&amp;"'!5:5"),0)))+INDIRECT("'"&amp;$B$2&amp;"'!"&amp;ADDRESS(MATCH($B55,INDIRECT("'"&amp;$B$2&amp;"'!$B$1:$B$1095"),0),MATCH(CE$5,INDIRECT("'"&amp;$B$2&amp;"'!5:5"),0)+1)))),0)</f>
        <v>0</v>
      </c>
      <c r="CF55" s="18">
        <f t="shared" ca="1" si="49"/>
        <v>0</v>
      </c>
      <c r="CG55" s="18">
        <f t="shared" ca="1" si="49"/>
        <v>0</v>
      </c>
      <c r="CH55" s="18">
        <f t="shared" ca="1" si="49"/>
        <v>0</v>
      </c>
      <c r="CI55" s="19">
        <f t="shared" ca="1" si="36"/>
        <v>0</v>
      </c>
      <c r="CJ55" s="18">
        <f t="shared" ca="1" si="40"/>
        <v>0</v>
      </c>
      <c r="CK55" s="18">
        <f t="shared" ca="1" si="40"/>
        <v>0</v>
      </c>
      <c r="CL55" s="19">
        <f t="shared" ca="1" si="37"/>
        <v>0</v>
      </c>
      <c r="CM55" s="18">
        <f t="shared" ca="1" si="41"/>
        <v>0</v>
      </c>
      <c r="CN55" s="18">
        <f t="shared" ca="1" si="41"/>
        <v>0</v>
      </c>
      <c r="CO55" s="19">
        <f t="shared" ca="1" si="38"/>
        <v>0</v>
      </c>
      <c r="CP55" s="18">
        <f t="shared" ref="CP55:CT67" ca="1" si="50">IFERROR(IF($C$2="Yurtiçi",INDIRECT("'"&amp;$B$2&amp;"'!"&amp;ADDRESS(MATCH($B55,INDIRECT("'"&amp;$B$2&amp;"'!$B$1:$B$1095"),0),MATCH(CP$5,INDIRECT("'"&amp;$B$2&amp;"'!5:5"),0))),IF($C$2="Yurtdışı",INDIRECT("'"&amp;$B$2&amp;"'!"&amp;ADDRESS(MATCH($B55,INDIRECT("'"&amp;$B$2&amp;"'!$B$1:$B$1095"),0),MATCH(CP$5,INDIRECT("'"&amp;$B$2&amp;"'!5:5"),0)+1)),INDIRECT("'"&amp;$B$2&amp;"'!"&amp;ADDRESS(MATCH($B55,INDIRECT("'"&amp;$B$2&amp;"'!$B$1:$B$1095"),0),MATCH(CP$5,INDIRECT("'"&amp;$B$2&amp;"'!5:5"),0)))+INDIRECT("'"&amp;$B$2&amp;"'!"&amp;ADDRESS(MATCH($B55,INDIRECT("'"&amp;$B$2&amp;"'!$B$1:$B$1095"),0),MATCH(CP$5,INDIRECT("'"&amp;$B$2&amp;"'!5:5"),0)+1)))),0)</f>
        <v>0</v>
      </c>
      <c r="CQ55" s="18">
        <f t="shared" ca="1" si="50"/>
        <v>0</v>
      </c>
      <c r="CR55" s="18">
        <f t="shared" ca="1" si="50"/>
        <v>0</v>
      </c>
      <c r="CS55" s="18">
        <f t="shared" ca="1" si="50"/>
        <v>0</v>
      </c>
      <c r="CT55" s="18">
        <f t="shared" ca="1" si="50"/>
        <v>0</v>
      </c>
      <c r="CU55" s="19">
        <f t="shared" ca="1" si="43"/>
        <v>1694607.20000539</v>
      </c>
    </row>
    <row r="56" spans="1:99" ht="12.75" customHeight="1">
      <c r="A56" s="57" t="s">
        <v>245</v>
      </c>
      <c r="B56" s="17">
        <v>3005</v>
      </c>
      <c r="C56" s="58" t="s">
        <v>237</v>
      </c>
      <c r="D56" s="19">
        <f t="shared" ca="1" si="35"/>
        <v>0</v>
      </c>
      <c r="E56" s="18">
        <f t="shared" ca="1" si="46"/>
        <v>0</v>
      </c>
      <c r="F56" s="18">
        <f t="shared" ca="1" si="46"/>
        <v>0</v>
      </c>
      <c r="G56" s="18">
        <f t="shared" ca="1" si="46"/>
        <v>0</v>
      </c>
      <c r="H56" s="18">
        <f t="shared" ca="1" si="46"/>
        <v>0</v>
      </c>
      <c r="I56" s="18">
        <f t="shared" ca="1" si="46"/>
        <v>0</v>
      </c>
      <c r="J56" s="18">
        <f t="shared" ca="1" si="46"/>
        <v>0</v>
      </c>
      <c r="K56" s="18">
        <f t="shared" ca="1" si="46"/>
        <v>0</v>
      </c>
      <c r="L56" s="18">
        <f t="shared" ca="1" si="46"/>
        <v>0</v>
      </c>
      <c r="M56" s="18">
        <f t="shared" ca="1" si="46"/>
        <v>0</v>
      </c>
      <c r="N56" s="18">
        <f t="shared" ca="1" si="46"/>
        <v>0</v>
      </c>
      <c r="O56" s="18">
        <f t="shared" ca="1" si="46"/>
        <v>0</v>
      </c>
      <c r="P56" s="18">
        <f t="shared" ca="1" si="46"/>
        <v>0</v>
      </c>
      <c r="Q56" s="18">
        <f t="shared" ca="1" si="46"/>
        <v>0</v>
      </c>
      <c r="R56" s="18">
        <f t="shared" ca="1" si="46"/>
        <v>0</v>
      </c>
      <c r="S56" s="18">
        <f t="shared" ca="1" si="46"/>
        <v>0</v>
      </c>
      <c r="T56" s="18">
        <f t="shared" ca="1" si="11"/>
        <v>0</v>
      </c>
      <c r="U56" s="18">
        <f t="shared" ca="1" si="47"/>
        <v>0</v>
      </c>
      <c r="V56" s="18">
        <f t="shared" ca="1" si="47"/>
        <v>0</v>
      </c>
      <c r="W56" s="18">
        <f t="shared" ca="1" si="47"/>
        <v>0</v>
      </c>
      <c r="X56" s="18">
        <f t="shared" ca="1" si="47"/>
        <v>0</v>
      </c>
      <c r="Y56" s="18">
        <f t="shared" ca="1" si="47"/>
        <v>0</v>
      </c>
      <c r="Z56" s="18">
        <f t="shared" ca="1" si="47"/>
        <v>0</v>
      </c>
      <c r="AA56" s="18">
        <f t="shared" ca="1" si="47"/>
        <v>0</v>
      </c>
      <c r="AB56" s="18">
        <f t="shared" ca="1" si="47"/>
        <v>0</v>
      </c>
      <c r="AC56" s="18">
        <f t="shared" ca="1" si="47"/>
        <v>0</v>
      </c>
      <c r="AD56" s="18">
        <f t="shared" ca="1" si="47"/>
        <v>0</v>
      </c>
      <c r="AE56" s="18">
        <f t="shared" ca="1" si="47"/>
        <v>0</v>
      </c>
      <c r="AF56" s="18">
        <f t="shared" ca="1" si="47"/>
        <v>0</v>
      </c>
      <c r="AG56" s="18">
        <f t="shared" ca="1" si="47"/>
        <v>0</v>
      </c>
      <c r="AH56" s="18">
        <f t="shared" ca="1" si="47"/>
        <v>0</v>
      </c>
      <c r="AI56" s="18">
        <f t="shared" ca="1" si="47"/>
        <v>0</v>
      </c>
      <c r="AJ56" s="18">
        <f t="shared" ca="1" si="47"/>
        <v>0</v>
      </c>
      <c r="AK56" s="18">
        <f t="shared" ca="1" si="44"/>
        <v>0</v>
      </c>
      <c r="AL56" s="18">
        <f t="shared" ca="1" si="44"/>
        <v>0</v>
      </c>
      <c r="AM56" s="18">
        <f t="shared" ca="1" si="44"/>
        <v>0</v>
      </c>
      <c r="AN56" s="18">
        <f t="shared" ca="1" si="44"/>
        <v>0</v>
      </c>
      <c r="AO56" s="18">
        <f t="shared" ca="1" si="44"/>
        <v>0</v>
      </c>
      <c r="AP56" s="18">
        <f t="shared" ca="1" si="44"/>
        <v>0</v>
      </c>
      <c r="AQ56" s="18">
        <f t="shared" ca="1" si="44"/>
        <v>0</v>
      </c>
      <c r="AR56" s="18">
        <f t="shared" ca="1" si="44"/>
        <v>0</v>
      </c>
      <c r="AS56" s="18">
        <f t="shared" ca="1" si="44"/>
        <v>0</v>
      </c>
      <c r="AT56" s="18">
        <f t="shared" ca="1" si="44"/>
        <v>0</v>
      </c>
      <c r="AU56" s="18">
        <f t="shared" ca="1" si="44"/>
        <v>0</v>
      </c>
      <c r="AV56" s="18">
        <f t="shared" ca="1" si="44"/>
        <v>0</v>
      </c>
      <c r="AW56" s="18">
        <f t="shared" ca="1" si="44"/>
        <v>0</v>
      </c>
      <c r="AX56" s="18">
        <f t="shared" ca="1" si="44"/>
        <v>0</v>
      </c>
      <c r="AY56" s="18">
        <f t="shared" ca="1" si="44"/>
        <v>0</v>
      </c>
      <c r="AZ56" s="18">
        <f t="shared" ca="1" si="48"/>
        <v>0</v>
      </c>
      <c r="BA56" s="18">
        <f t="shared" ca="1" si="48"/>
        <v>0</v>
      </c>
      <c r="BB56" s="18">
        <f t="shared" ca="1" si="48"/>
        <v>0</v>
      </c>
      <c r="BC56" s="18">
        <f t="shared" ca="1" si="48"/>
        <v>0</v>
      </c>
      <c r="BD56" s="18">
        <f t="shared" ca="1" si="48"/>
        <v>44498443.030007973</v>
      </c>
      <c r="BE56" s="18">
        <f t="shared" ca="1" si="48"/>
        <v>0</v>
      </c>
      <c r="BF56" s="18">
        <f t="shared" ca="1" si="48"/>
        <v>0</v>
      </c>
      <c r="BG56" s="18">
        <f t="shared" ca="1" si="48"/>
        <v>0</v>
      </c>
      <c r="BH56" s="18">
        <f t="shared" ca="1" si="48"/>
        <v>0</v>
      </c>
      <c r="BI56" s="18">
        <f t="shared" ca="1" si="48"/>
        <v>0</v>
      </c>
      <c r="BJ56" s="18">
        <f t="shared" ca="1" si="48"/>
        <v>0</v>
      </c>
      <c r="BK56" s="18">
        <f t="shared" ca="1" si="48"/>
        <v>0</v>
      </c>
      <c r="BL56" s="18">
        <f t="shared" ca="1" si="48"/>
        <v>0</v>
      </c>
      <c r="BM56" s="18">
        <f t="shared" ca="1" si="48"/>
        <v>0</v>
      </c>
      <c r="BN56" s="18">
        <f t="shared" ca="1" si="48"/>
        <v>0</v>
      </c>
      <c r="BO56" s="18">
        <f t="shared" ca="1" si="48"/>
        <v>0</v>
      </c>
      <c r="BP56" s="18">
        <f t="shared" ca="1" si="45"/>
        <v>0</v>
      </c>
      <c r="BQ56" s="18">
        <f t="shared" ca="1" si="45"/>
        <v>0</v>
      </c>
      <c r="BR56" s="18">
        <f t="shared" ca="1" si="45"/>
        <v>0</v>
      </c>
      <c r="BS56" s="18">
        <f t="shared" ca="1" si="45"/>
        <v>0</v>
      </c>
      <c r="BT56" s="18">
        <f t="shared" ca="1" si="45"/>
        <v>0</v>
      </c>
      <c r="BU56" s="18">
        <f t="shared" ca="1" si="45"/>
        <v>0</v>
      </c>
      <c r="BV56" s="18">
        <f t="shared" ca="1" si="45"/>
        <v>0</v>
      </c>
      <c r="BW56" s="18">
        <f t="shared" ca="1" si="45"/>
        <v>0</v>
      </c>
      <c r="BX56" s="18">
        <f t="shared" ca="1" si="45"/>
        <v>0</v>
      </c>
      <c r="BY56" s="18">
        <f t="shared" ca="1" si="45"/>
        <v>0</v>
      </c>
      <c r="BZ56" s="18">
        <f t="shared" ca="1" si="45"/>
        <v>0</v>
      </c>
      <c r="CA56" s="18">
        <f t="shared" ca="1" si="45"/>
        <v>0</v>
      </c>
      <c r="CB56" s="18">
        <f t="shared" ca="1" si="45"/>
        <v>0</v>
      </c>
      <c r="CC56" s="18">
        <f t="shared" ca="1" si="49"/>
        <v>0</v>
      </c>
      <c r="CD56" s="18">
        <f t="shared" ca="1" si="49"/>
        <v>0</v>
      </c>
      <c r="CE56" s="18">
        <f t="shared" ca="1" si="49"/>
        <v>0</v>
      </c>
      <c r="CF56" s="18">
        <f t="shared" ca="1" si="49"/>
        <v>0</v>
      </c>
      <c r="CG56" s="18">
        <f t="shared" ca="1" si="49"/>
        <v>0</v>
      </c>
      <c r="CH56" s="18">
        <f t="shared" ca="1" si="49"/>
        <v>0</v>
      </c>
      <c r="CI56" s="19">
        <f t="shared" ca="1" si="36"/>
        <v>0</v>
      </c>
      <c r="CJ56" s="18">
        <f t="shared" ca="1" si="40"/>
        <v>0</v>
      </c>
      <c r="CK56" s="18">
        <f t="shared" ca="1" si="40"/>
        <v>0</v>
      </c>
      <c r="CL56" s="19">
        <f t="shared" ca="1" si="37"/>
        <v>0</v>
      </c>
      <c r="CM56" s="18">
        <f t="shared" ca="1" si="41"/>
        <v>0</v>
      </c>
      <c r="CN56" s="18">
        <f t="shared" ca="1" si="41"/>
        <v>0</v>
      </c>
      <c r="CO56" s="19">
        <f t="shared" ca="1" si="38"/>
        <v>0</v>
      </c>
      <c r="CP56" s="18">
        <f t="shared" ca="1" si="50"/>
        <v>0</v>
      </c>
      <c r="CQ56" s="18">
        <f t="shared" ca="1" si="50"/>
        <v>0</v>
      </c>
      <c r="CR56" s="18">
        <f t="shared" ca="1" si="50"/>
        <v>0</v>
      </c>
      <c r="CS56" s="18">
        <f t="shared" ca="1" si="50"/>
        <v>0</v>
      </c>
      <c r="CT56" s="18">
        <f t="shared" ca="1" si="50"/>
        <v>0</v>
      </c>
      <c r="CU56" s="19">
        <f t="shared" ca="1" si="43"/>
        <v>44498443.030007973</v>
      </c>
    </row>
    <row r="57" spans="1:99" ht="12.75" customHeight="1">
      <c r="A57" s="57" t="s">
        <v>247</v>
      </c>
      <c r="B57" s="17">
        <v>3006</v>
      </c>
      <c r="C57" s="58" t="s">
        <v>237</v>
      </c>
      <c r="D57" s="19">
        <f t="shared" ca="1" si="35"/>
        <v>0</v>
      </c>
      <c r="E57" s="18">
        <f t="shared" ca="1" si="46"/>
        <v>0</v>
      </c>
      <c r="F57" s="18">
        <f t="shared" ca="1" si="46"/>
        <v>0</v>
      </c>
      <c r="G57" s="18">
        <f t="shared" ca="1" si="46"/>
        <v>0</v>
      </c>
      <c r="H57" s="18">
        <f t="shared" ca="1" si="46"/>
        <v>0</v>
      </c>
      <c r="I57" s="18">
        <f t="shared" ca="1" si="46"/>
        <v>0</v>
      </c>
      <c r="J57" s="18">
        <f t="shared" ca="1" si="46"/>
        <v>0</v>
      </c>
      <c r="K57" s="18">
        <f t="shared" ca="1" si="46"/>
        <v>0</v>
      </c>
      <c r="L57" s="18">
        <f t="shared" ca="1" si="46"/>
        <v>0</v>
      </c>
      <c r="M57" s="18">
        <f t="shared" ca="1" si="46"/>
        <v>0</v>
      </c>
      <c r="N57" s="18">
        <f t="shared" ca="1" si="46"/>
        <v>0</v>
      </c>
      <c r="O57" s="18">
        <f t="shared" ca="1" si="46"/>
        <v>0</v>
      </c>
      <c r="P57" s="18">
        <f t="shared" ca="1" si="46"/>
        <v>0</v>
      </c>
      <c r="Q57" s="18">
        <f t="shared" ca="1" si="46"/>
        <v>0</v>
      </c>
      <c r="R57" s="18">
        <f t="shared" ca="1" si="46"/>
        <v>0</v>
      </c>
      <c r="S57" s="18">
        <f t="shared" ca="1" si="46"/>
        <v>0</v>
      </c>
      <c r="T57" s="18">
        <f t="shared" ca="1" si="11"/>
        <v>0</v>
      </c>
      <c r="U57" s="18">
        <f t="shared" ca="1" si="47"/>
        <v>0</v>
      </c>
      <c r="V57" s="18">
        <f t="shared" ca="1" si="47"/>
        <v>0</v>
      </c>
      <c r="W57" s="18">
        <f t="shared" ca="1" si="47"/>
        <v>0</v>
      </c>
      <c r="X57" s="18">
        <f t="shared" ca="1" si="47"/>
        <v>0</v>
      </c>
      <c r="Y57" s="18">
        <f t="shared" ca="1" si="47"/>
        <v>0</v>
      </c>
      <c r="Z57" s="18">
        <f t="shared" ca="1" si="47"/>
        <v>0</v>
      </c>
      <c r="AA57" s="18">
        <f t="shared" ca="1" si="47"/>
        <v>0</v>
      </c>
      <c r="AB57" s="18">
        <f t="shared" ca="1" si="47"/>
        <v>0</v>
      </c>
      <c r="AC57" s="18">
        <f t="shared" ca="1" si="47"/>
        <v>0</v>
      </c>
      <c r="AD57" s="18">
        <f t="shared" ca="1" si="47"/>
        <v>0</v>
      </c>
      <c r="AE57" s="18">
        <f t="shared" ca="1" si="47"/>
        <v>0</v>
      </c>
      <c r="AF57" s="18">
        <f t="shared" ca="1" si="47"/>
        <v>0</v>
      </c>
      <c r="AG57" s="18">
        <f t="shared" ca="1" si="47"/>
        <v>0</v>
      </c>
      <c r="AH57" s="18">
        <f t="shared" ca="1" si="47"/>
        <v>0</v>
      </c>
      <c r="AI57" s="18">
        <f t="shared" ca="1" si="47"/>
        <v>0</v>
      </c>
      <c r="AJ57" s="18">
        <f t="shared" ca="1" si="47"/>
        <v>0</v>
      </c>
      <c r="AK57" s="18">
        <f t="shared" ca="1" si="44"/>
        <v>0</v>
      </c>
      <c r="AL57" s="18">
        <f t="shared" ca="1" si="44"/>
        <v>0</v>
      </c>
      <c r="AM57" s="18">
        <f t="shared" ca="1" si="44"/>
        <v>0</v>
      </c>
      <c r="AN57" s="18">
        <f t="shared" ca="1" si="44"/>
        <v>0</v>
      </c>
      <c r="AO57" s="18">
        <f t="shared" ca="1" si="44"/>
        <v>0</v>
      </c>
      <c r="AP57" s="18">
        <f t="shared" ca="1" si="44"/>
        <v>0</v>
      </c>
      <c r="AQ57" s="18">
        <f t="shared" ca="1" si="44"/>
        <v>0</v>
      </c>
      <c r="AR57" s="18">
        <f t="shared" ca="1" si="44"/>
        <v>0</v>
      </c>
      <c r="AS57" s="18">
        <f t="shared" ca="1" si="44"/>
        <v>0</v>
      </c>
      <c r="AT57" s="18">
        <f t="shared" ca="1" si="44"/>
        <v>0</v>
      </c>
      <c r="AU57" s="18">
        <f t="shared" ca="1" si="44"/>
        <v>0</v>
      </c>
      <c r="AV57" s="18">
        <f t="shared" ca="1" si="44"/>
        <v>0</v>
      </c>
      <c r="AW57" s="18">
        <f t="shared" ca="1" si="44"/>
        <v>0</v>
      </c>
      <c r="AX57" s="18">
        <f t="shared" ca="1" si="44"/>
        <v>0</v>
      </c>
      <c r="AY57" s="18">
        <f t="shared" ca="1" si="44"/>
        <v>0</v>
      </c>
      <c r="AZ57" s="18">
        <f t="shared" ca="1" si="48"/>
        <v>0</v>
      </c>
      <c r="BA57" s="18">
        <f t="shared" ca="1" si="48"/>
        <v>0</v>
      </c>
      <c r="BB57" s="18">
        <f t="shared" ca="1" si="48"/>
        <v>0</v>
      </c>
      <c r="BC57" s="18">
        <f t="shared" ca="1" si="48"/>
        <v>0</v>
      </c>
      <c r="BD57" s="18">
        <f t="shared" ca="1" si="48"/>
        <v>54332395.390000001</v>
      </c>
      <c r="BE57" s="18">
        <f t="shared" ca="1" si="48"/>
        <v>0</v>
      </c>
      <c r="BF57" s="18">
        <f t="shared" ca="1" si="48"/>
        <v>0</v>
      </c>
      <c r="BG57" s="18">
        <f t="shared" ca="1" si="48"/>
        <v>0</v>
      </c>
      <c r="BH57" s="18">
        <f t="shared" ca="1" si="48"/>
        <v>0</v>
      </c>
      <c r="BI57" s="18">
        <f t="shared" ca="1" si="48"/>
        <v>0</v>
      </c>
      <c r="BJ57" s="18">
        <f t="shared" ca="1" si="48"/>
        <v>0</v>
      </c>
      <c r="BK57" s="18">
        <f t="shared" ca="1" si="48"/>
        <v>0</v>
      </c>
      <c r="BL57" s="18">
        <f t="shared" ca="1" si="48"/>
        <v>0</v>
      </c>
      <c r="BM57" s="18">
        <f t="shared" ca="1" si="48"/>
        <v>0</v>
      </c>
      <c r="BN57" s="18">
        <f t="shared" ca="1" si="48"/>
        <v>0</v>
      </c>
      <c r="BO57" s="18">
        <f t="shared" ca="1" si="48"/>
        <v>0</v>
      </c>
      <c r="BP57" s="18">
        <f t="shared" ca="1" si="45"/>
        <v>0</v>
      </c>
      <c r="BQ57" s="18">
        <f t="shared" ca="1" si="45"/>
        <v>0</v>
      </c>
      <c r="BR57" s="18">
        <f t="shared" ca="1" si="45"/>
        <v>0</v>
      </c>
      <c r="BS57" s="18">
        <f t="shared" ca="1" si="45"/>
        <v>0</v>
      </c>
      <c r="BT57" s="18">
        <f t="shared" ca="1" si="45"/>
        <v>0</v>
      </c>
      <c r="BU57" s="18">
        <f t="shared" ca="1" si="45"/>
        <v>0</v>
      </c>
      <c r="BV57" s="18">
        <f t="shared" ca="1" si="45"/>
        <v>0</v>
      </c>
      <c r="BW57" s="18">
        <f t="shared" ca="1" si="45"/>
        <v>0</v>
      </c>
      <c r="BX57" s="18">
        <f t="shared" ca="1" si="45"/>
        <v>0</v>
      </c>
      <c r="BY57" s="18">
        <f t="shared" ca="1" si="45"/>
        <v>0</v>
      </c>
      <c r="BZ57" s="18">
        <f t="shared" ca="1" si="45"/>
        <v>0</v>
      </c>
      <c r="CA57" s="18">
        <f t="shared" ca="1" si="45"/>
        <v>0</v>
      </c>
      <c r="CB57" s="18">
        <f t="shared" ca="1" si="45"/>
        <v>0</v>
      </c>
      <c r="CC57" s="18">
        <f t="shared" ca="1" si="49"/>
        <v>0</v>
      </c>
      <c r="CD57" s="18">
        <f t="shared" ca="1" si="49"/>
        <v>0</v>
      </c>
      <c r="CE57" s="18">
        <f t="shared" ca="1" si="49"/>
        <v>0</v>
      </c>
      <c r="CF57" s="18">
        <f t="shared" ca="1" si="49"/>
        <v>0</v>
      </c>
      <c r="CG57" s="18">
        <f t="shared" ca="1" si="49"/>
        <v>0</v>
      </c>
      <c r="CH57" s="18">
        <f t="shared" ca="1" si="49"/>
        <v>0</v>
      </c>
      <c r="CI57" s="19">
        <f t="shared" ca="1" si="36"/>
        <v>0</v>
      </c>
      <c r="CJ57" s="18">
        <f t="shared" ca="1" si="40"/>
        <v>0</v>
      </c>
      <c r="CK57" s="18">
        <f t="shared" ca="1" si="40"/>
        <v>0</v>
      </c>
      <c r="CL57" s="19">
        <f t="shared" ca="1" si="37"/>
        <v>0</v>
      </c>
      <c r="CM57" s="18">
        <f t="shared" ca="1" si="41"/>
        <v>0</v>
      </c>
      <c r="CN57" s="18">
        <f t="shared" ca="1" si="41"/>
        <v>0</v>
      </c>
      <c r="CO57" s="19">
        <f t="shared" ca="1" si="38"/>
        <v>0</v>
      </c>
      <c r="CP57" s="18">
        <f t="shared" ca="1" si="50"/>
        <v>0</v>
      </c>
      <c r="CQ57" s="18">
        <f t="shared" ca="1" si="50"/>
        <v>0</v>
      </c>
      <c r="CR57" s="18">
        <f t="shared" ca="1" si="50"/>
        <v>0</v>
      </c>
      <c r="CS57" s="18">
        <f t="shared" ca="1" si="50"/>
        <v>0</v>
      </c>
      <c r="CT57" s="18">
        <f t="shared" ca="1" si="50"/>
        <v>0</v>
      </c>
      <c r="CU57" s="19">
        <f t="shared" ca="1" si="43"/>
        <v>54332395.390000001</v>
      </c>
    </row>
    <row r="58" spans="1:99" ht="12.75" customHeight="1">
      <c r="A58" s="57" t="s">
        <v>249</v>
      </c>
      <c r="B58" s="17">
        <v>3007</v>
      </c>
      <c r="C58" s="58" t="s">
        <v>237</v>
      </c>
      <c r="D58" s="19">
        <f t="shared" ca="1" si="35"/>
        <v>0</v>
      </c>
      <c r="E58" s="18">
        <f t="shared" ca="1" si="46"/>
        <v>0</v>
      </c>
      <c r="F58" s="18">
        <f t="shared" ca="1" si="46"/>
        <v>0</v>
      </c>
      <c r="G58" s="18">
        <f t="shared" ca="1" si="46"/>
        <v>0</v>
      </c>
      <c r="H58" s="18">
        <f t="shared" ca="1" si="46"/>
        <v>0</v>
      </c>
      <c r="I58" s="18">
        <f t="shared" ca="1" si="46"/>
        <v>0</v>
      </c>
      <c r="J58" s="18">
        <f t="shared" ca="1" si="46"/>
        <v>0</v>
      </c>
      <c r="K58" s="18">
        <f t="shared" ca="1" si="46"/>
        <v>0</v>
      </c>
      <c r="L58" s="18">
        <f t="shared" ca="1" si="46"/>
        <v>0</v>
      </c>
      <c r="M58" s="18">
        <f t="shared" ca="1" si="46"/>
        <v>0</v>
      </c>
      <c r="N58" s="18">
        <f t="shared" ca="1" si="46"/>
        <v>0</v>
      </c>
      <c r="O58" s="18">
        <f t="shared" ca="1" si="46"/>
        <v>0</v>
      </c>
      <c r="P58" s="18">
        <f t="shared" ca="1" si="46"/>
        <v>0</v>
      </c>
      <c r="Q58" s="18">
        <f t="shared" ca="1" si="46"/>
        <v>0</v>
      </c>
      <c r="R58" s="18">
        <f t="shared" ca="1" si="46"/>
        <v>0</v>
      </c>
      <c r="S58" s="18">
        <f t="shared" ca="1" si="46"/>
        <v>0</v>
      </c>
      <c r="T58" s="18">
        <f t="shared" ca="1" si="11"/>
        <v>0</v>
      </c>
      <c r="U58" s="18">
        <f t="shared" ca="1" si="47"/>
        <v>0</v>
      </c>
      <c r="V58" s="18">
        <f t="shared" ca="1" si="47"/>
        <v>0</v>
      </c>
      <c r="W58" s="18">
        <f t="shared" ca="1" si="47"/>
        <v>0</v>
      </c>
      <c r="X58" s="18">
        <f t="shared" ca="1" si="47"/>
        <v>0</v>
      </c>
      <c r="Y58" s="18">
        <f t="shared" ca="1" si="47"/>
        <v>0</v>
      </c>
      <c r="Z58" s="18">
        <f t="shared" ca="1" si="47"/>
        <v>0</v>
      </c>
      <c r="AA58" s="18">
        <f t="shared" ca="1" si="47"/>
        <v>0</v>
      </c>
      <c r="AB58" s="18">
        <f t="shared" ca="1" si="47"/>
        <v>0</v>
      </c>
      <c r="AC58" s="18">
        <f t="shared" ca="1" si="47"/>
        <v>0</v>
      </c>
      <c r="AD58" s="18">
        <f t="shared" ca="1" si="47"/>
        <v>0</v>
      </c>
      <c r="AE58" s="18">
        <f t="shared" ca="1" si="47"/>
        <v>0</v>
      </c>
      <c r="AF58" s="18">
        <f t="shared" ca="1" si="47"/>
        <v>0</v>
      </c>
      <c r="AG58" s="18">
        <f t="shared" ca="1" si="47"/>
        <v>0</v>
      </c>
      <c r="AH58" s="18">
        <f t="shared" ca="1" si="47"/>
        <v>0</v>
      </c>
      <c r="AI58" s="18">
        <f t="shared" ca="1" si="47"/>
        <v>0</v>
      </c>
      <c r="AJ58" s="18">
        <f t="shared" ca="1" si="47"/>
        <v>0</v>
      </c>
      <c r="AK58" s="18">
        <f t="shared" ca="1" si="44"/>
        <v>0</v>
      </c>
      <c r="AL58" s="18">
        <f t="shared" ca="1" si="44"/>
        <v>0</v>
      </c>
      <c r="AM58" s="18">
        <f t="shared" ca="1" si="44"/>
        <v>0</v>
      </c>
      <c r="AN58" s="18">
        <f t="shared" ca="1" si="44"/>
        <v>0</v>
      </c>
      <c r="AO58" s="18">
        <f t="shared" ca="1" si="44"/>
        <v>0</v>
      </c>
      <c r="AP58" s="18">
        <f t="shared" ca="1" si="44"/>
        <v>0</v>
      </c>
      <c r="AQ58" s="18">
        <f t="shared" ca="1" si="44"/>
        <v>0</v>
      </c>
      <c r="AR58" s="18">
        <f t="shared" ca="1" si="44"/>
        <v>0</v>
      </c>
      <c r="AS58" s="18">
        <f t="shared" ca="1" si="44"/>
        <v>0</v>
      </c>
      <c r="AT58" s="18">
        <f t="shared" ca="1" si="44"/>
        <v>0</v>
      </c>
      <c r="AU58" s="18">
        <f t="shared" ca="1" si="44"/>
        <v>0</v>
      </c>
      <c r="AV58" s="18">
        <f t="shared" ca="1" si="44"/>
        <v>0</v>
      </c>
      <c r="AW58" s="18">
        <f t="shared" ca="1" si="44"/>
        <v>0</v>
      </c>
      <c r="AX58" s="18">
        <f t="shared" ca="1" si="44"/>
        <v>0</v>
      </c>
      <c r="AY58" s="18">
        <f t="shared" ca="1" si="44"/>
        <v>0</v>
      </c>
      <c r="AZ58" s="18">
        <f t="shared" ca="1" si="48"/>
        <v>0</v>
      </c>
      <c r="BA58" s="18">
        <f t="shared" ca="1" si="48"/>
        <v>0</v>
      </c>
      <c r="BB58" s="18">
        <f t="shared" ca="1" si="48"/>
        <v>0</v>
      </c>
      <c r="BC58" s="18">
        <f t="shared" ca="1" si="48"/>
        <v>0</v>
      </c>
      <c r="BD58" s="18">
        <f t="shared" ca="1" si="48"/>
        <v>130005.01000000001</v>
      </c>
      <c r="BE58" s="18">
        <f t="shared" ca="1" si="48"/>
        <v>0</v>
      </c>
      <c r="BF58" s="18">
        <f t="shared" ca="1" si="48"/>
        <v>0</v>
      </c>
      <c r="BG58" s="18">
        <f t="shared" ca="1" si="48"/>
        <v>0</v>
      </c>
      <c r="BH58" s="18">
        <f t="shared" ca="1" si="48"/>
        <v>0</v>
      </c>
      <c r="BI58" s="18">
        <f t="shared" ca="1" si="48"/>
        <v>0</v>
      </c>
      <c r="BJ58" s="18">
        <f t="shared" ca="1" si="48"/>
        <v>0</v>
      </c>
      <c r="BK58" s="18">
        <f t="shared" ca="1" si="48"/>
        <v>0</v>
      </c>
      <c r="BL58" s="18">
        <f t="shared" ca="1" si="48"/>
        <v>0</v>
      </c>
      <c r="BM58" s="18">
        <f t="shared" ca="1" si="48"/>
        <v>0</v>
      </c>
      <c r="BN58" s="18">
        <f t="shared" ca="1" si="48"/>
        <v>0</v>
      </c>
      <c r="BO58" s="18">
        <f t="shared" ca="1" si="48"/>
        <v>0</v>
      </c>
      <c r="BP58" s="18">
        <f t="shared" ca="1" si="45"/>
        <v>0</v>
      </c>
      <c r="BQ58" s="18">
        <f t="shared" ca="1" si="45"/>
        <v>0</v>
      </c>
      <c r="BR58" s="18">
        <f t="shared" ca="1" si="45"/>
        <v>0</v>
      </c>
      <c r="BS58" s="18">
        <f t="shared" ca="1" si="45"/>
        <v>0</v>
      </c>
      <c r="BT58" s="18">
        <f t="shared" ca="1" si="45"/>
        <v>0</v>
      </c>
      <c r="BU58" s="18">
        <f t="shared" ca="1" si="45"/>
        <v>0</v>
      </c>
      <c r="BV58" s="18">
        <f t="shared" ca="1" si="45"/>
        <v>0</v>
      </c>
      <c r="BW58" s="18">
        <f t="shared" ca="1" si="45"/>
        <v>0</v>
      </c>
      <c r="BX58" s="18">
        <f t="shared" ca="1" si="45"/>
        <v>0</v>
      </c>
      <c r="BY58" s="18">
        <f t="shared" ca="1" si="45"/>
        <v>0</v>
      </c>
      <c r="BZ58" s="18">
        <f t="shared" ca="1" si="45"/>
        <v>0</v>
      </c>
      <c r="CA58" s="18">
        <f t="shared" ca="1" si="45"/>
        <v>0</v>
      </c>
      <c r="CB58" s="18">
        <f t="shared" ca="1" si="45"/>
        <v>0</v>
      </c>
      <c r="CC58" s="18">
        <f t="shared" ca="1" si="49"/>
        <v>0</v>
      </c>
      <c r="CD58" s="18">
        <f t="shared" ca="1" si="49"/>
        <v>0</v>
      </c>
      <c r="CE58" s="18">
        <f t="shared" ca="1" si="49"/>
        <v>0</v>
      </c>
      <c r="CF58" s="18">
        <f t="shared" ca="1" si="49"/>
        <v>0</v>
      </c>
      <c r="CG58" s="18">
        <f t="shared" ca="1" si="49"/>
        <v>0</v>
      </c>
      <c r="CH58" s="18">
        <f t="shared" ca="1" si="49"/>
        <v>0</v>
      </c>
      <c r="CI58" s="19">
        <f t="shared" ca="1" si="36"/>
        <v>0</v>
      </c>
      <c r="CJ58" s="18">
        <f t="shared" ca="1" si="40"/>
        <v>0</v>
      </c>
      <c r="CK58" s="18">
        <f t="shared" ca="1" si="40"/>
        <v>0</v>
      </c>
      <c r="CL58" s="19">
        <f t="shared" ca="1" si="37"/>
        <v>0</v>
      </c>
      <c r="CM58" s="18">
        <f t="shared" ca="1" si="41"/>
        <v>0</v>
      </c>
      <c r="CN58" s="18">
        <f t="shared" ca="1" si="41"/>
        <v>0</v>
      </c>
      <c r="CO58" s="19">
        <f t="shared" ca="1" si="38"/>
        <v>0</v>
      </c>
      <c r="CP58" s="18">
        <f t="shared" ca="1" si="50"/>
        <v>0</v>
      </c>
      <c r="CQ58" s="18">
        <f t="shared" ca="1" si="50"/>
        <v>0</v>
      </c>
      <c r="CR58" s="18">
        <f t="shared" ca="1" si="50"/>
        <v>0</v>
      </c>
      <c r="CS58" s="18">
        <f t="shared" ca="1" si="50"/>
        <v>0</v>
      </c>
      <c r="CT58" s="18">
        <f t="shared" ca="1" si="50"/>
        <v>0</v>
      </c>
      <c r="CU58" s="19">
        <f t="shared" ca="1" si="43"/>
        <v>130005.01000000001</v>
      </c>
    </row>
    <row r="59" spans="1:99" ht="12.75" customHeight="1">
      <c r="A59" s="57" t="s">
        <v>251</v>
      </c>
      <c r="B59" s="17">
        <v>3008</v>
      </c>
      <c r="C59" s="58" t="s">
        <v>237</v>
      </c>
      <c r="D59" s="19">
        <f t="shared" ca="1" si="35"/>
        <v>0</v>
      </c>
      <c r="E59" s="18">
        <f t="shared" ca="1" si="46"/>
        <v>0</v>
      </c>
      <c r="F59" s="18">
        <f t="shared" ca="1" si="46"/>
        <v>0</v>
      </c>
      <c r="G59" s="18">
        <f t="shared" ca="1" si="46"/>
        <v>0</v>
      </c>
      <c r="H59" s="18">
        <f t="shared" ca="1" si="46"/>
        <v>0</v>
      </c>
      <c r="I59" s="18">
        <f t="shared" ca="1" si="46"/>
        <v>0</v>
      </c>
      <c r="J59" s="18">
        <f t="shared" ca="1" si="46"/>
        <v>0</v>
      </c>
      <c r="K59" s="18">
        <f t="shared" ca="1" si="46"/>
        <v>0</v>
      </c>
      <c r="L59" s="18">
        <f t="shared" ca="1" si="46"/>
        <v>0</v>
      </c>
      <c r="M59" s="18">
        <f t="shared" ca="1" si="46"/>
        <v>0</v>
      </c>
      <c r="N59" s="18">
        <f t="shared" ca="1" si="46"/>
        <v>0</v>
      </c>
      <c r="O59" s="18">
        <f t="shared" ca="1" si="46"/>
        <v>0</v>
      </c>
      <c r="P59" s="18">
        <f t="shared" ca="1" si="46"/>
        <v>0</v>
      </c>
      <c r="Q59" s="18">
        <f t="shared" ca="1" si="46"/>
        <v>0</v>
      </c>
      <c r="R59" s="18">
        <f t="shared" ca="1" si="46"/>
        <v>0</v>
      </c>
      <c r="S59" s="18">
        <f t="shared" ca="1" si="46"/>
        <v>0</v>
      </c>
      <c r="T59" s="18">
        <f t="shared" ca="1" si="11"/>
        <v>0</v>
      </c>
      <c r="U59" s="18">
        <f t="shared" ca="1" si="47"/>
        <v>0</v>
      </c>
      <c r="V59" s="18">
        <f t="shared" ca="1" si="47"/>
        <v>0</v>
      </c>
      <c r="W59" s="18">
        <f t="shared" ca="1" si="47"/>
        <v>0</v>
      </c>
      <c r="X59" s="18">
        <f t="shared" ca="1" si="47"/>
        <v>0</v>
      </c>
      <c r="Y59" s="18">
        <f t="shared" ca="1" si="47"/>
        <v>0</v>
      </c>
      <c r="Z59" s="18">
        <f t="shared" ca="1" si="47"/>
        <v>0</v>
      </c>
      <c r="AA59" s="18">
        <f t="shared" ca="1" si="47"/>
        <v>0</v>
      </c>
      <c r="AB59" s="18">
        <f t="shared" ca="1" si="47"/>
        <v>0</v>
      </c>
      <c r="AC59" s="18">
        <f t="shared" ca="1" si="47"/>
        <v>0</v>
      </c>
      <c r="AD59" s="18">
        <f t="shared" ca="1" si="47"/>
        <v>0</v>
      </c>
      <c r="AE59" s="18">
        <f t="shared" ca="1" si="47"/>
        <v>0</v>
      </c>
      <c r="AF59" s="18">
        <f t="shared" ca="1" si="47"/>
        <v>0</v>
      </c>
      <c r="AG59" s="18">
        <f t="shared" ca="1" si="47"/>
        <v>0</v>
      </c>
      <c r="AH59" s="18">
        <f t="shared" ca="1" si="47"/>
        <v>0</v>
      </c>
      <c r="AI59" s="18">
        <f t="shared" ca="1" si="47"/>
        <v>0</v>
      </c>
      <c r="AJ59" s="18">
        <f t="shared" ca="1" si="47"/>
        <v>0</v>
      </c>
      <c r="AK59" s="18">
        <f t="shared" ca="1" si="44"/>
        <v>0</v>
      </c>
      <c r="AL59" s="18">
        <f t="shared" ca="1" si="44"/>
        <v>0</v>
      </c>
      <c r="AM59" s="18">
        <f t="shared" ca="1" si="44"/>
        <v>0</v>
      </c>
      <c r="AN59" s="18">
        <f t="shared" ca="1" si="44"/>
        <v>0</v>
      </c>
      <c r="AO59" s="18">
        <f t="shared" ca="1" si="44"/>
        <v>0</v>
      </c>
      <c r="AP59" s="18">
        <f t="shared" ca="1" si="44"/>
        <v>0</v>
      </c>
      <c r="AQ59" s="18">
        <f t="shared" ca="1" si="44"/>
        <v>0</v>
      </c>
      <c r="AR59" s="18">
        <f t="shared" ca="1" si="44"/>
        <v>0</v>
      </c>
      <c r="AS59" s="18">
        <f t="shared" ca="1" si="44"/>
        <v>0</v>
      </c>
      <c r="AT59" s="18">
        <f t="shared" ca="1" si="44"/>
        <v>0</v>
      </c>
      <c r="AU59" s="18">
        <f t="shared" ca="1" si="44"/>
        <v>0</v>
      </c>
      <c r="AV59" s="18">
        <f t="shared" ca="1" si="44"/>
        <v>0</v>
      </c>
      <c r="AW59" s="18">
        <f t="shared" ca="1" si="44"/>
        <v>0</v>
      </c>
      <c r="AX59" s="18">
        <f t="shared" ca="1" si="44"/>
        <v>0</v>
      </c>
      <c r="AY59" s="18">
        <f t="shared" ca="1" si="44"/>
        <v>0</v>
      </c>
      <c r="AZ59" s="18">
        <f t="shared" ca="1" si="48"/>
        <v>0</v>
      </c>
      <c r="BA59" s="18">
        <f t="shared" ca="1" si="48"/>
        <v>0</v>
      </c>
      <c r="BB59" s="18">
        <f t="shared" ca="1" si="48"/>
        <v>0</v>
      </c>
      <c r="BC59" s="18">
        <f t="shared" ca="1" si="48"/>
        <v>0</v>
      </c>
      <c r="BD59" s="18">
        <f t="shared" ca="1" si="48"/>
        <v>33928216.479999997</v>
      </c>
      <c r="BE59" s="18">
        <f t="shared" ca="1" si="48"/>
        <v>0</v>
      </c>
      <c r="BF59" s="18">
        <f t="shared" ca="1" si="48"/>
        <v>0</v>
      </c>
      <c r="BG59" s="18">
        <f t="shared" ca="1" si="48"/>
        <v>0</v>
      </c>
      <c r="BH59" s="18">
        <f t="shared" ca="1" si="48"/>
        <v>0</v>
      </c>
      <c r="BI59" s="18">
        <f t="shared" ca="1" si="48"/>
        <v>0</v>
      </c>
      <c r="BJ59" s="18">
        <f t="shared" ca="1" si="48"/>
        <v>0</v>
      </c>
      <c r="BK59" s="18">
        <f t="shared" ca="1" si="48"/>
        <v>0</v>
      </c>
      <c r="BL59" s="18">
        <f t="shared" ca="1" si="48"/>
        <v>0</v>
      </c>
      <c r="BM59" s="18">
        <f t="shared" ca="1" si="48"/>
        <v>0</v>
      </c>
      <c r="BN59" s="18">
        <f t="shared" ca="1" si="48"/>
        <v>0</v>
      </c>
      <c r="BO59" s="18">
        <f t="shared" ca="1" si="48"/>
        <v>0</v>
      </c>
      <c r="BP59" s="18">
        <f t="shared" ca="1" si="45"/>
        <v>0</v>
      </c>
      <c r="BQ59" s="18">
        <f t="shared" ca="1" si="45"/>
        <v>0</v>
      </c>
      <c r="BR59" s="18">
        <f t="shared" ca="1" si="45"/>
        <v>0</v>
      </c>
      <c r="BS59" s="18">
        <f t="shared" ca="1" si="45"/>
        <v>0</v>
      </c>
      <c r="BT59" s="18">
        <f t="shared" ca="1" si="45"/>
        <v>0</v>
      </c>
      <c r="BU59" s="18">
        <f t="shared" ca="1" si="45"/>
        <v>0</v>
      </c>
      <c r="BV59" s="18">
        <f t="shared" ca="1" si="45"/>
        <v>0</v>
      </c>
      <c r="BW59" s="18">
        <f t="shared" ca="1" si="45"/>
        <v>0</v>
      </c>
      <c r="BX59" s="18">
        <f t="shared" ca="1" si="45"/>
        <v>0</v>
      </c>
      <c r="BY59" s="18">
        <f t="shared" ca="1" si="45"/>
        <v>0</v>
      </c>
      <c r="BZ59" s="18">
        <f t="shared" ca="1" si="45"/>
        <v>0</v>
      </c>
      <c r="CA59" s="18">
        <f t="shared" ca="1" si="45"/>
        <v>0</v>
      </c>
      <c r="CB59" s="18">
        <f t="shared" ca="1" si="45"/>
        <v>0</v>
      </c>
      <c r="CC59" s="18">
        <f t="shared" ca="1" si="49"/>
        <v>0</v>
      </c>
      <c r="CD59" s="18">
        <f t="shared" ca="1" si="49"/>
        <v>0</v>
      </c>
      <c r="CE59" s="18">
        <f t="shared" ca="1" si="49"/>
        <v>0</v>
      </c>
      <c r="CF59" s="18">
        <f t="shared" ca="1" si="49"/>
        <v>0</v>
      </c>
      <c r="CG59" s="18">
        <f t="shared" ca="1" si="49"/>
        <v>0</v>
      </c>
      <c r="CH59" s="18">
        <f t="shared" ca="1" si="49"/>
        <v>0</v>
      </c>
      <c r="CI59" s="19">
        <f t="shared" ca="1" si="36"/>
        <v>0</v>
      </c>
      <c r="CJ59" s="18">
        <f t="shared" ca="1" si="40"/>
        <v>0</v>
      </c>
      <c r="CK59" s="18">
        <f t="shared" ca="1" si="40"/>
        <v>0</v>
      </c>
      <c r="CL59" s="19">
        <f t="shared" ca="1" si="37"/>
        <v>0</v>
      </c>
      <c r="CM59" s="18">
        <f t="shared" ca="1" si="41"/>
        <v>0</v>
      </c>
      <c r="CN59" s="18">
        <f t="shared" ca="1" si="41"/>
        <v>0</v>
      </c>
      <c r="CO59" s="19">
        <f t="shared" ca="1" si="38"/>
        <v>0</v>
      </c>
      <c r="CP59" s="18">
        <f t="shared" ca="1" si="50"/>
        <v>0</v>
      </c>
      <c r="CQ59" s="18">
        <f t="shared" ca="1" si="50"/>
        <v>0</v>
      </c>
      <c r="CR59" s="18">
        <f t="shared" ca="1" si="50"/>
        <v>0</v>
      </c>
      <c r="CS59" s="18">
        <f t="shared" ca="1" si="50"/>
        <v>0</v>
      </c>
      <c r="CT59" s="18">
        <f t="shared" ca="1" si="50"/>
        <v>0</v>
      </c>
      <c r="CU59" s="19">
        <f t="shared" ca="1" si="43"/>
        <v>33928216.479999997</v>
      </c>
    </row>
    <row r="60" spans="1:99" ht="12.75" customHeight="1">
      <c r="A60" s="57" t="s">
        <v>253</v>
      </c>
      <c r="B60" s="17">
        <v>3009</v>
      </c>
      <c r="C60" s="58" t="s">
        <v>237</v>
      </c>
      <c r="D60" s="19">
        <f t="shared" ca="1" si="35"/>
        <v>0</v>
      </c>
      <c r="E60" s="18">
        <f t="shared" ca="1" si="46"/>
        <v>0</v>
      </c>
      <c r="F60" s="18">
        <f t="shared" ca="1" si="46"/>
        <v>0</v>
      </c>
      <c r="G60" s="18">
        <f t="shared" ca="1" si="46"/>
        <v>0</v>
      </c>
      <c r="H60" s="18">
        <f t="shared" ca="1" si="46"/>
        <v>0</v>
      </c>
      <c r="I60" s="18">
        <f t="shared" ca="1" si="46"/>
        <v>0</v>
      </c>
      <c r="J60" s="18">
        <f t="shared" ca="1" si="46"/>
        <v>0</v>
      </c>
      <c r="K60" s="18">
        <f t="shared" ca="1" si="46"/>
        <v>0</v>
      </c>
      <c r="L60" s="18">
        <f t="shared" ca="1" si="46"/>
        <v>0</v>
      </c>
      <c r="M60" s="18">
        <f t="shared" ca="1" si="46"/>
        <v>0</v>
      </c>
      <c r="N60" s="18">
        <f t="shared" ca="1" si="46"/>
        <v>0</v>
      </c>
      <c r="O60" s="18">
        <f t="shared" ca="1" si="46"/>
        <v>0</v>
      </c>
      <c r="P60" s="18">
        <f t="shared" ca="1" si="46"/>
        <v>0</v>
      </c>
      <c r="Q60" s="18">
        <f t="shared" ca="1" si="46"/>
        <v>0</v>
      </c>
      <c r="R60" s="18">
        <f t="shared" ca="1" si="46"/>
        <v>0</v>
      </c>
      <c r="S60" s="18">
        <f t="shared" ca="1" si="46"/>
        <v>0</v>
      </c>
      <c r="T60" s="18">
        <f t="shared" ca="1" si="11"/>
        <v>0</v>
      </c>
      <c r="U60" s="18">
        <f t="shared" ca="1" si="47"/>
        <v>0</v>
      </c>
      <c r="V60" s="18">
        <f t="shared" ca="1" si="47"/>
        <v>0</v>
      </c>
      <c r="W60" s="18">
        <f t="shared" ca="1" si="47"/>
        <v>0</v>
      </c>
      <c r="X60" s="18">
        <f t="shared" ca="1" si="47"/>
        <v>0</v>
      </c>
      <c r="Y60" s="18">
        <f t="shared" ca="1" si="47"/>
        <v>0</v>
      </c>
      <c r="Z60" s="18">
        <f t="shared" ca="1" si="47"/>
        <v>0</v>
      </c>
      <c r="AA60" s="18">
        <f t="shared" ca="1" si="47"/>
        <v>0</v>
      </c>
      <c r="AB60" s="18">
        <f t="shared" ca="1" si="47"/>
        <v>0</v>
      </c>
      <c r="AC60" s="18">
        <f t="shared" ca="1" si="47"/>
        <v>0</v>
      </c>
      <c r="AD60" s="18">
        <f t="shared" ca="1" si="47"/>
        <v>0</v>
      </c>
      <c r="AE60" s="18">
        <f t="shared" ca="1" si="47"/>
        <v>0</v>
      </c>
      <c r="AF60" s="18">
        <f t="shared" ca="1" si="47"/>
        <v>0</v>
      </c>
      <c r="AG60" s="18">
        <f t="shared" ca="1" si="47"/>
        <v>0</v>
      </c>
      <c r="AH60" s="18">
        <f t="shared" ca="1" si="47"/>
        <v>0</v>
      </c>
      <c r="AI60" s="18">
        <f t="shared" ca="1" si="47"/>
        <v>0</v>
      </c>
      <c r="AJ60" s="18">
        <f t="shared" ca="1" si="47"/>
        <v>0</v>
      </c>
      <c r="AK60" s="18">
        <f t="shared" ca="1" si="44"/>
        <v>0</v>
      </c>
      <c r="AL60" s="18">
        <f t="shared" ca="1" si="44"/>
        <v>0</v>
      </c>
      <c r="AM60" s="18">
        <f t="shared" ca="1" si="44"/>
        <v>0</v>
      </c>
      <c r="AN60" s="18">
        <f t="shared" ca="1" si="44"/>
        <v>0</v>
      </c>
      <c r="AO60" s="18">
        <f t="shared" ca="1" si="44"/>
        <v>0</v>
      </c>
      <c r="AP60" s="18">
        <f t="shared" ca="1" si="44"/>
        <v>0</v>
      </c>
      <c r="AQ60" s="18">
        <f t="shared" ca="1" si="44"/>
        <v>0</v>
      </c>
      <c r="AR60" s="18">
        <f t="shared" ca="1" si="44"/>
        <v>0</v>
      </c>
      <c r="AS60" s="18">
        <f t="shared" ca="1" si="44"/>
        <v>0</v>
      </c>
      <c r="AT60" s="18">
        <f t="shared" ca="1" si="44"/>
        <v>0</v>
      </c>
      <c r="AU60" s="18">
        <f t="shared" ca="1" si="44"/>
        <v>0</v>
      </c>
      <c r="AV60" s="18">
        <f t="shared" ca="1" si="44"/>
        <v>0</v>
      </c>
      <c r="AW60" s="18">
        <f t="shared" ca="1" si="44"/>
        <v>0</v>
      </c>
      <c r="AX60" s="18">
        <f t="shared" ca="1" si="44"/>
        <v>0</v>
      </c>
      <c r="AY60" s="18">
        <f t="shared" ca="1" si="44"/>
        <v>0</v>
      </c>
      <c r="AZ60" s="18">
        <f t="shared" ca="1" si="48"/>
        <v>0</v>
      </c>
      <c r="BA60" s="18">
        <f t="shared" ca="1" si="48"/>
        <v>0</v>
      </c>
      <c r="BB60" s="18">
        <f t="shared" ca="1" si="48"/>
        <v>0</v>
      </c>
      <c r="BC60" s="18">
        <f t="shared" ca="1" si="48"/>
        <v>0</v>
      </c>
      <c r="BD60" s="18">
        <f t="shared" ca="1" si="48"/>
        <v>71543670.159999967</v>
      </c>
      <c r="BE60" s="18">
        <f t="shared" ca="1" si="48"/>
        <v>18335488.130000006</v>
      </c>
      <c r="BF60" s="18">
        <f t="shared" ca="1" si="48"/>
        <v>0</v>
      </c>
      <c r="BG60" s="18">
        <f t="shared" ca="1" si="48"/>
        <v>0</v>
      </c>
      <c r="BH60" s="18">
        <f t="shared" ca="1" si="48"/>
        <v>0</v>
      </c>
      <c r="BI60" s="18">
        <f t="shared" ca="1" si="48"/>
        <v>0</v>
      </c>
      <c r="BJ60" s="18">
        <f t="shared" ca="1" si="48"/>
        <v>0</v>
      </c>
      <c r="BK60" s="18">
        <f t="shared" ca="1" si="48"/>
        <v>0</v>
      </c>
      <c r="BL60" s="18">
        <f t="shared" ca="1" si="48"/>
        <v>0</v>
      </c>
      <c r="BM60" s="18">
        <f t="shared" ca="1" si="48"/>
        <v>0</v>
      </c>
      <c r="BN60" s="18">
        <f t="shared" ca="1" si="48"/>
        <v>0</v>
      </c>
      <c r="BO60" s="18">
        <f t="shared" ca="1" si="48"/>
        <v>0</v>
      </c>
      <c r="BP60" s="18">
        <f t="shared" ca="1" si="45"/>
        <v>0</v>
      </c>
      <c r="BQ60" s="18">
        <f t="shared" ca="1" si="45"/>
        <v>0</v>
      </c>
      <c r="BR60" s="18">
        <f t="shared" ca="1" si="45"/>
        <v>0</v>
      </c>
      <c r="BS60" s="18">
        <f t="shared" ca="1" si="45"/>
        <v>0</v>
      </c>
      <c r="BT60" s="18">
        <f t="shared" ca="1" si="45"/>
        <v>0</v>
      </c>
      <c r="BU60" s="18">
        <f t="shared" ca="1" si="45"/>
        <v>0</v>
      </c>
      <c r="BV60" s="18">
        <f t="shared" ca="1" si="45"/>
        <v>0</v>
      </c>
      <c r="BW60" s="18">
        <f t="shared" ca="1" si="45"/>
        <v>0</v>
      </c>
      <c r="BX60" s="18">
        <f t="shared" ca="1" si="45"/>
        <v>0</v>
      </c>
      <c r="BY60" s="18">
        <f t="shared" ca="1" si="45"/>
        <v>0</v>
      </c>
      <c r="BZ60" s="18">
        <f t="shared" ca="1" si="45"/>
        <v>0</v>
      </c>
      <c r="CA60" s="18">
        <f t="shared" ca="1" si="45"/>
        <v>0</v>
      </c>
      <c r="CB60" s="18">
        <f t="shared" ca="1" si="45"/>
        <v>0</v>
      </c>
      <c r="CC60" s="18">
        <f t="shared" ca="1" si="49"/>
        <v>0</v>
      </c>
      <c r="CD60" s="18">
        <f t="shared" ca="1" si="49"/>
        <v>0</v>
      </c>
      <c r="CE60" s="18">
        <f t="shared" ca="1" si="49"/>
        <v>0</v>
      </c>
      <c r="CF60" s="18">
        <f t="shared" ca="1" si="49"/>
        <v>0</v>
      </c>
      <c r="CG60" s="18">
        <f t="shared" ca="1" si="49"/>
        <v>0</v>
      </c>
      <c r="CH60" s="18">
        <f t="shared" ca="1" si="49"/>
        <v>0</v>
      </c>
      <c r="CI60" s="19">
        <f t="shared" ca="1" si="36"/>
        <v>14121562.389999993</v>
      </c>
      <c r="CJ60" s="18">
        <f t="shared" ca="1" si="40"/>
        <v>0</v>
      </c>
      <c r="CK60" s="18">
        <f t="shared" ca="1" si="40"/>
        <v>0</v>
      </c>
      <c r="CL60" s="19">
        <f t="shared" ca="1" si="37"/>
        <v>14121562.389999993</v>
      </c>
      <c r="CM60" s="18">
        <f t="shared" ca="1" si="41"/>
        <v>970186.33000001358</v>
      </c>
      <c r="CN60" s="18">
        <f t="shared" ca="1" si="41"/>
        <v>13151376.05999998</v>
      </c>
      <c r="CO60" s="19">
        <f t="shared" ca="1" si="38"/>
        <v>0</v>
      </c>
      <c r="CP60" s="18">
        <f t="shared" ca="1" si="50"/>
        <v>0</v>
      </c>
      <c r="CQ60" s="18">
        <f t="shared" ca="1" si="50"/>
        <v>0</v>
      </c>
      <c r="CR60" s="18">
        <f t="shared" ca="1" si="50"/>
        <v>0</v>
      </c>
      <c r="CS60" s="18">
        <f t="shared" ca="1" si="50"/>
        <v>0</v>
      </c>
      <c r="CT60" s="18">
        <f t="shared" ca="1" si="50"/>
        <v>0</v>
      </c>
      <c r="CU60" s="19">
        <f t="shared" ca="1" si="43"/>
        <v>104000720.67999998</v>
      </c>
    </row>
    <row r="61" spans="1:99" ht="12.75" customHeight="1">
      <c r="A61" s="57" t="s">
        <v>255</v>
      </c>
      <c r="B61" s="17">
        <v>3011</v>
      </c>
      <c r="C61" s="58" t="s">
        <v>237</v>
      </c>
      <c r="D61" s="19">
        <f t="shared" ca="1" si="35"/>
        <v>0</v>
      </c>
      <c r="E61" s="18">
        <f t="shared" ca="1" si="46"/>
        <v>0</v>
      </c>
      <c r="F61" s="18">
        <f t="shared" ca="1" si="46"/>
        <v>0</v>
      </c>
      <c r="G61" s="18">
        <f t="shared" ca="1" si="46"/>
        <v>0</v>
      </c>
      <c r="H61" s="18">
        <f t="shared" ca="1" si="46"/>
        <v>0</v>
      </c>
      <c r="I61" s="18">
        <f t="shared" ca="1" si="46"/>
        <v>0</v>
      </c>
      <c r="J61" s="18">
        <f t="shared" ca="1" si="46"/>
        <v>0</v>
      </c>
      <c r="K61" s="18">
        <f t="shared" ca="1" si="46"/>
        <v>0</v>
      </c>
      <c r="L61" s="18">
        <f t="shared" ca="1" si="46"/>
        <v>0</v>
      </c>
      <c r="M61" s="18">
        <f t="shared" ca="1" si="46"/>
        <v>0</v>
      </c>
      <c r="N61" s="18">
        <f t="shared" ca="1" si="46"/>
        <v>0</v>
      </c>
      <c r="O61" s="18">
        <f t="shared" ca="1" si="46"/>
        <v>0</v>
      </c>
      <c r="P61" s="18">
        <f t="shared" ca="1" si="46"/>
        <v>0</v>
      </c>
      <c r="Q61" s="18">
        <f t="shared" ca="1" si="46"/>
        <v>0</v>
      </c>
      <c r="R61" s="18">
        <f t="shared" ca="1" si="46"/>
        <v>0</v>
      </c>
      <c r="S61" s="18">
        <f t="shared" ca="1" si="46"/>
        <v>0</v>
      </c>
      <c r="T61" s="18">
        <f t="shared" ca="1" si="11"/>
        <v>0</v>
      </c>
      <c r="U61" s="18">
        <f t="shared" ca="1" si="47"/>
        <v>0</v>
      </c>
      <c r="V61" s="18">
        <f t="shared" ca="1" si="47"/>
        <v>0</v>
      </c>
      <c r="W61" s="18">
        <f t="shared" ca="1" si="47"/>
        <v>0</v>
      </c>
      <c r="X61" s="18">
        <f t="shared" ca="1" si="47"/>
        <v>0</v>
      </c>
      <c r="Y61" s="18">
        <f t="shared" ca="1" si="47"/>
        <v>0</v>
      </c>
      <c r="Z61" s="18">
        <f t="shared" ca="1" si="47"/>
        <v>0</v>
      </c>
      <c r="AA61" s="18">
        <f t="shared" ca="1" si="47"/>
        <v>0</v>
      </c>
      <c r="AB61" s="18">
        <f t="shared" ca="1" si="47"/>
        <v>0</v>
      </c>
      <c r="AC61" s="18">
        <f t="shared" ca="1" si="47"/>
        <v>0</v>
      </c>
      <c r="AD61" s="18">
        <f t="shared" ca="1" si="47"/>
        <v>0</v>
      </c>
      <c r="AE61" s="18">
        <f t="shared" ca="1" si="47"/>
        <v>0</v>
      </c>
      <c r="AF61" s="18">
        <f t="shared" ca="1" si="47"/>
        <v>0</v>
      </c>
      <c r="AG61" s="18">
        <f t="shared" ca="1" si="47"/>
        <v>0</v>
      </c>
      <c r="AH61" s="18">
        <f t="shared" ca="1" si="47"/>
        <v>0</v>
      </c>
      <c r="AI61" s="18">
        <f t="shared" ca="1" si="47"/>
        <v>0</v>
      </c>
      <c r="AJ61" s="18">
        <f t="shared" ca="1" si="47"/>
        <v>0</v>
      </c>
      <c r="AK61" s="18">
        <f t="shared" ca="1" si="44"/>
        <v>0</v>
      </c>
      <c r="AL61" s="18">
        <f t="shared" ca="1" si="44"/>
        <v>0</v>
      </c>
      <c r="AM61" s="18">
        <f t="shared" ca="1" si="44"/>
        <v>0</v>
      </c>
      <c r="AN61" s="18">
        <f t="shared" ca="1" si="44"/>
        <v>0</v>
      </c>
      <c r="AO61" s="18">
        <f t="shared" ca="1" si="44"/>
        <v>0</v>
      </c>
      <c r="AP61" s="18">
        <f t="shared" ca="1" si="44"/>
        <v>0</v>
      </c>
      <c r="AQ61" s="18">
        <f t="shared" ca="1" si="44"/>
        <v>0</v>
      </c>
      <c r="AR61" s="18">
        <f t="shared" ca="1" si="44"/>
        <v>0</v>
      </c>
      <c r="AS61" s="18">
        <f t="shared" ca="1" si="44"/>
        <v>0</v>
      </c>
      <c r="AT61" s="18">
        <f t="shared" ca="1" si="44"/>
        <v>0</v>
      </c>
      <c r="AU61" s="18">
        <f t="shared" ca="1" si="44"/>
        <v>0</v>
      </c>
      <c r="AV61" s="18">
        <f t="shared" ca="1" si="44"/>
        <v>0</v>
      </c>
      <c r="AW61" s="18">
        <f t="shared" ca="1" si="44"/>
        <v>0</v>
      </c>
      <c r="AX61" s="18">
        <f t="shared" ca="1" si="44"/>
        <v>0</v>
      </c>
      <c r="AY61" s="18">
        <f t="shared" ca="1" si="44"/>
        <v>0</v>
      </c>
      <c r="AZ61" s="18">
        <f t="shared" ca="1" si="48"/>
        <v>0</v>
      </c>
      <c r="BA61" s="18">
        <f t="shared" ca="1" si="48"/>
        <v>0</v>
      </c>
      <c r="BB61" s="18">
        <f t="shared" ca="1" si="48"/>
        <v>0</v>
      </c>
      <c r="BC61" s="18">
        <f t="shared" ca="1" si="48"/>
        <v>0</v>
      </c>
      <c r="BD61" s="18">
        <f t="shared" ca="1" si="48"/>
        <v>16784151.784187004</v>
      </c>
      <c r="BE61" s="18">
        <f t="shared" ca="1" si="48"/>
        <v>0</v>
      </c>
      <c r="BF61" s="18">
        <f t="shared" ca="1" si="48"/>
        <v>0</v>
      </c>
      <c r="BG61" s="18">
        <f t="shared" ca="1" si="48"/>
        <v>0</v>
      </c>
      <c r="BH61" s="18">
        <f t="shared" ca="1" si="48"/>
        <v>0</v>
      </c>
      <c r="BI61" s="18">
        <f t="shared" ca="1" si="48"/>
        <v>0</v>
      </c>
      <c r="BJ61" s="18">
        <f t="shared" ca="1" si="48"/>
        <v>0</v>
      </c>
      <c r="BK61" s="18">
        <f t="shared" ca="1" si="48"/>
        <v>0</v>
      </c>
      <c r="BL61" s="18">
        <f t="shared" ca="1" si="48"/>
        <v>0</v>
      </c>
      <c r="BM61" s="18">
        <f t="shared" ca="1" si="48"/>
        <v>0</v>
      </c>
      <c r="BN61" s="18">
        <f t="shared" ca="1" si="48"/>
        <v>0</v>
      </c>
      <c r="BO61" s="18">
        <f t="shared" ca="1" si="48"/>
        <v>0</v>
      </c>
      <c r="BP61" s="18">
        <f t="shared" ca="1" si="45"/>
        <v>0</v>
      </c>
      <c r="BQ61" s="18">
        <f t="shared" ca="1" si="45"/>
        <v>0</v>
      </c>
      <c r="BR61" s="18">
        <f t="shared" ca="1" si="45"/>
        <v>0</v>
      </c>
      <c r="BS61" s="18">
        <f t="shared" ca="1" si="45"/>
        <v>0</v>
      </c>
      <c r="BT61" s="18">
        <f t="shared" ca="1" si="45"/>
        <v>0</v>
      </c>
      <c r="BU61" s="18">
        <f t="shared" ca="1" si="45"/>
        <v>0</v>
      </c>
      <c r="BV61" s="18">
        <f t="shared" ca="1" si="45"/>
        <v>0</v>
      </c>
      <c r="BW61" s="18">
        <f t="shared" ca="1" si="45"/>
        <v>0</v>
      </c>
      <c r="BX61" s="18">
        <f t="shared" ca="1" si="45"/>
        <v>0</v>
      </c>
      <c r="BY61" s="18">
        <f t="shared" ca="1" si="45"/>
        <v>0</v>
      </c>
      <c r="BZ61" s="18">
        <f t="shared" ca="1" si="45"/>
        <v>0</v>
      </c>
      <c r="CA61" s="18">
        <f t="shared" ca="1" si="45"/>
        <v>0</v>
      </c>
      <c r="CB61" s="18">
        <f t="shared" ca="1" si="45"/>
        <v>0</v>
      </c>
      <c r="CC61" s="18">
        <f t="shared" ca="1" si="49"/>
        <v>0</v>
      </c>
      <c r="CD61" s="18">
        <f t="shared" ca="1" si="49"/>
        <v>0</v>
      </c>
      <c r="CE61" s="18">
        <f t="shared" ca="1" si="49"/>
        <v>0</v>
      </c>
      <c r="CF61" s="18">
        <f t="shared" ca="1" si="49"/>
        <v>0</v>
      </c>
      <c r="CG61" s="18">
        <f t="shared" ca="1" si="49"/>
        <v>0</v>
      </c>
      <c r="CH61" s="18">
        <f t="shared" ca="1" si="49"/>
        <v>0</v>
      </c>
      <c r="CI61" s="19">
        <f t="shared" ca="1" si="36"/>
        <v>2693289</v>
      </c>
      <c r="CJ61" s="18">
        <f t="shared" ref="CJ61:CK67" ca="1" si="51">IFERROR(IF($C$2="Yurtiçi",INDIRECT("'"&amp;$B$2&amp;"'!"&amp;ADDRESS(MATCH($B61,INDIRECT("'"&amp;$B$2&amp;"'!$B$1:$B$1095"),0),MATCH(CJ$5,INDIRECT("'"&amp;$B$2&amp;"'!5:5"),0))),IF($C$2="Yurtdışı",INDIRECT("'"&amp;$B$2&amp;"'!"&amp;ADDRESS(MATCH($B61,INDIRECT("'"&amp;$B$2&amp;"'!$B$1:$B$1095"),0),MATCH(CJ$5,INDIRECT("'"&amp;$B$2&amp;"'!5:5"),0)+1)),INDIRECT("'"&amp;$B$2&amp;"'!"&amp;ADDRESS(MATCH($B61,INDIRECT("'"&amp;$B$2&amp;"'!$B$1:$B$1095"),0),MATCH(CJ$5,INDIRECT("'"&amp;$B$2&amp;"'!5:5"),0)))+INDIRECT("'"&amp;$B$2&amp;"'!"&amp;ADDRESS(MATCH($B61,INDIRECT("'"&amp;$B$2&amp;"'!$B$1:$B$1095"),0),MATCH(CJ$5,INDIRECT("'"&amp;$B$2&amp;"'!5:5"),0)+1)))),0)</f>
        <v>0</v>
      </c>
      <c r="CK61" s="18">
        <f t="shared" ca="1" si="51"/>
        <v>0</v>
      </c>
      <c r="CL61" s="19">
        <f t="shared" ca="1" si="37"/>
        <v>1799308</v>
      </c>
      <c r="CM61" s="18">
        <f t="shared" ref="CM61:CN67" ca="1" si="52">IFERROR(IF($C$2="Yurtiçi",INDIRECT("'"&amp;$B$2&amp;"'!"&amp;ADDRESS(MATCH($B61,INDIRECT("'"&amp;$B$2&amp;"'!$B$1:$B$1095"),0),MATCH(CM$5,INDIRECT("'"&amp;$B$2&amp;"'!5:5"),0))),IF($C$2="Yurtdışı",INDIRECT("'"&amp;$B$2&amp;"'!"&amp;ADDRESS(MATCH($B61,INDIRECT("'"&amp;$B$2&amp;"'!$B$1:$B$1095"),0),MATCH(CM$5,INDIRECT("'"&amp;$B$2&amp;"'!5:5"),0)+1)),INDIRECT("'"&amp;$B$2&amp;"'!"&amp;ADDRESS(MATCH($B61,INDIRECT("'"&amp;$B$2&amp;"'!$B$1:$B$1095"),0),MATCH(CM$5,INDIRECT("'"&amp;$B$2&amp;"'!5:5"),0)))+INDIRECT("'"&amp;$B$2&amp;"'!"&amp;ADDRESS(MATCH($B61,INDIRECT("'"&amp;$B$2&amp;"'!$B$1:$B$1095"),0),MATCH(CM$5,INDIRECT("'"&amp;$B$2&amp;"'!5:5"),0)+1)))),0)</f>
        <v>0</v>
      </c>
      <c r="CN61" s="18">
        <f t="shared" ca="1" si="52"/>
        <v>1799308</v>
      </c>
      <c r="CO61" s="19">
        <f t="shared" ca="1" si="38"/>
        <v>893981</v>
      </c>
      <c r="CP61" s="18">
        <f t="shared" ca="1" si="50"/>
        <v>0</v>
      </c>
      <c r="CQ61" s="18">
        <f t="shared" ca="1" si="50"/>
        <v>893981</v>
      </c>
      <c r="CR61" s="18">
        <f t="shared" ca="1" si="50"/>
        <v>0</v>
      </c>
      <c r="CS61" s="18">
        <f t="shared" ca="1" si="50"/>
        <v>0</v>
      </c>
      <c r="CT61" s="18">
        <f t="shared" ca="1" si="50"/>
        <v>0</v>
      </c>
      <c r="CU61" s="19">
        <f t="shared" ca="1" si="43"/>
        <v>19477440.784187004</v>
      </c>
    </row>
    <row r="62" spans="1:99" ht="12.75" customHeight="1">
      <c r="A62" s="57" t="s">
        <v>257</v>
      </c>
      <c r="B62" s="17">
        <v>3012</v>
      </c>
      <c r="C62" s="58" t="s">
        <v>237</v>
      </c>
      <c r="D62" s="19">
        <f t="shared" ca="1" si="35"/>
        <v>0</v>
      </c>
      <c r="E62" s="18">
        <f t="shared" ca="1" si="46"/>
        <v>0</v>
      </c>
      <c r="F62" s="18">
        <f t="shared" ca="1" si="46"/>
        <v>0</v>
      </c>
      <c r="G62" s="18">
        <f t="shared" ca="1" si="46"/>
        <v>0</v>
      </c>
      <c r="H62" s="18">
        <f t="shared" ca="1" si="46"/>
        <v>0</v>
      </c>
      <c r="I62" s="18">
        <f t="shared" ca="1" si="46"/>
        <v>0</v>
      </c>
      <c r="J62" s="18">
        <f t="shared" ca="1" si="46"/>
        <v>0</v>
      </c>
      <c r="K62" s="18">
        <f t="shared" ca="1" si="46"/>
        <v>0</v>
      </c>
      <c r="L62" s="18">
        <f t="shared" ca="1" si="46"/>
        <v>0</v>
      </c>
      <c r="M62" s="18">
        <f t="shared" ca="1" si="46"/>
        <v>0</v>
      </c>
      <c r="N62" s="18">
        <f t="shared" ca="1" si="46"/>
        <v>0</v>
      </c>
      <c r="O62" s="18">
        <f t="shared" ca="1" si="46"/>
        <v>0</v>
      </c>
      <c r="P62" s="18">
        <f t="shared" ca="1" si="46"/>
        <v>0</v>
      </c>
      <c r="Q62" s="18">
        <f t="shared" ca="1" si="46"/>
        <v>0</v>
      </c>
      <c r="R62" s="18">
        <f t="shared" ca="1" si="46"/>
        <v>0</v>
      </c>
      <c r="S62" s="18">
        <f t="shared" ca="1" si="46"/>
        <v>0</v>
      </c>
      <c r="T62" s="18">
        <f t="shared" ca="1" si="11"/>
        <v>0</v>
      </c>
      <c r="U62" s="18">
        <f t="shared" ca="1" si="47"/>
        <v>0</v>
      </c>
      <c r="V62" s="18">
        <f t="shared" ca="1" si="47"/>
        <v>0</v>
      </c>
      <c r="W62" s="18">
        <f t="shared" ca="1" si="47"/>
        <v>0</v>
      </c>
      <c r="X62" s="18">
        <f t="shared" ca="1" si="47"/>
        <v>0</v>
      </c>
      <c r="Y62" s="18">
        <f t="shared" ca="1" si="47"/>
        <v>0</v>
      </c>
      <c r="Z62" s="18">
        <f t="shared" ca="1" si="47"/>
        <v>0</v>
      </c>
      <c r="AA62" s="18">
        <f t="shared" ca="1" si="47"/>
        <v>0</v>
      </c>
      <c r="AB62" s="18">
        <f t="shared" ca="1" si="47"/>
        <v>0</v>
      </c>
      <c r="AC62" s="18">
        <f t="shared" ca="1" si="47"/>
        <v>0</v>
      </c>
      <c r="AD62" s="18">
        <f t="shared" ca="1" si="47"/>
        <v>0</v>
      </c>
      <c r="AE62" s="18">
        <f t="shared" ca="1" si="47"/>
        <v>0</v>
      </c>
      <c r="AF62" s="18">
        <f t="shared" ca="1" si="47"/>
        <v>0</v>
      </c>
      <c r="AG62" s="18">
        <f t="shared" ca="1" si="47"/>
        <v>0</v>
      </c>
      <c r="AH62" s="18">
        <f t="shared" ca="1" si="47"/>
        <v>0</v>
      </c>
      <c r="AI62" s="18">
        <f t="shared" ca="1" si="47"/>
        <v>0</v>
      </c>
      <c r="AJ62" s="18">
        <f t="shared" ca="1" si="47"/>
        <v>0</v>
      </c>
      <c r="AK62" s="18">
        <f t="shared" ca="1" si="44"/>
        <v>0</v>
      </c>
      <c r="AL62" s="18">
        <f t="shared" ca="1" si="44"/>
        <v>0</v>
      </c>
      <c r="AM62" s="18">
        <f t="shared" ca="1" si="44"/>
        <v>0</v>
      </c>
      <c r="AN62" s="18">
        <f t="shared" ca="1" si="44"/>
        <v>0</v>
      </c>
      <c r="AO62" s="18">
        <f t="shared" ca="1" si="44"/>
        <v>0</v>
      </c>
      <c r="AP62" s="18">
        <f t="shared" ca="1" si="44"/>
        <v>0</v>
      </c>
      <c r="AQ62" s="18">
        <f t="shared" ca="1" si="44"/>
        <v>0</v>
      </c>
      <c r="AR62" s="18">
        <f t="shared" ca="1" si="44"/>
        <v>0</v>
      </c>
      <c r="AS62" s="18">
        <f t="shared" ca="1" si="44"/>
        <v>0</v>
      </c>
      <c r="AT62" s="18">
        <f t="shared" ca="1" si="44"/>
        <v>0</v>
      </c>
      <c r="AU62" s="18">
        <f t="shared" ca="1" si="44"/>
        <v>0</v>
      </c>
      <c r="AV62" s="18">
        <f t="shared" ca="1" si="44"/>
        <v>0</v>
      </c>
      <c r="AW62" s="18">
        <f t="shared" ca="1" si="44"/>
        <v>0</v>
      </c>
      <c r="AX62" s="18">
        <f t="shared" ca="1" si="44"/>
        <v>0</v>
      </c>
      <c r="AY62" s="18">
        <f t="shared" ca="1" si="44"/>
        <v>0</v>
      </c>
      <c r="AZ62" s="18">
        <f t="shared" ca="1" si="48"/>
        <v>0</v>
      </c>
      <c r="BA62" s="18">
        <f t="shared" ca="1" si="48"/>
        <v>0</v>
      </c>
      <c r="BB62" s="18">
        <f t="shared" ca="1" si="48"/>
        <v>0</v>
      </c>
      <c r="BC62" s="18">
        <f t="shared" ca="1" si="48"/>
        <v>0</v>
      </c>
      <c r="BD62" s="18">
        <f t="shared" ca="1" si="48"/>
        <v>700.22</v>
      </c>
      <c r="BE62" s="18">
        <f t="shared" ca="1" si="48"/>
        <v>0</v>
      </c>
      <c r="BF62" s="18">
        <f t="shared" ca="1" si="48"/>
        <v>0</v>
      </c>
      <c r="BG62" s="18">
        <f t="shared" ca="1" si="48"/>
        <v>0</v>
      </c>
      <c r="BH62" s="18">
        <f t="shared" ca="1" si="48"/>
        <v>0</v>
      </c>
      <c r="BI62" s="18">
        <f t="shared" ca="1" si="48"/>
        <v>0</v>
      </c>
      <c r="BJ62" s="18">
        <f t="shared" ca="1" si="48"/>
        <v>0</v>
      </c>
      <c r="BK62" s="18">
        <f t="shared" ca="1" si="48"/>
        <v>0</v>
      </c>
      <c r="BL62" s="18">
        <f t="shared" ca="1" si="48"/>
        <v>0</v>
      </c>
      <c r="BM62" s="18">
        <f t="shared" ca="1" si="48"/>
        <v>0</v>
      </c>
      <c r="BN62" s="18">
        <f t="shared" ca="1" si="48"/>
        <v>0</v>
      </c>
      <c r="BO62" s="18">
        <f t="shared" ca="1" si="48"/>
        <v>0</v>
      </c>
      <c r="BP62" s="18">
        <f t="shared" ca="1" si="45"/>
        <v>0</v>
      </c>
      <c r="BQ62" s="18">
        <f t="shared" ca="1" si="45"/>
        <v>0</v>
      </c>
      <c r="BR62" s="18">
        <f t="shared" ca="1" si="45"/>
        <v>0</v>
      </c>
      <c r="BS62" s="18">
        <f t="shared" ca="1" si="45"/>
        <v>0</v>
      </c>
      <c r="BT62" s="18">
        <f t="shared" ca="1" si="45"/>
        <v>0</v>
      </c>
      <c r="BU62" s="18">
        <f t="shared" ca="1" si="45"/>
        <v>0</v>
      </c>
      <c r="BV62" s="18">
        <f t="shared" ca="1" si="45"/>
        <v>0</v>
      </c>
      <c r="BW62" s="18">
        <f t="shared" ca="1" si="45"/>
        <v>0</v>
      </c>
      <c r="BX62" s="18">
        <f t="shared" ca="1" si="45"/>
        <v>0</v>
      </c>
      <c r="BY62" s="18">
        <f t="shared" ca="1" si="45"/>
        <v>0</v>
      </c>
      <c r="BZ62" s="18">
        <f t="shared" ca="1" si="45"/>
        <v>0</v>
      </c>
      <c r="CA62" s="18">
        <f t="shared" ca="1" si="45"/>
        <v>0</v>
      </c>
      <c r="CB62" s="18">
        <f t="shared" ca="1" si="45"/>
        <v>0</v>
      </c>
      <c r="CC62" s="18">
        <f t="shared" ca="1" si="49"/>
        <v>0</v>
      </c>
      <c r="CD62" s="18">
        <f t="shared" ca="1" si="49"/>
        <v>0</v>
      </c>
      <c r="CE62" s="18">
        <f t="shared" ca="1" si="49"/>
        <v>0</v>
      </c>
      <c r="CF62" s="18">
        <f t="shared" ca="1" si="49"/>
        <v>0</v>
      </c>
      <c r="CG62" s="18">
        <f t="shared" ca="1" si="49"/>
        <v>0</v>
      </c>
      <c r="CH62" s="18">
        <f t="shared" ca="1" si="49"/>
        <v>0</v>
      </c>
      <c r="CI62" s="19">
        <f t="shared" ca="1" si="36"/>
        <v>0</v>
      </c>
      <c r="CJ62" s="18">
        <f t="shared" ca="1" si="51"/>
        <v>0</v>
      </c>
      <c r="CK62" s="18">
        <f t="shared" ca="1" si="51"/>
        <v>0</v>
      </c>
      <c r="CL62" s="19">
        <f t="shared" ca="1" si="37"/>
        <v>0</v>
      </c>
      <c r="CM62" s="18">
        <f t="shared" ca="1" si="52"/>
        <v>0</v>
      </c>
      <c r="CN62" s="18">
        <f t="shared" ca="1" si="52"/>
        <v>0</v>
      </c>
      <c r="CO62" s="19">
        <f t="shared" ca="1" si="38"/>
        <v>0</v>
      </c>
      <c r="CP62" s="18">
        <f t="shared" ca="1" si="50"/>
        <v>0</v>
      </c>
      <c r="CQ62" s="18">
        <f t="shared" ca="1" si="50"/>
        <v>0</v>
      </c>
      <c r="CR62" s="18">
        <f t="shared" ca="1" si="50"/>
        <v>0</v>
      </c>
      <c r="CS62" s="18">
        <f t="shared" ca="1" si="50"/>
        <v>0</v>
      </c>
      <c r="CT62" s="18">
        <f t="shared" ca="1" si="50"/>
        <v>0</v>
      </c>
      <c r="CU62" s="19">
        <f t="shared" ca="1" si="43"/>
        <v>700.22</v>
      </c>
    </row>
    <row r="63" spans="1:99" ht="12.75" customHeight="1">
      <c r="A63" s="57" t="s">
        <v>259</v>
      </c>
      <c r="B63" s="17">
        <v>3013</v>
      </c>
      <c r="C63" s="58" t="s">
        <v>226</v>
      </c>
      <c r="D63" s="19">
        <f t="shared" ca="1" si="35"/>
        <v>0</v>
      </c>
      <c r="E63" s="18">
        <f t="shared" ca="1" si="46"/>
        <v>0</v>
      </c>
      <c r="F63" s="18">
        <f t="shared" ca="1" si="46"/>
        <v>0</v>
      </c>
      <c r="G63" s="18">
        <f t="shared" ca="1" si="46"/>
        <v>0</v>
      </c>
      <c r="H63" s="18">
        <f t="shared" ca="1" si="46"/>
        <v>0</v>
      </c>
      <c r="I63" s="18">
        <f t="shared" ca="1" si="46"/>
        <v>0</v>
      </c>
      <c r="J63" s="18">
        <f t="shared" ca="1" si="46"/>
        <v>0</v>
      </c>
      <c r="K63" s="18">
        <f t="shared" ca="1" si="46"/>
        <v>0</v>
      </c>
      <c r="L63" s="18">
        <f t="shared" ca="1" si="46"/>
        <v>0</v>
      </c>
      <c r="M63" s="18">
        <f t="shared" ca="1" si="46"/>
        <v>0</v>
      </c>
      <c r="N63" s="18">
        <f t="shared" ca="1" si="46"/>
        <v>0</v>
      </c>
      <c r="O63" s="18">
        <f t="shared" ca="1" si="46"/>
        <v>0</v>
      </c>
      <c r="P63" s="18">
        <f t="shared" ca="1" si="46"/>
        <v>0</v>
      </c>
      <c r="Q63" s="18">
        <f t="shared" ca="1" si="46"/>
        <v>0</v>
      </c>
      <c r="R63" s="18">
        <f t="shared" ca="1" si="46"/>
        <v>0</v>
      </c>
      <c r="S63" s="18">
        <f t="shared" ca="1" si="46"/>
        <v>0</v>
      </c>
      <c r="T63" s="18">
        <f t="shared" ca="1" si="11"/>
        <v>0</v>
      </c>
      <c r="U63" s="18">
        <f t="shared" ca="1" si="47"/>
        <v>0</v>
      </c>
      <c r="V63" s="18">
        <f t="shared" ca="1" si="47"/>
        <v>0</v>
      </c>
      <c r="W63" s="18">
        <f t="shared" ca="1" si="47"/>
        <v>0</v>
      </c>
      <c r="X63" s="18">
        <f t="shared" ca="1" si="47"/>
        <v>0</v>
      </c>
      <c r="Y63" s="18">
        <f t="shared" ca="1" si="47"/>
        <v>0</v>
      </c>
      <c r="Z63" s="18">
        <f t="shared" ca="1" si="47"/>
        <v>0</v>
      </c>
      <c r="AA63" s="18">
        <f t="shared" ca="1" si="47"/>
        <v>0</v>
      </c>
      <c r="AB63" s="18">
        <f t="shared" ca="1" si="47"/>
        <v>0</v>
      </c>
      <c r="AC63" s="18">
        <f t="shared" ca="1" si="47"/>
        <v>0</v>
      </c>
      <c r="AD63" s="18">
        <f t="shared" ca="1" si="47"/>
        <v>0</v>
      </c>
      <c r="AE63" s="18">
        <f t="shared" ca="1" si="47"/>
        <v>0</v>
      </c>
      <c r="AF63" s="18">
        <f t="shared" ca="1" si="47"/>
        <v>0</v>
      </c>
      <c r="AG63" s="18">
        <f t="shared" ca="1" si="47"/>
        <v>0</v>
      </c>
      <c r="AH63" s="18">
        <f t="shared" ca="1" si="47"/>
        <v>0</v>
      </c>
      <c r="AI63" s="18">
        <f t="shared" ca="1" si="47"/>
        <v>0</v>
      </c>
      <c r="AJ63" s="18">
        <f t="shared" ca="1" si="47"/>
        <v>0</v>
      </c>
      <c r="AK63" s="18">
        <f t="shared" ca="1" si="44"/>
        <v>0</v>
      </c>
      <c r="AL63" s="18">
        <f t="shared" ca="1" si="44"/>
        <v>0</v>
      </c>
      <c r="AM63" s="18">
        <f t="shared" ca="1" si="44"/>
        <v>0</v>
      </c>
      <c r="AN63" s="18">
        <f t="shared" ca="1" si="44"/>
        <v>0</v>
      </c>
      <c r="AO63" s="18">
        <f t="shared" ca="1" si="44"/>
        <v>0</v>
      </c>
      <c r="AP63" s="18">
        <f t="shared" ca="1" si="44"/>
        <v>0</v>
      </c>
      <c r="AQ63" s="18">
        <f t="shared" ca="1" si="44"/>
        <v>0</v>
      </c>
      <c r="AR63" s="18">
        <f t="shared" ca="1" si="44"/>
        <v>0</v>
      </c>
      <c r="AS63" s="18">
        <f t="shared" ca="1" si="44"/>
        <v>0</v>
      </c>
      <c r="AT63" s="18">
        <f t="shared" ca="1" si="44"/>
        <v>0</v>
      </c>
      <c r="AU63" s="18">
        <f t="shared" ca="1" si="44"/>
        <v>0</v>
      </c>
      <c r="AV63" s="18">
        <f t="shared" ca="1" si="44"/>
        <v>0</v>
      </c>
      <c r="AW63" s="18">
        <f t="shared" ca="1" si="44"/>
        <v>0</v>
      </c>
      <c r="AX63" s="18">
        <f t="shared" ca="1" si="44"/>
        <v>0</v>
      </c>
      <c r="AY63" s="18">
        <f t="shared" ca="1" si="44"/>
        <v>0</v>
      </c>
      <c r="AZ63" s="18">
        <f t="shared" ca="1" si="48"/>
        <v>0</v>
      </c>
      <c r="BA63" s="18">
        <f t="shared" ca="1" si="48"/>
        <v>0</v>
      </c>
      <c r="BB63" s="18">
        <f t="shared" ca="1" si="48"/>
        <v>0</v>
      </c>
      <c r="BC63" s="18">
        <f t="shared" ca="1" si="48"/>
        <v>0</v>
      </c>
      <c r="BD63" s="18">
        <f t="shared" ca="1" si="48"/>
        <v>62672.820000000007</v>
      </c>
      <c r="BE63" s="18">
        <f t="shared" ca="1" si="48"/>
        <v>0</v>
      </c>
      <c r="BF63" s="18">
        <f t="shared" ca="1" si="48"/>
        <v>0</v>
      </c>
      <c r="BG63" s="18">
        <f t="shared" ca="1" si="48"/>
        <v>0</v>
      </c>
      <c r="BH63" s="18">
        <f t="shared" ca="1" si="48"/>
        <v>0</v>
      </c>
      <c r="BI63" s="18">
        <f t="shared" ca="1" si="48"/>
        <v>0</v>
      </c>
      <c r="BJ63" s="18">
        <f t="shared" ca="1" si="48"/>
        <v>0</v>
      </c>
      <c r="BK63" s="18">
        <f t="shared" ca="1" si="48"/>
        <v>0</v>
      </c>
      <c r="BL63" s="18">
        <f t="shared" ca="1" si="48"/>
        <v>0</v>
      </c>
      <c r="BM63" s="18">
        <f t="shared" ca="1" si="48"/>
        <v>0</v>
      </c>
      <c r="BN63" s="18">
        <f t="shared" ca="1" si="48"/>
        <v>0</v>
      </c>
      <c r="BO63" s="18">
        <f t="shared" ca="1" si="48"/>
        <v>0</v>
      </c>
      <c r="BP63" s="18">
        <f t="shared" ca="1" si="45"/>
        <v>0</v>
      </c>
      <c r="BQ63" s="18">
        <f t="shared" ca="1" si="45"/>
        <v>0</v>
      </c>
      <c r="BR63" s="18">
        <f t="shared" ca="1" si="45"/>
        <v>0</v>
      </c>
      <c r="BS63" s="18">
        <f t="shared" ca="1" si="45"/>
        <v>0</v>
      </c>
      <c r="BT63" s="18">
        <f t="shared" ca="1" si="45"/>
        <v>0</v>
      </c>
      <c r="BU63" s="18">
        <f t="shared" ca="1" si="45"/>
        <v>0</v>
      </c>
      <c r="BV63" s="18">
        <f t="shared" ca="1" si="45"/>
        <v>0</v>
      </c>
      <c r="BW63" s="18">
        <f t="shared" ca="1" si="45"/>
        <v>0</v>
      </c>
      <c r="BX63" s="18">
        <f t="shared" ca="1" si="45"/>
        <v>0</v>
      </c>
      <c r="BY63" s="18">
        <f t="shared" ca="1" si="45"/>
        <v>0</v>
      </c>
      <c r="BZ63" s="18">
        <f t="shared" ca="1" si="45"/>
        <v>0</v>
      </c>
      <c r="CA63" s="18">
        <f t="shared" ca="1" si="45"/>
        <v>0</v>
      </c>
      <c r="CB63" s="18">
        <f t="shared" ca="1" si="45"/>
        <v>0</v>
      </c>
      <c r="CC63" s="18">
        <f t="shared" ca="1" si="49"/>
        <v>0</v>
      </c>
      <c r="CD63" s="18">
        <f t="shared" ca="1" si="49"/>
        <v>0</v>
      </c>
      <c r="CE63" s="18">
        <f t="shared" ca="1" si="49"/>
        <v>0</v>
      </c>
      <c r="CF63" s="18">
        <f t="shared" ca="1" si="49"/>
        <v>0</v>
      </c>
      <c r="CG63" s="18">
        <f t="shared" ca="1" si="49"/>
        <v>0</v>
      </c>
      <c r="CH63" s="18">
        <f t="shared" ca="1" si="49"/>
        <v>0</v>
      </c>
      <c r="CI63" s="19">
        <f t="shared" ca="1" si="36"/>
        <v>0</v>
      </c>
      <c r="CJ63" s="18">
        <f t="shared" ca="1" si="51"/>
        <v>0</v>
      </c>
      <c r="CK63" s="18">
        <f t="shared" ca="1" si="51"/>
        <v>0</v>
      </c>
      <c r="CL63" s="19">
        <f t="shared" ca="1" si="37"/>
        <v>0</v>
      </c>
      <c r="CM63" s="18">
        <f t="shared" ca="1" si="52"/>
        <v>0</v>
      </c>
      <c r="CN63" s="18">
        <f t="shared" ca="1" si="52"/>
        <v>0</v>
      </c>
      <c r="CO63" s="19">
        <f t="shared" ca="1" si="38"/>
        <v>0</v>
      </c>
      <c r="CP63" s="18">
        <f t="shared" ca="1" si="50"/>
        <v>0</v>
      </c>
      <c r="CQ63" s="18">
        <f t="shared" ca="1" si="50"/>
        <v>0</v>
      </c>
      <c r="CR63" s="18">
        <f t="shared" ca="1" si="50"/>
        <v>0</v>
      </c>
      <c r="CS63" s="18">
        <f t="shared" ca="1" si="50"/>
        <v>0</v>
      </c>
      <c r="CT63" s="18">
        <f t="shared" ca="1" si="50"/>
        <v>0</v>
      </c>
      <c r="CU63" s="19">
        <f t="shared" ca="1" si="43"/>
        <v>62672.820000000007</v>
      </c>
    </row>
    <row r="64" spans="1:99" ht="12.75" customHeight="1">
      <c r="A64" s="57" t="s">
        <v>263</v>
      </c>
      <c r="B64" s="17">
        <v>3015</v>
      </c>
      <c r="C64" s="58" t="s">
        <v>237</v>
      </c>
      <c r="D64" s="19">
        <f t="shared" ca="1" si="35"/>
        <v>0</v>
      </c>
      <c r="E64" s="18">
        <f t="shared" ca="1" si="46"/>
        <v>0</v>
      </c>
      <c r="F64" s="18">
        <f t="shared" ca="1" si="46"/>
        <v>0</v>
      </c>
      <c r="G64" s="18">
        <f t="shared" ca="1" si="46"/>
        <v>0</v>
      </c>
      <c r="H64" s="18">
        <f t="shared" ca="1" si="46"/>
        <v>0</v>
      </c>
      <c r="I64" s="18">
        <f t="shared" ca="1" si="46"/>
        <v>0</v>
      </c>
      <c r="J64" s="18">
        <f t="shared" ca="1" si="46"/>
        <v>0</v>
      </c>
      <c r="K64" s="18">
        <f t="shared" ca="1" si="46"/>
        <v>0</v>
      </c>
      <c r="L64" s="18">
        <f t="shared" ca="1" si="46"/>
        <v>0</v>
      </c>
      <c r="M64" s="18">
        <f t="shared" ca="1" si="46"/>
        <v>0</v>
      </c>
      <c r="N64" s="18">
        <f t="shared" ca="1" si="46"/>
        <v>0</v>
      </c>
      <c r="O64" s="18">
        <f t="shared" ca="1" si="46"/>
        <v>0</v>
      </c>
      <c r="P64" s="18">
        <f t="shared" ca="1" si="46"/>
        <v>0</v>
      </c>
      <c r="Q64" s="18">
        <f t="shared" ca="1" si="46"/>
        <v>0</v>
      </c>
      <c r="R64" s="18">
        <f t="shared" ca="1" si="46"/>
        <v>0</v>
      </c>
      <c r="S64" s="18">
        <f t="shared" ca="1" si="46"/>
        <v>0</v>
      </c>
      <c r="T64" s="18">
        <f t="shared" ca="1" si="11"/>
        <v>0</v>
      </c>
      <c r="U64" s="18">
        <f t="shared" ca="1" si="47"/>
        <v>0</v>
      </c>
      <c r="V64" s="18">
        <f t="shared" ca="1" si="47"/>
        <v>0</v>
      </c>
      <c r="W64" s="18">
        <f t="shared" ca="1" si="47"/>
        <v>0</v>
      </c>
      <c r="X64" s="18">
        <f t="shared" ca="1" si="47"/>
        <v>0</v>
      </c>
      <c r="Y64" s="18">
        <f t="shared" ca="1" si="47"/>
        <v>0</v>
      </c>
      <c r="Z64" s="18">
        <f t="shared" ca="1" si="47"/>
        <v>0</v>
      </c>
      <c r="AA64" s="18">
        <f t="shared" ca="1" si="47"/>
        <v>0</v>
      </c>
      <c r="AB64" s="18">
        <f t="shared" ca="1" si="47"/>
        <v>0</v>
      </c>
      <c r="AC64" s="18">
        <f t="shared" ca="1" si="47"/>
        <v>0</v>
      </c>
      <c r="AD64" s="18">
        <f t="shared" ca="1" si="47"/>
        <v>0</v>
      </c>
      <c r="AE64" s="18">
        <f t="shared" ca="1" si="47"/>
        <v>0</v>
      </c>
      <c r="AF64" s="18">
        <f t="shared" ca="1" si="47"/>
        <v>0</v>
      </c>
      <c r="AG64" s="18">
        <f t="shared" ca="1" si="47"/>
        <v>0</v>
      </c>
      <c r="AH64" s="18">
        <f t="shared" ca="1" si="47"/>
        <v>0</v>
      </c>
      <c r="AI64" s="18">
        <f t="shared" ca="1" si="47"/>
        <v>0</v>
      </c>
      <c r="AJ64" s="18">
        <f t="shared" ca="1" si="47"/>
        <v>0</v>
      </c>
      <c r="AK64" s="18">
        <f t="shared" ca="1" si="44"/>
        <v>0</v>
      </c>
      <c r="AL64" s="18">
        <f t="shared" ca="1" si="44"/>
        <v>0</v>
      </c>
      <c r="AM64" s="18">
        <f t="shared" ca="1" si="44"/>
        <v>0</v>
      </c>
      <c r="AN64" s="18">
        <f t="shared" ca="1" si="44"/>
        <v>0</v>
      </c>
      <c r="AO64" s="18">
        <f t="shared" ca="1" si="44"/>
        <v>0</v>
      </c>
      <c r="AP64" s="18">
        <f t="shared" ca="1" si="44"/>
        <v>0</v>
      </c>
      <c r="AQ64" s="18">
        <f t="shared" ca="1" si="44"/>
        <v>0</v>
      </c>
      <c r="AR64" s="18">
        <f t="shared" ca="1" si="44"/>
        <v>0</v>
      </c>
      <c r="AS64" s="18">
        <f t="shared" ca="1" si="44"/>
        <v>0</v>
      </c>
      <c r="AT64" s="18">
        <f t="shared" ca="1" si="44"/>
        <v>0</v>
      </c>
      <c r="AU64" s="18">
        <f t="shared" ca="1" si="44"/>
        <v>0</v>
      </c>
      <c r="AV64" s="18">
        <f t="shared" ca="1" si="44"/>
        <v>0</v>
      </c>
      <c r="AW64" s="18">
        <f t="shared" ca="1" si="44"/>
        <v>0</v>
      </c>
      <c r="AX64" s="18">
        <f t="shared" ca="1" si="44"/>
        <v>0</v>
      </c>
      <c r="AY64" s="18">
        <f t="shared" ca="1" si="44"/>
        <v>0</v>
      </c>
      <c r="AZ64" s="18">
        <f t="shared" ca="1" si="48"/>
        <v>0</v>
      </c>
      <c r="BA64" s="18">
        <f t="shared" ca="1" si="48"/>
        <v>0</v>
      </c>
      <c r="BB64" s="18">
        <f t="shared" ca="1" si="48"/>
        <v>0</v>
      </c>
      <c r="BC64" s="18">
        <f t="shared" ca="1" si="48"/>
        <v>0</v>
      </c>
      <c r="BD64" s="18">
        <f t="shared" ca="1" si="48"/>
        <v>14787534.430000003</v>
      </c>
      <c r="BE64" s="18">
        <f t="shared" ca="1" si="48"/>
        <v>0</v>
      </c>
      <c r="BF64" s="18">
        <f t="shared" ca="1" si="48"/>
        <v>0</v>
      </c>
      <c r="BG64" s="18">
        <f t="shared" ca="1" si="48"/>
        <v>0</v>
      </c>
      <c r="BH64" s="18">
        <f t="shared" ca="1" si="48"/>
        <v>0</v>
      </c>
      <c r="BI64" s="18">
        <f t="shared" ca="1" si="48"/>
        <v>0</v>
      </c>
      <c r="BJ64" s="18">
        <f t="shared" ca="1" si="48"/>
        <v>0</v>
      </c>
      <c r="BK64" s="18">
        <f t="shared" ca="1" si="48"/>
        <v>0</v>
      </c>
      <c r="BL64" s="18">
        <f t="shared" ca="1" si="48"/>
        <v>0</v>
      </c>
      <c r="BM64" s="18">
        <f t="shared" ca="1" si="48"/>
        <v>0</v>
      </c>
      <c r="BN64" s="18">
        <f t="shared" ca="1" si="48"/>
        <v>0</v>
      </c>
      <c r="BO64" s="18">
        <f t="shared" ca="1" si="48"/>
        <v>0</v>
      </c>
      <c r="BP64" s="18">
        <f t="shared" ca="1" si="45"/>
        <v>0</v>
      </c>
      <c r="BQ64" s="18">
        <f t="shared" ca="1" si="45"/>
        <v>0</v>
      </c>
      <c r="BR64" s="18">
        <f t="shared" ca="1" si="45"/>
        <v>0</v>
      </c>
      <c r="BS64" s="18">
        <f t="shared" ca="1" si="45"/>
        <v>0</v>
      </c>
      <c r="BT64" s="18">
        <f t="shared" ca="1" si="45"/>
        <v>0</v>
      </c>
      <c r="BU64" s="18">
        <f t="shared" ca="1" si="45"/>
        <v>0</v>
      </c>
      <c r="BV64" s="18">
        <f t="shared" ca="1" si="45"/>
        <v>0</v>
      </c>
      <c r="BW64" s="18">
        <f t="shared" ca="1" si="45"/>
        <v>0</v>
      </c>
      <c r="BX64" s="18">
        <f t="shared" ca="1" si="45"/>
        <v>0</v>
      </c>
      <c r="BY64" s="18">
        <f t="shared" ca="1" si="45"/>
        <v>0</v>
      </c>
      <c r="BZ64" s="18">
        <f t="shared" ca="1" si="45"/>
        <v>0</v>
      </c>
      <c r="CA64" s="18">
        <f t="shared" ca="1" si="45"/>
        <v>0</v>
      </c>
      <c r="CB64" s="18">
        <f t="shared" ca="1" si="45"/>
        <v>0</v>
      </c>
      <c r="CC64" s="18">
        <f t="shared" ca="1" si="49"/>
        <v>0</v>
      </c>
      <c r="CD64" s="18">
        <f t="shared" ca="1" si="49"/>
        <v>0</v>
      </c>
      <c r="CE64" s="18">
        <f t="shared" ca="1" si="49"/>
        <v>0</v>
      </c>
      <c r="CF64" s="18">
        <f t="shared" ca="1" si="49"/>
        <v>0</v>
      </c>
      <c r="CG64" s="18">
        <f t="shared" ca="1" si="49"/>
        <v>0</v>
      </c>
      <c r="CH64" s="18">
        <f t="shared" ca="1" si="49"/>
        <v>0</v>
      </c>
      <c r="CI64" s="19">
        <f t="shared" ca="1" si="36"/>
        <v>34333617.190000005</v>
      </c>
      <c r="CJ64" s="18">
        <f t="shared" ca="1" si="51"/>
        <v>0</v>
      </c>
      <c r="CK64" s="18">
        <f t="shared" ca="1" si="51"/>
        <v>0</v>
      </c>
      <c r="CL64" s="19">
        <f t="shared" ca="1" si="37"/>
        <v>34333617.190000005</v>
      </c>
      <c r="CM64" s="18">
        <f t="shared" ca="1" si="52"/>
        <v>0</v>
      </c>
      <c r="CN64" s="18">
        <f t="shared" ca="1" si="52"/>
        <v>34333617.190000005</v>
      </c>
      <c r="CO64" s="19">
        <f t="shared" ca="1" si="38"/>
        <v>0</v>
      </c>
      <c r="CP64" s="18">
        <f t="shared" ca="1" si="50"/>
        <v>0</v>
      </c>
      <c r="CQ64" s="18">
        <f t="shared" ca="1" si="50"/>
        <v>0</v>
      </c>
      <c r="CR64" s="18">
        <f t="shared" ca="1" si="50"/>
        <v>0</v>
      </c>
      <c r="CS64" s="18">
        <f t="shared" ca="1" si="50"/>
        <v>0</v>
      </c>
      <c r="CT64" s="18">
        <f t="shared" ca="1" si="50"/>
        <v>0</v>
      </c>
      <c r="CU64" s="19">
        <f t="shared" ca="1" si="43"/>
        <v>49121151.620000005</v>
      </c>
    </row>
    <row r="65" spans="1:99" ht="12.75" customHeight="1">
      <c r="A65" s="57" t="s">
        <v>265</v>
      </c>
      <c r="B65" s="17">
        <v>3016</v>
      </c>
      <c r="C65" s="58" t="s">
        <v>237</v>
      </c>
      <c r="D65" s="19">
        <f t="shared" ca="1" si="35"/>
        <v>0</v>
      </c>
      <c r="E65" s="18">
        <f t="shared" ca="1" si="46"/>
        <v>0</v>
      </c>
      <c r="F65" s="18">
        <f t="shared" ca="1" si="46"/>
        <v>0</v>
      </c>
      <c r="G65" s="18">
        <f t="shared" ca="1" si="46"/>
        <v>0</v>
      </c>
      <c r="H65" s="18">
        <f t="shared" ca="1" si="46"/>
        <v>0</v>
      </c>
      <c r="I65" s="18">
        <f t="shared" ca="1" si="46"/>
        <v>0</v>
      </c>
      <c r="J65" s="18">
        <f t="shared" ca="1" si="46"/>
        <v>0</v>
      </c>
      <c r="K65" s="18">
        <f t="shared" ca="1" si="46"/>
        <v>0</v>
      </c>
      <c r="L65" s="18">
        <f t="shared" ca="1" si="46"/>
        <v>0</v>
      </c>
      <c r="M65" s="18">
        <f t="shared" ca="1" si="46"/>
        <v>0</v>
      </c>
      <c r="N65" s="18">
        <f t="shared" ca="1" si="46"/>
        <v>0</v>
      </c>
      <c r="O65" s="18">
        <f t="shared" ca="1" si="46"/>
        <v>0</v>
      </c>
      <c r="P65" s="18">
        <f t="shared" ca="1" si="46"/>
        <v>0</v>
      </c>
      <c r="Q65" s="18">
        <f t="shared" ca="1" si="46"/>
        <v>0</v>
      </c>
      <c r="R65" s="18">
        <f t="shared" ca="1" si="46"/>
        <v>0</v>
      </c>
      <c r="S65" s="18">
        <f t="shared" ca="1" si="46"/>
        <v>0</v>
      </c>
      <c r="T65" s="18">
        <f t="shared" ca="1" si="11"/>
        <v>0</v>
      </c>
      <c r="U65" s="18">
        <f t="shared" ca="1" si="47"/>
        <v>0</v>
      </c>
      <c r="V65" s="18">
        <f t="shared" ca="1" si="47"/>
        <v>0</v>
      </c>
      <c r="W65" s="18">
        <f t="shared" ca="1" si="47"/>
        <v>0</v>
      </c>
      <c r="X65" s="18">
        <f t="shared" ca="1" si="47"/>
        <v>0</v>
      </c>
      <c r="Y65" s="18">
        <f t="shared" ca="1" si="47"/>
        <v>0</v>
      </c>
      <c r="Z65" s="18">
        <f t="shared" ca="1" si="47"/>
        <v>0</v>
      </c>
      <c r="AA65" s="18">
        <f t="shared" ca="1" si="47"/>
        <v>0</v>
      </c>
      <c r="AB65" s="18">
        <f t="shared" ca="1" si="47"/>
        <v>0</v>
      </c>
      <c r="AC65" s="18">
        <f t="shared" ca="1" si="47"/>
        <v>0</v>
      </c>
      <c r="AD65" s="18">
        <f t="shared" ca="1" si="47"/>
        <v>0</v>
      </c>
      <c r="AE65" s="18">
        <f t="shared" ca="1" si="47"/>
        <v>0</v>
      </c>
      <c r="AF65" s="18">
        <f t="shared" ca="1" si="47"/>
        <v>0</v>
      </c>
      <c r="AG65" s="18">
        <f t="shared" ca="1" si="47"/>
        <v>0</v>
      </c>
      <c r="AH65" s="18">
        <f t="shared" ca="1" si="47"/>
        <v>0</v>
      </c>
      <c r="AI65" s="18">
        <f t="shared" ca="1" si="47"/>
        <v>0</v>
      </c>
      <c r="AJ65" s="18">
        <f t="shared" ca="1" si="47"/>
        <v>0</v>
      </c>
      <c r="AK65" s="18">
        <f t="shared" ca="1" si="44"/>
        <v>0</v>
      </c>
      <c r="AL65" s="18">
        <f t="shared" ca="1" si="44"/>
        <v>0</v>
      </c>
      <c r="AM65" s="18">
        <f t="shared" ca="1" si="44"/>
        <v>0</v>
      </c>
      <c r="AN65" s="18">
        <f t="shared" ca="1" si="44"/>
        <v>0</v>
      </c>
      <c r="AO65" s="18">
        <f t="shared" ca="1" si="44"/>
        <v>0</v>
      </c>
      <c r="AP65" s="18">
        <f t="shared" ca="1" si="44"/>
        <v>0</v>
      </c>
      <c r="AQ65" s="18">
        <f t="shared" ca="1" si="44"/>
        <v>0</v>
      </c>
      <c r="AR65" s="18">
        <f t="shared" ca="1" si="44"/>
        <v>0</v>
      </c>
      <c r="AS65" s="18">
        <f t="shared" ca="1" si="44"/>
        <v>0</v>
      </c>
      <c r="AT65" s="18">
        <f t="shared" ca="1" si="44"/>
        <v>0</v>
      </c>
      <c r="AU65" s="18">
        <f t="shared" ca="1" si="44"/>
        <v>0</v>
      </c>
      <c r="AV65" s="18">
        <f t="shared" ca="1" si="44"/>
        <v>0</v>
      </c>
      <c r="AW65" s="18">
        <f t="shared" ca="1" si="44"/>
        <v>0</v>
      </c>
      <c r="AX65" s="18">
        <f t="shared" ca="1" si="44"/>
        <v>0</v>
      </c>
      <c r="AY65" s="18">
        <f t="shared" ca="1" si="44"/>
        <v>0</v>
      </c>
      <c r="AZ65" s="18">
        <f t="shared" ca="1" si="48"/>
        <v>0</v>
      </c>
      <c r="BA65" s="18">
        <f t="shared" ca="1" si="48"/>
        <v>0</v>
      </c>
      <c r="BB65" s="18">
        <f t="shared" ca="1" si="48"/>
        <v>0</v>
      </c>
      <c r="BC65" s="18">
        <f t="shared" ca="1" si="48"/>
        <v>0</v>
      </c>
      <c r="BD65" s="18">
        <f t="shared" ca="1" si="48"/>
        <v>12620619.09</v>
      </c>
      <c r="BE65" s="18">
        <f t="shared" ca="1" si="48"/>
        <v>3396344.93</v>
      </c>
      <c r="BF65" s="18">
        <f t="shared" ca="1" si="48"/>
        <v>0</v>
      </c>
      <c r="BG65" s="18">
        <f t="shared" ca="1" si="48"/>
        <v>0</v>
      </c>
      <c r="BH65" s="18">
        <f t="shared" ca="1" si="48"/>
        <v>0</v>
      </c>
      <c r="BI65" s="18">
        <f t="shared" ca="1" si="48"/>
        <v>0</v>
      </c>
      <c r="BJ65" s="18">
        <f t="shared" ca="1" si="48"/>
        <v>0</v>
      </c>
      <c r="BK65" s="18">
        <f t="shared" ca="1" si="48"/>
        <v>0</v>
      </c>
      <c r="BL65" s="18">
        <f t="shared" ca="1" si="48"/>
        <v>0</v>
      </c>
      <c r="BM65" s="18">
        <f t="shared" ca="1" si="48"/>
        <v>0</v>
      </c>
      <c r="BN65" s="18">
        <f t="shared" ca="1" si="48"/>
        <v>0</v>
      </c>
      <c r="BO65" s="18">
        <f t="shared" ca="1" si="48"/>
        <v>0</v>
      </c>
      <c r="BP65" s="18">
        <f t="shared" ca="1" si="45"/>
        <v>0</v>
      </c>
      <c r="BQ65" s="18">
        <f t="shared" ca="1" si="45"/>
        <v>0</v>
      </c>
      <c r="BR65" s="18">
        <f t="shared" ca="1" si="45"/>
        <v>0</v>
      </c>
      <c r="BS65" s="18">
        <f t="shared" ca="1" si="45"/>
        <v>0</v>
      </c>
      <c r="BT65" s="18">
        <f t="shared" ca="1" si="45"/>
        <v>0</v>
      </c>
      <c r="BU65" s="18">
        <f t="shared" ca="1" si="45"/>
        <v>0</v>
      </c>
      <c r="BV65" s="18">
        <f t="shared" ca="1" si="45"/>
        <v>0</v>
      </c>
      <c r="BW65" s="18">
        <f t="shared" ca="1" si="45"/>
        <v>0</v>
      </c>
      <c r="BX65" s="18">
        <f t="shared" ca="1" si="45"/>
        <v>0</v>
      </c>
      <c r="BY65" s="18">
        <f t="shared" ca="1" si="45"/>
        <v>0</v>
      </c>
      <c r="BZ65" s="18">
        <f t="shared" ca="1" si="45"/>
        <v>0</v>
      </c>
      <c r="CA65" s="18">
        <f t="shared" ca="1" si="45"/>
        <v>0</v>
      </c>
      <c r="CB65" s="18">
        <f t="shared" ca="1" si="45"/>
        <v>0</v>
      </c>
      <c r="CC65" s="18">
        <f t="shared" ca="1" si="49"/>
        <v>0</v>
      </c>
      <c r="CD65" s="18">
        <f t="shared" ca="1" si="49"/>
        <v>0</v>
      </c>
      <c r="CE65" s="18">
        <f t="shared" ca="1" si="49"/>
        <v>0</v>
      </c>
      <c r="CF65" s="18">
        <f t="shared" ca="1" si="49"/>
        <v>0</v>
      </c>
      <c r="CG65" s="18">
        <f t="shared" ca="1" si="49"/>
        <v>0</v>
      </c>
      <c r="CH65" s="18">
        <f t="shared" ca="1" si="49"/>
        <v>0</v>
      </c>
      <c r="CI65" s="19">
        <f t="shared" ca="1" si="36"/>
        <v>66592634.280000001</v>
      </c>
      <c r="CJ65" s="18">
        <f t="shared" ca="1" si="51"/>
        <v>0</v>
      </c>
      <c r="CK65" s="18">
        <f t="shared" ca="1" si="51"/>
        <v>144323.01</v>
      </c>
      <c r="CL65" s="19">
        <f t="shared" ca="1" si="37"/>
        <v>24043526.409999996</v>
      </c>
      <c r="CM65" s="18">
        <f t="shared" ca="1" si="52"/>
        <v>214102.58000000002</v>
      </c>
      <c r="CN65" s="18">
        <f t="shared" ca="1" si="52"/>
        <v>23829423.829999998</v>
      </c>
      <c r="CO65" s="19">
        <f t="shared" ca="1" si="38"/>
        <v>42404784.859999999</v>
      </c>
      <c r="CP65" s="18">
        <f t="shared" ca="1" si="50"/>
        <v>131350.78</v>
      </c>
      <c r="CQ65" s="18">
        <f t="shared" ca="1" si="50"/>
        <v>42273434.079999998</v>
      </c>
      <c r="CR65" s="18">
        <f t="shared" ca="1" si="50"/>
        <v>110175.6</v>
      </c>
      <c r="CS65" s="18">
        <f t="shared" ca="1" si="50"/>
        <v>0</v>
      </c>
      <c r="CT65" s="18">
        <f t="shared" ca="1" si="50"/>
        <v>0</v>
      </c>
      <c r="CU65" s="19">
        <f t="shared" ca="1" si="43"/>
        <v>82719773.899999991</v>
      </c>
    </row>
    <row r="66" spans="1:99" ht="12.75" customHeight="1">
      <c r="A66" s="57" t="s">
        <v>267</v>
      </c>
      <c r="B66" s="17">
        <v>3017</v>
      </c>
      <c r="C66" s="58" t="s">
        <v>237</v>
      </c>
      <c r="D66" s="19">
        <f t="shared" ca="1" si="35"/>
        <v>0</v>
      </c>
      <c r="E66" s="18">
        <f t="shared" ca="1" si="46"/>
        <v>0</v>
      </c>
      <c r="F66" s="18">
        <f t="shared" ca="1" si="46"/>
        <v>0</v>
      </c>
      <c r="G66" s="18">
        <f t="shared" ca="1" si="46"/>
        <v>0</v>
      </c>
      <c r="H66" s="18">
        <f t="shared" ca="1" si="46"/>
        <v>0</v>
      </c>
      <c r="I66" s="18">
        <f t="shared" ca="1" si="46"/>
        <v>0</v>
      </c>
      <c r="J66" s="18">
        <f t="shared" ca="1" si="46"/>
        <v>0</v>
      </c>
      <c r="K66" s="18">
        <f t="shared" ca="1" si="46"/>
        <v>0</v>
      </c>
      <c r="L66" s="18">
        <f t="shared" ca="1" si="46"/>
        <v>0</v>
      </c>
      <c r="M66" s="18">
        <f t="shared" ca="1" si="46"/>
        <v>0</v>
      </c>
      <c r="N66" s="18">
        <f t="shared" ca="1" si="46"/>
        <v>0</v>
      </c>
      <c r="O66" s="18">
        <f t="shared" ca="1" si="46"/>
        <v>0</v>
      </c>
      <c r="P66" s="18">
        <f t="shared" ca="1" si="46"/>
        <v>0</v>
      </c>
      <c r="Q66" s="18">
        <f t="shared" ca="1" si="46"/>
        <v>0</v>
      </c>
      <c r="R66" s="18">
        <f t="shared" ca="1" si="46"/>
        <v>0</v>
      </c>
      <c r="S66" s="18">
        <f t="shared" ca="1" si="46"/>
        <v>0</v>
      </c>
      <c r="T66" s="18">
        <f t="shared" ca="1" si="11"/>
        <v>0</v>
      </c>
      <c r="U66" s="18">
        <f t="shared" ca="1" si="47"/>
        <v>0</v>
      </c>
      <c r="V66" s="18">
        <f t="shared" ca="1" si="47"/>
        <v>0</v>
      </c>
      <c r="W66" s="18">
        <f t="shared" ca="1" si="47"/>
        <v>0</v>
      </c>
      <c r="X66" s="18">
        <f t="shared" ca="1" si="47"/>
        <v>0</v>
      </c>
      <c r="Y66" s="18">
        <f t="shared" ca="1" si="47"/>
        <v>0</v>
      </c>
      <c r="Z66" s="18">
        <f t="shared" ca="1" si="47"/>
        <v>0</v>
      </c>
      <c r="AA66" s="18">
        <f t="shared" ca="1" si="47"/>
        <v>0</v>
      </c>
      <c r="AB66" s="18">
        <f t="shared" ca="1" si="47"/>
        <v>0</v>
      </c>
      <c r="AC66" s="18">
        <f t="shared" ca="1" si="47"/>
        <v>0</v>
      </c>
      <c r="AD66" s="18">
        <f t="shared" ca="1" si="47"/>
        <v>0</v>
      </c>
      <c r="AE66" s="18">
        <f t="shared" ca="1" si="47"/>
        <v>0</v>
      </c>
      <c r="AF66" s="18">
        <f t="shared" ca="1" si="47"/>
        <v>0</v>
      </c>
      <c r="AG66" s="18">
        <f t="shared" ca="1" si="47"/>
        <v>0</v>
      </c>
      <c r="AH66" s="18">
        <f t="shared" ca="1" si="47"/>
        <v>0</v>
      </c>
      <c r="AI66" s="18">
        <f t="shared" ca="1" si="47"/>
        <v>0</v>
      </c>
      <c r="AJ66" s="18">
        <f t="shared" ca="1" si="47"/>
        <v>0</v>
      </c>
      <c r="AK66" s="18">
        <f t="shared" ca="1" si="44"/>
        <v>0</v>
      </c>
      <c r="AL66" s="18">
        <f t="shared" ca="1" si="44"/>
        <v>0</v>
      </c>
      <c r="AM66" s="18">
        <f t="shared" ca="1" si="44"/>
        <v>0</v>
      </c>
      <c r="AN66" s="18">
        <f t="shared" ca="1" si="44"/>
        <v>0</v>
      </c>
      <c r="AO66" s="18">
        <f t="shared" ca="1" si="44"/>
        <v>0</v>
      </c>
      <c r="AP66" s="18">
        <f t="shared" ca="1" si="44"/>
        <v>0</v>
      </c>
      <c r="AQ66" s="18">
        <f t="shared" ca="1" si="44"/>
        <v>0</v>
      </c>
      <c r="AR66" s="18">
        <f t="shared" ca="1" si="44"/>
        <v>0</v>
      </c>
      <c r="AS66" s="18">
        <f t="shared" ca="1" si="44"/>
        <v>0</v>
      </c>
      <c r="AT66" s="18">
        <f t="shared" ca="1" si="44"/>
        <v>0</v>
      </c>
      <c r="AU66" s="18">
        <f t="shared" ca="1" si="44"/>
        <v>0</v>
      </c>
      <c r="AV66" s="18">
        <f t="shared" ca="1" si="44"/>
        <v>0</v>
      </c>
      <c r="AW66" s="18">
        <f t="shared" ca="1" si="44"/>
        <v>0</v>
      </c>
      <c r="AX66" s="18">
        <f t="shared" ca="1" si="44"/>
        <v>0</v>
      </c>
      <c r="AY66" s="18">
        <f t="shared" ca="1" si="44"/>
        <v>0</v>
      </c>
      <c r="AZ66" s="18">
        <f t="shared" ca="1" si="48"/>
        <v>0</v>
      </c>
      <c r="BA66" s="18">
        <f t="shared" ca="1" si="48"/>
        <v>0</v>
      </c>
      <c r="BB66" s="18">
        <f t="shared" ca="1" si="48"/>
        <v>0</v>
      </c>
      <c r="BC66" s="18">
        <f t="shared" ca="1" si="48"/>
        <v>0</v>
      </c>
      <c r="BD66" s="18">
        <f t="shared" ca="1" si="48"/>
        <v>318350978.45999944</v>
      </c>
      <c r="BE66" s="18">
        <f t="shared" ca="1" si="48"/>
        <v>21730281.930000857</v>
      </c>
      <c r="BF66" s="18">
        <f t="shared" ca="1" si="48"/>
        <v>0</v>
      </c>
      <c r="BG66" s="18">
        <f t="shared" ca="1" si="48"/>
        <v>0</v>
      </c>
      <c r="BH66" s="18">
        <f t="shared" ca="1" si="48"/>
        <v>0</v>
      </c>
      <c r="BI66" s="18">
        <f t="shared" ca="1" si="48"/>
        <v>0</v>
      </c>
      <c r="BJ66" s="18">
        <f t="shared" ca="1" si="48"/>
        <v>0</v>
      </c>
      <c r="BK66" s="18">
        <f t="shared" ca="1" si="48"/>
        <v>0</v>
      </c>
      <c r="BL66" s="18">
        <f t="shared" ca="1" si="48"/>
        <v>0</v>
      </c>
      <c r="BM66" s="18">
        <f t="shared" ca="1" si="48"/>
        <v>0</v>
      </c>
      <c r="BN66" s="18">
        <f t="shared" ca="1" si="48"/>
        <v>0</v>
      </c>
      <c r="BO66" s="18">
        <f t="shared" ca="1" si="48"/>
        <v>0</v>
      </c>
      <c r="BP66" s="18">
        <f t="shared" ca="1" si="45"/>
        <v>0</v>
      </c>
      <c r="BQ66" s="18">
        <f t="shared" ca="1" si="45"/>
        <v>0</v>
      </c>
      <c r="BR66" s="18">
        <f t="shared" ca="1" si="45"/>
        <v>0</v>
      </c>
      <c r="BS66" s="18">
        <f t="shared" ca="1" si="45"/>
        <v>0</v>
      </c>
      <c r="BT66" s="18">
        <f t="shared" ca="1" si="45"/>
        <v>0</v>
      </c>
      <c r="BU66" s="18">
        <f t="shared" ca="1" si="45"/>
        <v>0</v>
      </c>
      <c r="BV66" s="18">
        <f t="shared" ca="1" si="45"/>
        <v>0</v>
      </c>
      <c r="BW66" s="18">
        <f t="shared" ca="1" si="45"/>
        <v>0</v>
      </c>
      <c r="BX66" s="18">
        <f t="shared" ca="1" si="45"/>
        <v>0</v>
      </c>
      <c r="BY66" s="18">
        <f t="shared" ca="1" si="45"/>
        <v>0</v>
      </c>
      <c r="BZ66" s="18">
        <f t="shared" ca="1" si="45"/>
        <v>0</v>
      </c>
      <c r="CA66" s="18">
        <f t="shared" ca="1" si="45"/>
        <v>0</v>
      </c>
      <c r="CB66" s="18">
        <f t="shared" ca="1" si="45"/>
        <v>0</v>
      </c>
      <c r="CC66" s="18">
        <f t="shared" ca="1" si="49"/>
        <v>0</v>
      </c>
      <c r="CD66" s="18">
        <f t="shared" ca="1" si="49"/>
        <v>0</v>
      </c>
      <c r="CE66" s="18">
        <f t="shared" ca="1" si="49"/>
        <v>0</v>
      </c>
      <c r="CF66" s="18">
        <f t="shared" ca="1" si="49"/>
        <v>0</v>
      </c>
      <c r="CG66" s="18">
        <f t="shared" ca="1" si="49"/>
        <v>0</v>
      </c>
      <c r="CH66" s="18">
        <f t="shared" ca="1" si="49"/>
        <v>0</v>
      </c>
      <c r="CI66" s="19">
        <f t="shared" ca="1" si="36"/>
        <v>0</v>
      </c>
      <c r="CJ66" s="18">
        <f t="shared" ca="1" si="51"/>
        <v>0</v>
      </c>
      <c r="CK66" s="18">
        <f t="shared" ca="1" si="51"/>
        <v>0</v>
      </c>
      <c r="CL66" s="19">
        <f t="shared" ca="1" si="37"/>
        <v>0</v>
      </c>
      <c r="CM66" s="18">
        <f t="shared" ca="1" si="52"/>
        <v>0</v>
      </c>
      <c r="CN66" s="18">
        <f t="shared" ca="1" si="52"/>
        <v>0</v>
      </c>
      <c r="CO66" s="19">
        <f t="shared" ca="1" si="38"/>
        <v>0</v>
      </c>
      <c r="CP66" s="18">
        <f t="shared" ca="1" si="50"/>
        <v>0</v>
      </c>
      <c r="CQ66" s="18">
        <f t="shared" ca="1" si="50"/>
        <v>0</v>
      </c>
      <c r="CR66" s="18">
        <f t="shared" ca="1" si="50"/>
        <v>0</v>
      </c>
      <c r="CS66" s="18">
        <f t="shared" ca="1" si="50"/>
        <v>0</v>
      </c>
      <c r="CT66" s="18">
        <f t="shared" ca="1" si="50"/>
        <v>0</v>
      </c>
      <c r="CU66" s="19">
        <f t="shared" ca="1" si="43"/>
        <v>340081260.39000028</v>
      </c>
    </row>
    <row r="67" spans="1:99" ht="12.75" customHeight="1">
      <c r="A67" s="57" t="s">
        <v>269</v>
      </c>
      <c r="B67" s="17">
        <v>3018</v>
      </c>
      <c r="C67" s="58" t="s">
        <v>237</v>
      </c>
      <c r="D67" s="19">
        <f t="shared" ca="1" si="35"/>
        <v>0</v>
      </c>
      <c r="E67" s="18">
        <f t="shared" ca="1" si="46"/>
        <v>0</v>
      </c>
      <c r="F67" s="18">
        <f t="shared" ca="1" si="46"/>
        <v>0</v>
      </c>
      <c r="G67" s="18">
        <f t="shared" ca="1" si="46"/>
        <v>0</v>
      </c>
      <c r="H67" s="18">
        <f t="shared" ca="1" si="46"/>
        <v>0</v>
      </c>
      <c r="I67" s="18">
        <f t="shared" ca="1" si="46"/>
        <v>0</v>
      </c>
      <c r="J67" s="18">
        <f t="shared" ca="1" si="46"/>
        <v>0</v>
      </c>
      <c r="K67" s="18">
        <f t="shared" ca="1" si="46"/>
        <v>0</v>
      </c>
      <c r="L67" s="18">
        <f t="shared" ca="1" si="46"/>
        <v>0</v>
      </c>
      <c r="M67" s="18">
        <f t="shared" ca="1" si="46"/>
        <v>0</v>
      </c>
      <c r="N67" s="18">
        <f t="shared" ca="1" si="46"/>
        <v>0</v>
      </c>
      <c r="O67" s="18">
        <f t="shared" ca="1" si="46"/>
        <v>0</v>
      </c>
      <c r="P67" s="18">
        <f t="shared" ca="1" si="46"/>
        <v>0</v>
      </c>
      <c r="Q67" s="18">
        <f t="shared" ca="1" si="46"/>
        <v>0</v>
      </c>
      <c r="R67" s="18">
        <f t="shared" ca="1" si="46"/>
        <v>0</v>
      </c>
      <c r="S67" s="18">
        <f t="shared" ca="1" si="46"/>
        <v>0</v>
      </c>
      <c r="T67" s="18">
        <f t="shared" ca="1" si="11"/>
        <v>0</v>
      </c>
      <c r="U67" s="18">
        <f t="shared" ca="1" si="47"/>
        <v>0</v>
      </c>
      <c r="V67" s="18">
        <f t="shared" ca="1" si="47"/>
        <v>0</v>
      </c>
      <c r="W67" s="18">
        <f t="shared" ca="1" si="47"/>
        <v>0</v>
      </c>
      <c r="X67" s="18">
        <f t="shared" ca="1" si="47"/>
        <v>0</v>
      </c>
      <c r="Y67" s="18">
        <f t="shared" ca="1" si="47"/>
        <v>0</v>
      </c>
      <c r="Z67" s="18">
        <f t="shared" ca="1" si="47"/>
        <v>0</v>
      </c>
      <c r="AA67" s="18">
        <f t="shared" ca="1" si="47"/>
        <v>0</v>
      </c>
      <c r="AB67" s="18">
        <f t="shared" ca="1" si="47"/>
        <v>0</v>
      </c>
      <c r="AC67" s="18">
        <f t="shared" ca="1" si="47"/>
        <v>0</v>
      </c>
      <c r="AD67" s="18">
        <f t="shared" ca="1" si="47"/>
        <v>0</v>
      </c>
      <c r="AE67" s="18">
        <f t="shared" ca="1" si="47"/>
        <v>0</v>
      </c>
      <c r="AF67" s="18">
        <f t="shared" ca="1" si="47"/>
        <v>0</v>
      </c>
      <c r="AG67" s="18">
        <f t="shared" ca="1" si="47"/>
        <v>0</v>
      </c>
      <c r="AH67" s="18">
        <f t="shared" ca="1" si="47"/>
        <v>0</v>
      </c>
      <c r="AI67" s="18">
        <f t="shared" ca="1" si="47"/>
        <v>0</v>
      </c>
      <c r="AJ67" s="18">
        <f t="shared" ca="1" si="47"/>
        <v>0</v>
      </c>
      <c r="AK67" s="18">
        <f t="shared" ca="1" si="44"/>
        <v>0</v>
      </c>
      <c r="AL67" s="18">
        <f t="shared" ca="1" si="44"/>
        <v>0</v>
      </c>
      <c r="AM67" s="18">
        <f t="shared" ca="1" si="44"/>
        <v>0</v>
      </c>
      <c r="AN67" s="18">
        <f t="shared" ca="1" si="44"/>
        <v>0</v>
      </c>
      <c r="AO67" s="18">
        <f t="shared" ca="1" si="44"/>
        <v>0</v>
      </c>
      <c r="AP67" s="18">
        <f t="shared" ca="1" si="44"/>
        <v>0</v>
      </c>
      <c r="AQ67" s="18">
        <f t="shared" ca="1" si="44"/>
        <v>0</v>
      </c>
      <c r="AR67" s="18">
        <f t="shared" ca="1" si="44"/>
        <v>0</v>
      </c>
      <c r="AS67" s="18">
        <f t="shared" ca="1" si="44"/>
        <v>0</v>
      </c>
      <c r="AT67" s="18">
        <f t="shared" ca="1" si="44"/>
        <v>0</v>
      </c>
      <c r="AU67" s="18">
        <f t="shared" ca="1" si="44"/>
        <v>0</v>
      </c>
      <c r="AV67" s="18">
        <f t="shared" ca="1" si="44"/>
        <v>0</v>
      </c>
      <c r="AW67" s="18">
        <f t="shared" ca="1" si="44"/>
        <v>0</v>
      </c>
      <c r="AX67" s="18">
        <f t="shared" ca="1" si="44"/>
        <v>0</v>
      </c>
      <c r="AY67" s="18">
        <f t="shared" ca="1" si="44"/>
        <v>0</v>
      </c>
      <c r="AZ67" s="18">
        <f t="shared" ca="1" si="48"/>
        <v>0</v>
      </c>
      <c r="BA67" s="18">
        <f t="shared" ca="1" si="48"/>
        <v>0</v>
      </c>
      <c r="BB67" s="18">
        <f t="shared" ca="1" si="48"/>
        <v>0</v>
      </c>
      <c r="BC67" s="18">
        <f t="shared" ca="1" si="48"/>
        <v>0</v>
      </c>
      <c r="BD67" s="18">
        <f t="shared" ca="1" si="48"/>
        <v>20912334.533388998</v>
      </c>
      <c r="BE67" s="18">
        <f t="shared" ca="1" si="48"/>
        <v>1047580.88</v>
      </c>
      <c r="BF67" s="18">
        <f t="shared" ca="1" si="48"/>
        <v>0</v>
      </c>
      <c r="BG67" s="18">
        <f t="shared" ca="1" si="48"/>
        <v>0</v>
      </c>
      <c r="BH67" s="18">
        <f t="shared" ca="1" si="48"/>
        <v>0</v>
      </c>
      <c r="BI67" s="18">
        <f t="shared" ca="1" si="48"/>
        <v>0</v>
      </c>
      <c r="BJ67" s="18">
        <f t="shared" ca="1" si="48"/>
        <v>0</v>
      </c>
      <c r="BK67" s="18">
        <f t="shared" ca="1" si="48"/>
        <v>0</v>
      </c>
      <c r="BL67" s="18">
        <f t="shared" ca="1" si="48"/>
        <v>0</v>
      </c>
      <c r="BM67" s="18">
        <f t="shared" ca="1" si="48"/>
        <v>0</v>
      </c>
      <c r="BN67" s="18">
        <f t="shared" ca="1" si="48"/>
        <v>0</v>
      </c>
      <c r="BO67" s="18">
        <f t="shared" ca="1" si="48"/>
        <v>0</v>
      </c>
      <c r="BP67" s="18">
        <f t="shared" ca="1" si="45"/>
        <v>0</v>
      </c>
      <c r="BQ67" s="18">
        <f t="shared" ca="1" si="45"/>
        <v>0</v>
      </c>
      <c r="BR67" s="18">
        <f t="shared" ca="1" si="45"/>
        <v>0</v>
      </c>
      <c r="BS67" s="18">
        <f t="shared" ca="1" si="45"/>
        <v>0</v>
      </c>
      <c r="BT67" s="18">
        <f t="shared" ca="1" si="45"/>
        <v>0</v>
      </c>
      <c r="BU67" s="18">
        <f t="shared" ca="1" si="45"/>
        <v>0</v>
      </c>
      <c r="BV67" s="18">
        <f t="shared" ca="1" si="45"/>
        <v>0</v>
      </c>
      <c r="BW67" s="18">
        <f t="shared" ca="1" si="45"/>
        <v>0</v>
      </c>
      <c r="BX67" s="18">
        <f t="shared" ca="1" si="45"/>
        <v>0</v>
      </c>
      <c r="BY67" s="18">
        <f t="shared" ca="1" si="45"/>
        <v>0</v>
      </c>
      <c r="BZ67" s="18">
        <f t="shared" ca="1" si="45"/>
        <v>0</v>
      </c>
      <c r="CA67" s="18">
        <f t="shared" ca="1" si="45"/>
        <v>0</v>
      </c>
      <c r="CB67" s="18">
        <f t="shared" ca="1" si="45"/>
        <v>0</v>
      </c>
      <c r="CC67" s="18">
        <f t="shared" ca="1" si="49"/>
        <v>0</v>
      </c>
      <c r="CD67" s="18">
        <f t="shared" ca="1" si="49"/>
        <v>0</v>
      </c>
      <c r="CE67" s="18">
        <f t="shared" ca="1" si="49"/>
        <v>0</v>
      </c>
      <c r="CF67" s="18">
        <f t="shared" ca="1" si="49"/>
        <v>0</v>
      </c>
      <c r="CG67" s="18">
        <f t="shared" ca="1" si="49"/>
        <v>0</v>
      </c>
      <c r="CH67" s="18">
        <f t="shared" ca="1" si="49"/>
        <v>0</v>
      </c>
      <c r="CI67" s="19">
        <f t="shared" ca="1" si="36"/>
        <v>0</v>
      </c>
      <c r="CJ67" s="18">
        <f t="shared" ca="1" si="51"/>
        <v>0</v>
      </c>
      <c r="CK67" s="18">
        <f t="shared" ca="1" si="51"/>
        <v>0</v>
      </c>
      <c r="CL67" s="19">
        <f t="shared" ca="1" si="37"/>
        <v>0</v>
      </c>
      <c r="CM67" s="18">
        <f t="shared" ca="1" si="52"/>
        <v>0</v>
      </c>
      <c r="CN67" s="18">
        <f t="shared" ca="1" si="52"/>
        <v>0</v>
      </c>
      <c r="CO67" s="19">
        <f t="shared" ca="1" si="38"/>
        <v>0</v>
      </c>
      <c r="CP67" s="18">
        <f t="shared" ca="1" si="50"/>
        <v>0</v>
      </c>
      <c r="CQ67" s="18">
        <f t="shared" ca="1" si="50"/>
        <v>0</v>
      </c>
      <c r="CR67" s="18">
        <f t="shared" ca="1" si="50"/>
        <v>0</v>
      </c>
      <c r="CS67" s="18">
        <f t="shared" ca="1" si="50"/>
        <v>0</v>
      </c>
      <c r="CT67" s="18">
        <f t="shared" ca="1" si="50"/>
        <v>0</v>
      </c>
      <c r="CU67" s="19">
        <f t="shared" ca="1" si="43"/>
        <v>21959915.413388997</v>
      </c>
    </row>
    <row r="68" spans="1:99" ht="12.75" customHeight="1">
      <c r="A68" s="59" t="s">
        <v>273</v>
      </c>
      <c r="B68" s="48">
        <v>9000</v>
      </c>
      <c r="C68" s="58" t="s">
        <v>274</v>
      </c>
      <c r="D68" s="49">
        <f t="shared" ref="D68:BO68" ca="1" si="53">SUMIF($C$7:$C$67,"HD",D$7:D$67)</f>
        <v>9567489390.4805965</v>
      </c>
      <c r="E68" s="49">
        <f t="shared" ca="1" si="53"/>
        <v>1714826228.0022814</v>
      </c>
      <c r="F68" s="49">
        <f t="shared" ca="1" si="53"/>
        <v>4008351004.9571424</v>
      </c>
      <c r="G68" s="49">
        <f t="shared" ca="1" si="53"/>
        <v>3844312157.5211749</v>
      </c>
      <c r="H68" s="49">
        <f t="shared" ca="1" si="53"/>
        <v>994095701.1700002</v>
      </c>
      <c r="I68" s="49">
        <f t="shared" ca="1" si="53"/>
        <v>1693860098.0000765</v>
      </c>
      <c r="J68" s="49">
        <f t="shared" ca="1" si="53"/>
        <v>36819107.75</v>
      </c>
      <c r="K68" s="49">
        <f t="shared" ca="1" si="53"/>
        <v>110667701.65999997</v>
      </c>
      <c r="L68" s="49">
        <f t="shared" ca="1" si="53"/>
        <v>15719532.034796324</v>
      </c>
      <c r="M68" s="49">
        <f t="shared" ca="1" si="53"/>
        <v>34671125.469999999</v>
      </c>
      <c r="N68" s="49">
        <f t="shared" ca="1" si="53"/>
        <v>336609.75</v>
      </c>
      <c r="O68" s="49">
        <f t="shared" ca="1" si="53"/>
        <v>1841664365.721102</v>
      </c>
      <c r="P68" s="49">
        <f t="shared" ca="1" si="53"/>
        <v>2727953.7399999998</v>
      </c>
      <c r="Q68" s="49">
        <f t="shared" ca="1" si="53"/>
        <v>1058942243.670709</v>
      </c>
      <c r="R68" s="49">
        <f t="shared" ca="1" si="53"/>
        <v>30961.91</v>
      </c>
      <c r="S68" s="49">
        <f t="shared" ca="1" si="53"/>
        <v>0</v>
      </c>
      <c r="T68" s="49">
        <f t="shared" ca="1" si="53"/>
        <v>21338278878.909412</v>
      </c>
      <c r="U68" s="49">
        <f t="shared" ca="1" si="53"/>
        <v>691984830.8027699</v>
      </c>
      <c r="V68" s="49">
        <f t="shared" ca="1" si="53"/>
        <v>1278497506.1334915</v>
      </c>
      <c r="W68" s="49">
        <f t="shared" ca="1" si="53"/>
        <v>14291889907.54755</v>
      </c>
      <c r="X68" s="49">
        <f t="shared" ca="1" si="53"/>
        <v>68487288.070000067</v>
      </c>
      <c r="Y68" s="49">
        <f t="shared" ca="1" si="53"/>
        <v>702652929.85173917</v>
      </c>
      <c r="Z68" s="49">
        <f t="shared" ca="1" si="53"/>
        <v>1151806984.7474518</v>
      </c>
      <c r="AA68" s="49">
        <f t="shared" ca="1" si="53"/>
        <v>491577.85000000003</v>
      </c>
      <c r="AB68" s="49">
        <f t="shared" ca="1" si="53"/>
        <v>3316343.1700000004</v>
      </c>
      <c r="AC68" s="49">
        <f t="shared" ca="1" si="53"/>
        <v>93557275.81396383</v>
      </c>
      <c r="AD68" s="49">
        <f t="shared" ca="1" si="53"/>
        <v>437376931.88200885</v>
      </c>
      <c r="AE68" s="49">
        <f t="shared" ca="1" si="53"/>
        <v>6367592.4800000004</v>
      </c>
      <c r="AF68" s="49">
        <f t="shared" ca="1" si="53"/>
        <v>83646504.889999717</v>
      </c>
      <c r="AG68" s="49">
        <f t="shared" ca="1" si="53"/>
        <v>469039407.80999994</v>
      </c>
      <c r="AH68" s="49">
        <f t="shared" ca="1" si="53"/>
        <v>488973997.51123798</v>
      </c>
      <c r="AI68" s="49">
        <f t="shared" ca="1" si="53"/>
        <v>27760950.359999996</v>
      </c>
      <c r="AJ68" s="49">
        <f t="shared" ca="1" si="53"/>
        <v>119996857.78208567</v>
      </c>
      <c r="AK68" s="49">
        <f t="shared" ca="1" si="53"/>
        <v>5663592.7300000098</v>
      </c>
      <c r="AL68" s="49">
        <f t="shared" ca="1" si="53"/>
        <v>0</v>
      </c>
      <c r="AM68" s="49">
        <f t="shared" ca="1" si="53"/>
        <v>850168191.33470011</v>
      </c>
      <c r="AN68" s="49">
        <f t="shared" ca="1" si="53"/>
        <v>9366857.959999999</v>
      </c>
      <c r="AO68" s="49">
        <f t="shared" ca="1" si="53"/>
        <v>88526945.469999984</v>
      </c>
      <c r="AP68" s="49">
        <f t="shared" ca="1" si="53"/>
        <v>94769238.781499982</v>
      </c>
      <c r="AQ68" s="49">
        <f t="shared" ca="1" si="53"/>
        <v>0</v>
      </c>
      <c r="AR68" s="49">
        <f t="shared" ca="1" si="53"/>
        <v>0</v>
      </c>
      <c r="AS68" s="49">
        <f t="shared" ca="1" si="53"/>
        <v>0</v>
      </c>
      <c r="AT68" s="49">
        <f t="shared" ca="1" si="53"/>
        <v>2487486637.3406477</v>
      </c>
      <c r="AU68" s="49">
        <f t="shared" ca="1" si="53"/>
        <v>172503046.6833584</v>
      </c>
      <c r="AV68" s="49">
        <f t="shared" ca="1" si="53"/>
        <v>64253216.361598574</v>
      </c>
      <c r="AW68" s="49">
        <f t="shared" ca="1" si="53"/>
        <v>0</v>
      </c>
      <c r="AX68" s="49">
        <f t="shared" ca="1" si="53"/>
        <v>60979846.521935374</v>
      </c>
      <c r="AY68" s="49">
        <f t="shared" ca="1" si="53"/>
        <v>0</v>
      </c>
      <c r="AZ68" s="49">
        <f t="shared" ca="1" si="53"/>
        <v>0</v>
      </c>
      <c r="BA68" s="49">
        <f t="shared" ca="1" si="53"/>
        <v>0</v>
      </c>
      <c r="BB68" s="49">
        <f t="shared" ca="1" si="53"/>
        <v>52564648.740000002</v>
      </c>
      <c r="BC68" s="49">
        <f t="shared" ca="1" si="53"/>
        <v>658622.28</v>
      </c>
      <c r="BD68" s="49">
        <f t="shared" ca="1" si="53"/>
        <v>1624943601.1903913</v>
      </c>
      <c r="BE68" s="49">
        <f t="shared" ca="1" si="53"/>
        <v>41677745.150000028</v>
      </c>
      <c r="BF68" s="49">
        <f t="shared" ca="1" si="53"/>
        <v>0</v>
      </c>
      <c r="BG68" s="49">
        <f t="shared" ca="1" si="53"/>
        <v>0</v>
      </c>
      <c r="BH68" s="49">
        <f t="shared" ca="1" si="53"/>
        <v>408459.22000000003</v>
      </c>
      <c r="BI68" s="49">
        <f t="shared" ca="1" si="53"/>
        <v>366277982.53604192</v>
      </c>
      <c r="BJ68" s="49">
        <f t="shared" ca="1" si="53"/>
        <v>127378693.46903804</v>
      </c>
      <c r="BK68" s="49">
        <f t="shared" ca="1" si="53"/>
        <v>0</v>
      </c>
      <c r="BL68" s="49">
        <f t="shared" ca="1" si="53"/>
        <v>23643390.309809465</v>
      </c>
      <c r="BM68" s="49">
        <f t="shared" ca="1" si="53"/>
        <v>82636577.526666284</v>
      </c>
      <c r="BN68" s="49">
        <f t="shared" ca="1" si="53"/>
        <v>300224815.65202188</v>
      </c>
      <c r="BO68" s="49">
        <f t="shared" ca="1" si="53"/>
        <v>0</v>
      </c>
      <c r="BP68" s="49">
        <f t="shared" ref="BP68:CU68" ca="1" si="54">SUMIF($C$7:$C$67,"HD",BP$7:BP$67)</f>
        <v>2099950608.0041983</v>
      </c>
      <c r="BQ68" s="49">
        <f t="shared" ca="1" si="54"/>
        <v>255057811.83000001</v>
      </c>
      <c r="BR68" s="49">
        <f t="shared" ca="1" si="54"/>
        <v>778725151.83999991</v>
      </c>
      <c r="BS68" s="49">
        <f t="shared" ca="1" si="54"/>
        <v>1470399760.9024713</v>
      </c>
      <c r="BT68" s="49">
        <f t="shared" ca="1" si="54"/>
        <v>0</v>
      </c>
      <c r="BU68" s="49">
        <f t="shared" ca="1" si="54"/>
        <v>226404.5</v>
      </c>
      <c r="BV68" s="49">
        <f t="shared" ca="1" si="54"/>
        <v>279350234.99000001</v>
      </c>
      <c r="BW68" s="49">
        <f t="shared" ca="1" si="54"/>
        <v>12396548.339999998</v>
      </c>
      <c r="BX68" s="49">
        <f t="shared" ca="1" si="54"/>
        <v>0</v>
      </c>
      <c r="BY68" s="49">
        <f t="shared" ca="1" si="54"/>
        <v>133154212.28000002</v>
      </c>
      <c r="BZ68" s="49">
        <f t="shared" ca="1" si="54"/>
        <v>346672011.32999998</v>
      </c>
      <c r="CA68" s="49">
        <f t="shared" ca="1" si="54"/>
        <v>3170160120.9524426</v>
      </c>
      <c r="CB68" s="49">
        <f t="shared" ca="1" si="54"/>
        <v>14471094.309999999</v>
      </c>
      <c r="CC68" s="49">
        <f t="shared" ca="1" si="54"/>
        <v>1678738545.6380985</v>
      </c>
      <c r="CD68" s="49">
        <f t="shared" ca="1" si="54"/>
        <v>1393022.69</v>
      </c>
      <c r="CE68" s="49">
        <f t="shared" ca="1" si="54"/>
        <v>225162.5</v>
      </c>
      <c r="CF68" s="49">
        <f t="shared" ca="1" si="54"/>
        <v>63025262.540000014</v>
      </c>
      <c r="CG68" s="49">
        <f t="shared" ca="1" si="54"/>
        <v>482937418.01999986</v>
      </c>
      <c r="CH68" s="49">
        <f t="shared" ca="1" si="54"/>
        <v>104881702.91</v>
      </c>
      <c r="CI68" s="49">
        <f t="shared" ca="1" si="54"/>
        <v>10004975781.794601</v>
      </c>
      <c r="CJ68" s="49">
        <f t="shared" ca="1" si="54"/>
        <v>134890270.29247805</v>
      </c>
      <c r="CK68" s="49">
        <f t="shared" ca="1" si="54"/>
        <v>261164689.12228006</v>
      </c>
      <c r="CL68" s="49">
        <f t="shared" ca="1" si="54"/>
        <v>2251219458.4329057</v>
      </c>
      <c r="CM68" s="49">
        <f t="shared" ca="1" si="54"/>
        <v>246588211.31953254</v>
      </c>
      <c r="CN68" s="49">
        <f t="shared" ca="1" si="54"/>
        <v>2004631247.1133733</v>
      </c>
      <c r="CO68" s="49">
        <f t="shared" ca="1" si="54"/>
        <v>7357701363.9469395</v>
      </c>
      <c r="CP68" s="49">
        <f t="shared" ca="1" si="54"/>
        <v>1919955573.1980743</v>
      </c>
      <c r="CQ68" s="49">
        <f t="shared" ca="1" si="54"/>
        <v>5437745790.7488642</v>
      </c>
      <c r="CR68" s="49">
        <f t="shared" ca="1" si="54"/>
        <v>458320729.72499895</v>
      </c>
      <c r="CS68" s="49">
        <f t="shared" ca="1" si="54"/>
        <v>5652865.3300000001</v>
      </c>
      <c r="CT68" s="49">
        <f t="shared" ca="1" si="54"/>
        <v>375511.08</v>
      </c>
      <c r="CU68" s="49">
        <f t="shared" ca="1" si="54"/>
        <v>84426372627.733536</v>
      </c>
    </row>
    <row r="69" spans="1:99" ht="12.75" customHeight="1">
      <c r="A69" s="59" t="s">
        <v>276</v>
      </c>
      <c r="B69" s="48">
        <v>9001</v>
      </c>
      <c r="C69" s="58" t="s">
        <v>277</v>
      </c>
      <c r="D69" s="49">
        <f t="shared" ref="D69:BO69" ca="1" si="55">SUMIF($C$7:$C$67,"H",D$7:D$67)+SUMIF($C$7:$C$67,"E",D$7:D$67)</f>
        <v>0</v>
      </c>
      <c r="E69" s="49">
        <f t="shared" ca="1" si="55"/>
        <v>0</v>
      </c>
      <c r="F69" s="49">
        <f t="shared" ca="1" si="55"/>
        <v>0</v>
      </c>
      <c r="G69" s="49">
        <f t="shared" ca="1" si="55"/>
        <v>0</v>
      </c>
      <c r="H69" s="49">
        <f t="shared" ca="1" si="55"/>
        <v>0</v>
      </c>
      <c r="I69" s="49">
        <f t="shared" ca="1" si="55"/>
        <v>0</v>
      </c>
      <c r="J69" s="49">
        <f t="shared" ca="1" si="55"/>
        <v>0</v>
      </c>
      <c r="K69" s="49">
        <f t="shared" ca="1" si="55"/>
        <v>0</v>
      </c>
      <c r="L69" s="49">
        <f t="shared" ca="1" si="55"/>
        <v>0</v>
      </c>
      <c r="M69" s="49">
        <f t="shared" ca="1" si="55"/>
        <v>0</v>
      </c>
      <c r="N69" s="49">
        <f t="shared" ca="1" si="55"/>
        <v>0</v>
      </c>
      <c r="O69" s="49">
        <f t="shared" ca="1" si="55"/>
        <v>0</v>
      </c>
      <c r="P69" s="49">
        <f t="shared" ca="1" si="55"/>
        <v>0</v>
      </c>
      <c r="Q69" s="49">
        <f t="shared" ca="1" si="55"/>
        <v>0</v>
      </c>
      <c r="R69" s="49">
        <f t="shared" ca="1" si="55"/>
        <v>0</v>
      </c>
      <c r="S69" s="49">
        <f t="shared" ca="1" si="55"/>
        <v>0</v>
      </c>
      <c r="T69" s="49">
        <f t="shared" ca="1" si="55"/>
        <v>0</v>
      </c>
      <c r="U69" s="49">
        <f t="shared" ca="1" si="55"/>
        <v>0</v>
      </c>
      <c r="V69" s="49">
        <f t="shared" ca="1" si="55"/>
        <v>0</v>
      </c>
      <c r="W69" s="49">
        <f t="shared" ca="1" si="55"/>
        <v>0</v>
      </c>
      <c r="X69" s="49">
        <f t="shared" ca="1" si="55"/>
        <v>0</v>
      </c>
      <c r="Y69" s="49">
        <f t="shared" ca="1" si="55"/>
        <v>0</v>
      </c>
      <c r="Z69" s="49">
        <f t="shared" ca="1" si="55"/>
        <v>0</v>
      </c>
      <c r="AA69" s="49">
        <f t="shared" ca="1" si="55"/>
        <v>0</v>
      </c>
      <c r="AB69" s="49">
        <f t="shared" ca="1" si="55"/>
        <v>0</v>
      </c>
      <c r="AC69" s="49">
        <f t="shared" ca="1" si="55"/>
        <v>0</v>
      </c>
      <c r="AD69" s="49">
        <f t="shared" ca="1" si="55"/>
        <v>0</v>
      </c>
      <c r="AE69" s="49">
        <f t="shared" ca="1" si="55"/>
        <v>0</v>
      </c>
      <c r="AF69" s="49">
        <f t="shared" ca="1" si="55"/>
        <v>0</v>
      </c>
      <c r="AG69" s="49">
        <f t="shared" ca="1" si="55"/>
        <v>0</v>
      </c>
      <c r="AH69" s="49">
        <f t="shared" ca="1" si="55"/>
        <v>0</v>
      </c>
      <c r="AI69" s="49">
        <f t="shared" ca="1" si="55"/>
        <v>0</v>
      </c>
      <c r="AJ69" s="49">
        <f t="shared" ca="1" si="55"/>
        <v>0</v>
      </c>
      <c r="AK69" s="49">
        <f t="shared" ca="1" si="55"/>
        <v>0</v>
      </c>
      <c r="AL69" s="49">
        <f t="shared" ca="1" si="55"/>
        <v>0</v>
      </c>
      <c r="AM69" s="49">
        <f t="shared" ca="1" si="55"/>
        <v>0</v>
      </c>
      <c r="AN69" s="49">
        <f t="shared" ca="1" si="55"/>
        <v>0</v>
      </c>
      <c r="AO69" s="49">
        <f t="shared" ca="1" si="55"/>
        <v>0</v>
      </c>
      <c r="AP69" s="49">
        <f t="shared" ca="1" si="55"/>
        <v>0</v>
      </c>
      <c r="AQ69" s="49">
        <f t="shared" ca="1" si="55"/>
        <v>0</v>
      </c>
      <c r="AR69" s="49">
        <f t="shared" ca="1" si="55"/>
        <v>0</v>
      </c>
      <c r="AS69" s="49">
        <f t="shared" ca="1" si="55"/>
        <v>0</v>
      </c>
      <c r="AT69" s="49">
        <f t="shared" ca="1" si="55"/>
        <v>0</v>
      </c>
      <c r="AU69" s="49">
        <f t="shared" ca="1" si="55"/>
        <v>0</v>
      </c>
      <c r="AV69" s="49">
        <f t="shared" ca="1" si="55"/>
        <v>0</v>
      </c>
      <c r="AW69" s="49">
        <f t="shared" ca="1" si="55"/>
        <v>0</v>
      </c>
      <c r="AX69" s="49">
        <f t="shared" ca="1" si="55"/>
        <v>0</v>
      </c>
      <c r="AY69" s="49">
        <f t="shared" ca="1" si="55"/>
        <v>0</v>
      </c>
      <c r="AZ69" s="49">
        <f t="shared" ca="1" si="55"/>
        <v>0</v>
      </c>
      <c r="BA69" s="49">
        <f t="shared" ca="1" si="55"/>
        <v>0</v>
      </c>
      <c r="BB69" s="49">
        <f t="shared" ca="1" si="55"/>
        <v>0</v>
      </c>
      <c r="BC69" s="49">
        <f t="shared" ca="1" si="55"/>
        <v>0</v>
      </c>
      <c r="BD69" s="49">
        <f t="shared" ca="1" si="55"/>
        <v>597371118.08758891</v>
      </c>
      <c r="BE69" s="49">
        <f t="shared" ca="1" si="55"/>
        <v>46318272.84000086</v>
      </c>
      <c r="BF69" s="49">
        <f t="shared" ca="1" si="55"/>
        <v>0</v>
      </c>
      <c r="BG69" s="49">
        <f t="shared" ca="1" si="55"/>
        <v>0</v>
      </c>
      <c r="BH69" s="49">
        <f t="shared" ca="1" si="55"/>
        <v>0</v>
      </c>
      <c r="BI69" s="49">
        <f t="shared" ca="1" si="55"/>
        <v>0</v>
      </c>
      <c r="BJ69" s="49">
        <f t="shared" ca="1" si="55"/>
        <v>0</v>
      </c>
      <c r="BK69" s="49">
        <f t="shared" ca="1" si="55"/>
        <v>0</v>
      </c>
      <c r="BL69" s="49">
        <f t="shared" ca="1" si="55"/>
        <v>0</v>
      </c>
      <c r="BM69" s="49">
        <f t="shared" ca="1" si="55"/>
        <v>0</v>
      </c>
      <c r="BN69" s="49">
        <f t="shared" ca="1" si="55"/>
        <v>0</v>
      </c>
      <c r="BO69" s="49">
        <f t="shared" ca="1" si="55"/>
        <v>0</v>
      </c>
      <c r="BP69" s="49">
        <f t="shared" ref="BP69:CU69" ca="1" si="56">SUMIF($C$7:$C$67,"H",BP$7:BP$67)+SUMIF($C$7:$C$67,"E",BP$7:BP$67)</f>
        <v>0</v>
      </c>
      <c r="BQ69" s="49">
        <f t="shared" ca="1" si="56"/>
        <v>0</v>
      </c>
      <c r="BR69" s="49">
        <f t="shared" ca="1" si="56"/>
        <v>0</v>
      </c>
      <c r="BS69" s="49">
        <f t="shared" ca="1" si="56"/>
        <v>0</v>
      </c>
      <c r="BT69" s="49">
        <f t="shared" ca="1" si="56"/>
        <v>0</v>
      </c>
      <c r="BU69" s="49">
        <f t="shared" ca="1" si="56"/>
        <v>0</v>
      </c>
      <c r="BV69" s="49">
        <f t="shared" ca="1" si="56"/>
        <v>0</v>
      </c>
      <c r="BW69" s="49">
        <f t="shared" ca="1" si="56"/>
        <v>0</v>
      </c>
      <c r="BX69" s="49">
        <f t="shared" ca="1" si="56"/>
        <v>0</v>
      </c>
      <c r="BY69" s="49">
        <f t="shared" ca="1" si="56"/>
        <v>0</v>
      </c>
      <c r="BZ69" s="49">
        <f t="shared" ca="1" si="56"/>
        <v>0</v>
      </c>
      <c r="CA69" s="49">
        <f t="shared" ca="1" si="56"/>
        <v>0</v>
      </c>
      <c r="CB69" s="49">
        <f t="shared" ca="1" si="56"/>
        <v>0</v>
      </c>
      <c r="CC69" s="49">
        <f t="shared" ca="1" si="56"/>
        <v>0</v>
      </c>
      <c r="CD69" s="49">
        <f t="shared" ca="1" si="56"/>
        <v>0</v>
      </c>
      <c r="CE69" s="49">
        <f t="shared" ca="1" si="56"/>
        <v>0</v>
      </c>
      <c r="CF69" s="49">
        <f t="shared" ca="1" si="56"/>
        <v>0</v>
      </c>
      <c r="CG69" s="49">
        <f t="shared" ca="1" si="56"/>
        <v>0</v>
      </c>
      <c r="CH69" s="49">
        <f t="shared" ca="1" si="56"/>
        <v>-30504.459999999995</v>
      </c>
      <c r="CI69" s="49">
        <f t="shared" ca="1" si="56"/>
        <v>2496138430.2042842</v>
      </c>
      <c r="CJ69" s="49">
        <f t="shared" ca="1" si="56"/>
        <v>1616256.9935000003</v>
      </c>
      <c r="CK69" s="49">
        <f t="shared" ca="1" si="56"/>
        <v>37170078.399200685</v>
      </c>
      <c r="CL69" s="49">
        <f t="shared" ca="1" si="56"/>
        <v>364856374.63043308</v>
      </c>
      <c r="CM69" s="49">
        <f t="shared" ca="1" si="56"/>
        <v>4374332.1461832644</v>
      </c>
      <c r="CN69" s="49">
        <f t="shared" ca="1" si="56"/>
        <v>360482042.48424983</v>
      </c>
      <c r="CO69" s="49">
        <f t="shared" ca="1" si="56"/>
        <v>2092495720.1811507</v>
      </c>
      <c r="CP69" s="49">
        <f t="shared" ca="1" si="56"/>
        <v>184554265.49182636</v>
      </c>
      <c r="CQ69" s="49">
        <f t="shared" ca="1" si="56"/>
        <v>1907941454.6893244</v>
      </c>
      <c r="CR69" s="49">
        <f t="shared" ca="1" si="56"/>
        <v>14100851.289999623</v>
      </c>
      <c r="CS69" s="49">
        <f t="shared" ca="1" si="56"/>
        <v>0</v>
      </c>
      <c r="CT69" s="49">
        <f t="shared" ca="1" si="56"/>
        <v>0</v>
      </c>
      <c r="CU69" s="49">
        <f t="shared" ca="1" si="56"/>
        <v>3153898167.9618745</v>
      </c>
    </row>
    <row r="70" spans="1:99" ht="12.75" customHeight="1">
      <c r="A70" s="59" t="s">
        <v>279</v>
      </c>
      <c r="B70" s="48">
        <v>9003</v>
      </c>
      <c r="C70" s="58" t="s">
        <v>280</v>
      </c>
      <c r="D70" s="49">
        <f t="shared" ref="D70:I70" ca="1" si="57">D68+D69</f>
        <v>9567489390.4805965</v>
      </c>
      <c r="E70" s="49">
        <f t="shared" ca="1" si="57"/>
        <v>1714826228.0022814</v>
      </c>
      <c r="F70" s="49">
        <f t="shared" ca="1" si="57"/>
        <v>4008351004.9571424</v>
      </c>
      <c r="G70" s="49">
        <f t="shared" ca="1" si="57"/>
        <v>3844312157.5211749</v>
      </c>
      <c r="H70" s="49">
        <f t="shared" ca="1" si="57"/>
        <v>994095701.1700002</v>
      </c>
      <c r="I70" s="49">
        <f t="shared" ca="1" si="57"/>
        <v>1693860098.0000765</v>
      </c>
      <c r="J70" s="49">
        <f ca="1">J68+J69</f>
        <v>36819107.75</v>
      </c>
      <c r="K70" s="49">
        <f ca="1">K68+K69</f>
        <v>110667701.65999997</v>
      </c>
      <c r="L70" s="49">
        <f t="shared" ref="L70:BU70" ca="1" si="58">L68+L69</f>
        <v>15719532.034796324</v>
      </c>
      <c r="M70" s="49">
        <f t="shared" ca="1" si="58"/>
        <v>34671125.469999999</v>
      </c>
      <c r="N70" s="49">
        <f t="shared" ca="1" si="58"/>
        <v>336609.75</v>
      </c>
      <c r="O70" s="49">
        <f t="shared" ca="1" si="58"/>
        <v>1841664365.721102</v>
      </c>
      <c r="P70" s="49">
        <f t="shared" ca="1" si="58"/>
        <v>2727953.7399999998</v>
      </c>
      <c r="Q70" s="49">
        <f t="shared" ca="1" si="58"/>
        <v>1058942243.670709</v>
      </c>
      <c r="R70" s="49">
        <f t="shared" ca="1" si="58"/>
        <v>30961.91</v>
      </c>
      <c r="S70" s="49">
        <f t="shared" ca="1" si="58"/>
        <v>0</v>
      </c>
      <c r="T70" s="49">
        <f t="shared" ca="1" si="58"/>
        <v>21338278878.909412</v>
      </c>
      <c r="U70" s="49">
        <f t="shared" ca="1" si="58"/>
        <v>691984830.8027699</v>
      </c>
      <c r="V70" s="49">
        <f t="shared" ca="1" si="58"/>
        <v>1278497506.1334915</v>
      </c>
      <c r="W70" s="49">
        <f t="shared" ca="1" si="58"/>
        <v>14291889907.54755</v>
      </c>
      <c r="X70" s="49">
        <f t="shared" ca="1" si="58"/>
        <v>68487288.070000067</v>
      </c>
      <c r="Y70" s="49">
        <f t="shared" ca="1" si="58"/>
        <v>702652929.85173917</v>
      </c>
      <c r="Z70" s="49">
        <f t="shared" ca="1" si="58"/>
        <v>1151806984.7474518</v>
      </c>
      <c r="AA70" s="49">
        <f t="shared" ca="1" si="58"/>
        <v>491577.85000000003</v>
      </c>
      <c r="AB70" s="49">
        <f t="shared" ca="1" si="58"/>
        <v>3316343.1700000004</v>
      </c>
      <c r="AC70" s="49">
        <f t="shared" ca="1" si="58"/>
        <v>93557275.81396383</v>
      </c>
      <c r="AD70" s="49">
        <f t="shared" ca="1" si="58"/>
        <v>437376931.88200885</v>
      </c>
      <c r="AE70" s="49">
        <f t="shared" ca="1" si="58"/>
        <v>6367592.4800000004</v>
      </c>
      <c r="AF70" s="49">
        <f t="shared" ca="1" si="58"/>
        <v>83646504.889999717</v>
      </c>
      <c r="AG70" s="49">
        <f t="shared" ca="1" si="58"/>
        <v>469039407.80999994</v>
      </c>
      <c r="AH70" s="49">
        <f t="shared" ca="1" si="58"/>
        <v>488973997.51123798</v>
      </c>
      <c r="AI70" s="49">
        <f t="shared" ca="1" si="58"/>
        <v>27760950.359999996</v>
      </c>
      <c r="AJ70" s="49">
        <f t="shared" ca="1" si="58"/>
        <v>119996857.78208567</v>
      </c>
      <c r="AK70" s="49">
        <f t="shared" ca="1" si="58"/>
        <v>5663592.7300000098</v>
      </c>
      <c r="AL70" s="49">
        <f t="shared" ca="1" si="58"/>
        <v>0</v>
      </c>
      <c r="AM70" s="49">
        <f t="shared" ca="1" si="58"/>
        <v>850168191.33470011</v>
      </c>
      <c r="AN70" s="49">
        <f t="shared" ca="1" si="58"/>
        <v>9366857.959999999</v>
      </c>
      <c r="AO70" s="49">
        <f t="shared" ca="1" si="58"/>
        <v>88526945.469999984</v>
      </c>
      <c r="AP70" s="49">
        <f t="shared" ca="1" si="58"/>
        <v>94769238.781499982</v>
      </c>
      <c r="AQ70" s="49">
        <f t="shared" ca="1" si="58"/>
        <v>0</v>
      </c>
      <c r="AR70" s="49">
        <f t="shared" ca="1" si="58"/>
        <v>0</v>
      </c>
      <c r="AS70" s="49">
        <f t="shared" ca="1" si="58"/>
        <v>0</v>
      </c>
      <c r="AT70" s="49">
        <f t="shared" ca="1" si="58"/>
        <v>2487486637.3406477</v>
      </c>
      <c r="AU70" s="49">
        <f t="shared" ca="1" si="58"/>
        <v>172503046.6833584</v>
      </c>
      <c r="AV70" s="49">
        <f t="shared" ca="1" si="58"/>
        <v>64253216.361598574</v>
      </c>
      <c r="AW70" s="49">
        <f t="shared" ca="1" si="58"/>
        <v>0</v>
      </c>
      <c r="AX70" s="49">
        <f t="shared" ca="1" si="58"/>
        <v>60979846.521935374</v>
      </c>
      <c r="AY70" s="49">
        <f t="shared" ca="1" si="58"/>
        <v>0</v>
      </c>
      <c r="AZ70" s="49">
        <f t="shared" ca="1" si="58"/>
        <v>0</v>
      </c>
      <c r="BA70" s="49">
        <f t="shared" ca="1" si="58"/>
        <v>0</v>
      </c>
      <c r="BB70" s="49">
        <f t="shared" ca="1" si="58"/>
        <v>52564648.740000002</v>
      </c>
      <c r="BC70" s="49">
        <f t="shared" ca="1" si="58"/>
        <v>658622.28</v>
      </c>
      <c r="BD70" s="49">
        <f t="shared" ca="1" si="58"/>
        <v>2222314719.2779803</v>
      </c>
      <c r="BE70" s="49">
        <f t="shared" ca="1" si="58"/>
        <v>87996017.990000889</v>
      </c>
      <c r="BF70" s="49">
        <f t="shared" ca="1" si="58"/>
        <v>0</v>
      </c>
      <c r="BG70" s="49">
        <f t="shared" ca="1" si="58"/>
        <v>0</v>
      </c>
      <c r="BH70" s="49">
        <f t="shared" ca="1" si="58"/>
        <v>408459.22000000003</v>
      </c>
      <c r="BI70" s="49">
        <f t="shared" ca="1" si="58"/>
        <v>366277982.53604192</v>
      </c>
      <c r="BJ70" s="49">
        <f t="shared" ca="1" si="58"/>
        <v>127378693.46903804</v>
      </c>
      <c r="BK70" s="49">
        <f t="shared" ca="1" si="58"/>
        <v>0</v>
      </c>
      <c r="BL70" s="49">
        <f t="shared" ca="1" si="58"/>
        <v>23643390.309809465</v>
      </c>
      <c r="BM70" s="49">
        <f t="shared" ca="1" si="58"/>
        <v>82636577.526666284</v>
      </c>
      <c r="BN70" s="49">
        <f t="shared" ca="1" si="58"/>
        <v>300224815.65202188</v>
      </c>
      <c r="BO70" s="49">
        <f t="shared" ca="1" si="58"/>
        <v>0</v>
      </c>
      <c r="BP70" s="49">
        <f t="shared" ca="1" si="58"/>
        <v>2099950608.0041983</v>
      </c>
      <c r="BQ70" s="49">
        <f t="shared" ca="1" si="58"/>
        <v>255057811.83000001</v>
      </c>
      <c r="BR70" s="49">
        <f t="shared" ca="1" si="58"/>
        <v>778725151.83999991</v>
      </c>
      <c r="BS70" s="49">
        <f t="shared" ca="1" si="58"/>
        <v>1470399760.9024713</v>
      </c>
      <c r="BT70" s="49">
        <f t="shared" ca="1" si="58"/>
        <v>0</v>
      </c>
      <c r="BU70" s="49">
        <f t="shared" ca="1" si="58"/>
        <v>226404.5</v>
      </c>
      <c r="BV70" s="49">
        <f ca="1">BV68+BV69</f>
        <v>279350234.99000001</v>
      </c>
      <c r="BW70" s="49">
        <f ca="1">BW68+BW69</f>
        <v>12396548.339999998</v>
      </c>
      <c r="BX70" s="49">
        <f ca="1">BX68+BX69</f>
        <v>0</v>
      </c>
      <c r="BY70" s="49">
        <f ca="1">BY68+BY69</f>
        <v>133154212.28000002</v>
      </c>
      <c r="BZ70" s="49">
        <f t="shared" ref="BZ70:CP70" ca="1" si="59">BZ68+BZ69</f>
        <v>346672011.32999998</v>
      </c>
      <c r="CA70" s="49">
        <f t="shared" ca="1" si="59"/>
        <v>3170160120.9524426</v>
      </c>
      <c r="CB70" s="49">
        <f t="shared" ca="1" si="59"/>
        <v>14471094.309999999</v>
      </c>
      <c r="CC70" s="49">
        <f t="shared" ca="1" si="59"/>
        <v>1678738545.6380985</v>
      </c>
      <c r="CD70" s="49">
        <f t="shared" ca="1" si="59"/>
        <v>1393022.69</v>
      </c>
      <c r="CE70" s="49">
        <f t="shared" ca="1" si="59"/>
        <v>225162.5</v>
      </c>
      <c r="CF70" s="49">
        <f t="shared" ca="1" si="59"/>
        <v>63025262.540000014</v>
      </c>
      <c r="CG70" s="49">
        <f t="shared" ca="1" si="59"/>
        <v>482937418.01999986</v>
      </c>
      <c r="CH70" s="49">
        <f t="shared" ca="1" si="59"/>
        <v>104851198.45</v>
      </c>
      <c r="CI70" s="49">
        <f t="shared" ca="1" si="59"/>
        <v>12501114211.998886</v>
      </c>
      <c r="CJ70" s="49">
        <f t="shared" ca="1" si="59"/>
        <v>136506527.28597805</v>
      </c>
      <c r="CK70" s="49">
        <f t="shared" ca="1" si="59"/>
        <v>298334767.52148074</v>
      </c>
      <c r="CL70" s="49">
        <f t="shared" ca="1" si="59"/>
        <v>2616075833.0633388</v>
      </c>
      <c r="CM70" s="49">
        <f t="shared" ca="1" si="59"/>
        <v>250962543.4657158</v>
      </c>
      <c r="CN70" s="49">
        <f t="shared" ca="1" si="59"/>
        <v>2365113289.5976229</v>
      </c>
      <c r="CO70" s="49">
        <f t="shared" ca="1" si="59"/>
        <v>9450197084.1280899</v>
      </c>
      <c r="CP70" s="49">
        <f t="shared" ca="1" si="59"/>
        <v>2104509838.6899006</v>
      </c>
      <c r="CQ70" s="49">
        <f ca="1">CQ68+CQ69</f>
        <v>7345687245.4381886</v>
      </c>
      <c r="CR70" s="49">
        <f ca="1">CR68+CR69</f>
        <v>472421581.01499856</v>
      </c>
      <c r="CS70" s="49">
        <f ca="1">CS68+CS69</f>
        <v>5652865.3300000001</v>
      </c>
      <c r="CT70" s="49">
        <f ca="1">CT68+CT69</f>
        <v>375511.08</v>
      </c>
      <c r="CU70" s="49">
        <f ca="1">CU68+CU69</f>
        <v>87580270795.695404</v>
      </c>
    </row>
    <row r="71" spans="1:99" ht="12.75" customHeight="1"/>
    <row r="73" spans="1:99" s="35" customFormat="1">
      <c r="A73" s="53"/>
      <c r="B73" s="53"/>
      <c r="C73" s="53"/>
    </row>
    <row r="74" spans="1:99" s="35" customFormat="1">
      <c r="A74" s="53"/>
      <c r="B74" s="53"/>
      <c r="C74" s="53"/>
    </row>
    <row r="75" spans="1:99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</row>
    <row r="76" spans="1:99" s="35" customFormat="1">
      <c r="A76" s="6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</row>
  </sheetData>
  <mergeCells count="1">
    <mergeCell ref="E2:G2"/>
  </mergeCells>
  <dataValidations count="2">
    <dataValidation type="list" allowBlank="1" showInputMessage="1" showErrorMessage="1" sqref="C2">
      <formula1>"Toplam,Yurtiçi,Yurtdışı"</formula1>
    </dataValidation>
    <dataValidation type="list" allowBlank="1" showInputMessage="1" showErrorMessage="1" sqref="B2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C76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317</v>
      </c>
      <c r="B2" s="4" t="s">
        <v>6</v>
      </c>
      <c r="C2" s="4" t="s">
        <v>6</v>
      </c>
      <c r="E2" s="91" t="s">
        <v>137</v>
      </c>
      <c r="F2" s="92"/>
      <c r="G2" s="93"/>
      <c r="H2" s="6"/>
    </row>
    <row r="3" spans="1:159" ht="15" customHeight="1">
      <c r="A3" s="5" t="s">
        <v>357</v>
      </c>
      <c r="B3" s="2"/>
      <c r="C3" s="2"/>
      <c r="E3" s="7"/>
    </row>
    <row r="4" spans="1:159" ht="22.5" customHeight="1"/>
    <row r="5" spans="1:159" ht="22.5" customHeight="1">
      <c r="D5" s="78">
        <v>790</v>
      </c>
      <c r="E5" s="78">
        <v>791</v>
      </c>
      <c r="F5" s="78">
        <v>792</v>
      </c>
      <c r="G5" s="78">
        <v>793</v>
      </c>
      <c r="H5" s="78">
        <v>794</v>
      </c>
      <c r="I5" s="78">
        <v>795</v>
      </c>
      <c r="J5" s="78">
        <v>796</v>
      </c>
      <c r="K5" s="78">
        <v>797</v>
      </c>
      <c r="L5" s="78">
        <v>908</v>
      </c>
      <c r="M5" s="78">
        <v>909</v>
      </c>
      <c r="N5" s="78">
        <v>910</v>
      </c>
      <c r="O5" s="78">
        <v>91001</v>
      </c>
      <c r="P5" s="78">
        <v>91002</v>
      </c>
      <c r="Q5" s="78">
        <v>911</v>
      </c>
      <c r="R5" s="78">
        <v>91101</v>
      </c>
      <c r="S5" s="78">
        <v>91102</v>
      </c>
      <c r="T5" s="78">
        <v>799</v>
      </c>
      <c r="U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122</v>
      </c>
      <c r="E6" s="56" t="s">
        <v>123</v>
      </c>
      <c r="F6" s="56" t="s">
        <v>124</v>
      </c>
      <c r="G6" s="56" t="s">
        <v>125</v>
      </c>
      <c r="H6" s="56" t="s">
        <v>126</v>
      </c>
      <c r="I6" s="56" t="s">
        <v>127</v>
      </c>
      <c r="J6" s="56" t="s">
        <v>17</v>
      </c>
      <c r="K6" s="56" t="s">
        <v>18</v>
      </c>
      <c r="L6" s="56" t="s">
        <v>19</v>
      </c>
      <c r="M6" s="56" t="s">
        <v>20</v>
      </c>
      <c r="N6" s="56" t="s">
        <v>21</v>
      </c>
      <c r="O6" s="56" t="s">
        <v>22</v>
      </c>
      <c r="P6" s="56" t="s">
        <v>23</v>
      </c>
      <c r="Q6" s="56" t="s">
        <v>24</v>
      </c>
      <c r="R6" s="56" t="s">
        <v>22</v>
      </c>
      <c r="S6" s="56" t="s">
        <v>23</v>
      </c>
      <c r="T6" s="56" t="s">
        <v>128</v>
      </c>
      <c r="U6" s="79" t="s">
        <v>318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8">
        <f t="shared" ref="D7:J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8">
        <f t="shared" ca="1" si="0"/>
        <v>0</v>
      </c>
      <c r="F7" s="18">
        <f t="shared" ca="1" si="0"/>
        <v>0</v>
      </c>
      <c r="G7" s="18">
        <f t="shared" ca="1" si="0"/>
        <v>0</v>
      </c>
      <c r="H7" s="18">
        <f t="shared" ca="1" si="0"/>
        <v>0</v>
      </c>
      <c r="I7" s="18">
        <f t="shared" ca="1" si="0"/>
        <v>0</v>
      </c>
      <c r="J7" s="18">
        <f t="shared" ca="1" si="0"/>
        <v>0</v>
      </c>
      <c r="K7" s="19">
        <f ca="1">L7+M7+N7+Q7</f>
        <v>0</v>
      </c>
      <c r="L7" s="18">
        <f t="shared" ref="L7:T22" ca="1" si="1">IFERROR(IF($C$2="Yurtiçi",INDIRECT("'"&amp;$B$2&amp;"'!"&amp;ADDRESS(MATCH($B7,INDIRECT("'"&amp;$B$2&amp;"'!$B$1:$B$1095"),0),MATCH(L$5,INDIRECT("'"&amp;$B$2&amp;"'!5:5"),0))),IF($C$2="Yurtdışı",INDIRECT("'"&amp;$B$2&amp;"'!"&amp;ADDRESS(MATCH($B7,INDIRECT("'"&amp;$B$2&amp;"'!$B$1:$B$1095"),0),MATCH(L$5,INDIRECT("'"&amp;$B$2&amp;"'!5:5"),0)+1)),INDIRECT("'"&amp;$B$2&amp;"'!"&amp;ADDRESS(MATCH($B7,INDIRECT("'"&amp;$B$2&amp;"'!$B$1:$B$1095"),0),MATCH(L$5,INDIRECT("'"&amp;$B$2&amp;"'!5:5"),0)))+INDIRECT("'"&amp;$B$2&amp;"'!"&amp;ADDRESS(MATCH($B7,INDIRECT("'"&amp;$B$2&amp;"'!$B$1:$B$1095"),0),MATCH(L$5,INDIRECT("'"&amp;$B$2&amp;"'!5:5"),0)+1)))),0)</f>
        <v>0</v>
      </c>
      <c r="M7" s="18">
        <f t="shared" ca="1" si="1"/>
        <v>0</v>
      </c>
      <c r="N7" s="19">
        <f ca="1">+O7+P7</f>
        <v>0</v>
      </c>
      <c r="O7" s="18">
        <f t="shared" ca="1" si="1"/>
        <v>0</v>
      </c>
      <c r="P7" s="18">
        <f t="shared" ca="1" si="1"/>
        <v>0</v>
      </c>
      <c r="Q7" s="19">
        <f ca="1">+R7+S7</f>
        <v>0</v>
      </c>
      <c r="R7" s="18">
        <f t="shared" ca="1" si="1"/>
        <v>0</v>
      </c>
      <c r="S7" s="18">
        <f t="shared" ca="1" si="1"/>
        <v>0</v>
      </c>
      <c r="T7" s="18">
        <f t="shared" ca="1" si="1"/>
        <v>0</v>
      </c>
      <c r="U7" s="19">
        <f ca="1">SUM(D7:K7)+T7</f>
        <v>0</v>
      </c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8">
        <f t="shared" ca="1" si="0"/>
        <v>0</v>
      </c>
      <c r="E8" s="18">
        <f t="shared" ca="1" si="0"/>
        <v>0</v>
      </c>
      <c r="F8" s="18">
        <f t="shared" ca="1" si="0"/>
        <v>0</v>
      </c>
      <c r="G8" s="18">
        <f t="shared" ca="1" si="0"/>
        <v>0</v>
      </c>
      <c r="H8" s="18">
        <f t="shared" ca="1" si="0"/>
        <v>0</v>
      </c>
      <c r="I8" s="18">
        <f t="shared" ca="1" si="0"/>
        <v>0</v>
      </c>
      <c r="J8" s="18">
        <f t="shared" ca="1" si="0"/>
        <v>0</v>
      </c>
      <c r="K8" s="19">
        <f t="shared" ref="K8:K23" ca="1" si="2">L8+M8+N8+Q8</f>
        <v>0</v>
      </c>
      <c r="L8" s="18">
        <f t="shared" ca="1" si="1"/>
        <v>0</v>
      </c>
      <c r="M8" s="18">
        <f t="shared" ca="1" si="1"/>
        <v>0</v>
      </c>
      <c r="N8" s="19">
        <f t="shared" ref="N8:N23" ca="1" si="3">+O8+P8</f>
        <v>0</v>
      </c>
      <c r="O8" s="18">
        <f t="shared" ca="1" si="1"/>
        <v>0</v>
      </c>
      <c r="P8" s="18">
        <f t="shared" ca="1" si="1"/>
        <v>0</v>
      </c>
      <c r="Q8" s="19">
        <f t="shared" ref="Q8:Q23" ca="1" si="4">+R8+S8</f>
        <v>0</v>
      </c>
      <c r="R8" s="18">
        <f t="shared" ca="1" si="1"/>
        <v>0</v>
      </c>
      <c r="S8" s="18">
        <f t="shared" ca="1" si="1"/>
        <v>0</v>
      </c>
      <c r="T8" s="18">
        <f t="shared" ca="1" si="1"/>
        <v>0</v>
      </c>
      <c r="U8" s="19">
        <f t="shared" ref="U8:U18" ca="1" si="5">SUM(D8:K8)+T8</f>
        <v>0</v>
      </c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8">
        <f t="shared" ca="1" si="0"/>
        <v>0</v>
      </c>
      <c r="E9" s="18">
        <f t="shared" ca="1" si="0"/>
        <v>0</v>
      </c>
      <c r="F9" s="18">
        <f t="shared" ca="1" si="0"/>
        <v>0</v>
      </c>
      <c r="G9" s="18">
        <f t="shared" ca="1" si="0"/>
        <v>0</v>
      </c>
      <c r="H9" s="18">
        <f t="shared" ca="1" si="0"/>
        <v>0</v>
      </c>
      <c r="I9" s="18">
        <f t="shared" ca="1" si="0"/>
        <v>0</v>
      </c>
      <c r="J9" s="18">
        <f t="shared" ca="1" si="0"/>
        <v>0</v>
      </c>
      <c r="K9" s="19">
        <f t="shared" ca="1" si="2"/>
        <v>0</v>
      </c>
      <c r="L9" s="18">
        <f t="shared" ca="1" si="1"/>
        <v>0</v>
      </c>
      <c r="M9" s="18">
        <f t="shared" ca="1" si="1"/>
        <v>0</v>
      </c>
      <c r="N9" s="19">
        <f t="shared" ca="1" si="3"/>
        <v>0</v>
      </c>
      <c r="O9" s="18">
        <f t="shared" ca="1" si="1"/>
        <v>0</v>
      </c>
      <c r="P9" s="18">
        <f t="shared" ca="1" si="1"/>
        <v>0</v>
      </c>
      <c r="Q9" s="19">
        <f t="shared" ca="1" si="4"/>
        <v>0</v>
      </c>
      <c r="R9" s="18">
        <f t="shared" ca="1" si="1"/>
        <v>0</v>
      </c>
      <c r="S9" s="18">
        <f t="shared" ca="1" si="1"/>
        <v>0</v>
      </c>
      <c r="T9" s="18">
        <f t="shared" ca="1" si="1"/>
        <v>0</v>
      </c>
      <c r="U9" s="19">
        <f t="shared" ca="1" si="5"/>
        <v>0</v>
      </c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0</v>
      </c>
      <c r="E10" s="18">
        <f t="shared" ca="1" si="0"/>
        <v>0</v>
      </c>
      <c r="F10" s="18">
        <f t="shared" ca="1" si="0"/>
        <v>0</v>
      </c>
      <c r="G10" s="18">
        <f t="shared" ca="1" si="0"/>
        <v>0</v>
      </c>
      <c r="H10" s="18">
        <f t="shared" ca="1" si="0"/>
        <v>0</v>
      </c>
      <c r="I10" s="18">
        <f t="shared" ca="1" si="0"/>
        <v>0</v>
      </c>
      <c r="J10" s="18">
        <f t="shared" ca="1" si="0"/>
        <v>0</v>
      </c>
      <c r="K10" s="19">
        <f t="shared" ca="1" si="2"/>
        <v>0</v>
      </c>
      <c r="L10" s="18">
        <f t="shared" ca="1" si="1"/>
        <v>0</v>
      </c>
      <c r="M10" s="18">
        <f t="shared" ca="1" si="1"/>
        <v>0</v>
      </c>
      <c r="N10" s="19">
        <f t="shared" ca="1" si="3"/>
        <v>0</v>
      </c>
      <c r="O10" s="18">
        <f t="shared" ca="1" si="1"/>
        <v>0</v>
      </c>
      <c r="P10" s="18">
        <f t="shared" ca="1" si="1"/>
        <v>0</v>
      </c>
      <c r="Q10" s="19">
        <f t="shared" ca="1" si="4"/>
        <v>0</v>
      </c>
      <c r="R10" s="18">
        <f t="shared" ca="1" si="1"/>
        <v>0</v>
      </c>
      <c r="S10" s="18">
        <f t="shared" ca="1" si="1"/>
        <v>0</v>
      </c>
      <c r="T10" s="18">
        <f t="shared" ca="1" si="1"/>
        <v>0</v>
      </c>
      <c r="U10" s="19">
        <f t="shared" ca="1" si="5"/>
        <v>0</v>
      </c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E11" s="18">
        <f t="shared" ca="1" si="0"/>
        <v>0</v>
      </c>
      <c r="F11" s="18">
        <f t="shared" ca="1" si="0"/>
        <v>0</v>
      </c>
      <c r="G11" s="18">
        <f t="shared" ca="1" si="0"/>
        <v>0</v>
      </c>
      <c r="H11" s="18">
        <f t="shared" ca="1" si="0"/>
        <v>0</v>
      </c>
      <c r="I11" s="18">
        <f t="shared" ca="1" si="0"/>
        <v>0</v>
      </c>
      <c r="J11" s="18">
        <f t="shared" ca="1" si="0"/>
        <v>0</v>
      </c>
      <c r="K11" s="19">
        <f t="shared" ca="1" si="2"/>
        <v>0</v>
      </c>
      <c r="L11" s="18">
        <f t="shared" ca="1" si="1"/>
        <v>0</v>
      </c>
      <c r="M11" s="18">
        <f t="shared" ca="1" si="1"/>
        <v>0</v>
      </c>
      <c r="N11" s="19">
        <f t="shared" ca="1" si="3"/>
        <v>0</v>
      </c>
      <c r="O11" s="18">
        <f t="shared" ca="1" si="1"/>
        <v>0</v>
      </c>
      <c r="P11" s="18">
        <f t="shared" ca="1" si="1"/>
        <v>0</v>
      </c>
      <c r="Q11" s="19">
        <f t="shared" ca="1" si="4"/>
        <v>0</v>
      </c>
      <c r="R11" s="18">
        <f t="shared" ca="1" si="1"/>
        <v>0</v>
      </c>
      <c r="S11" s="18">
        <f t="shared" ca="1" si="1"/>
        <v>0</v>
      </c>
      <c r="T11" s="18">
        <f t="shared" ca="1" si="1"/>
        <v>0</v>
      </c>
      <c r="U11" s="19">
        <f t="shared" ca="1" si="5"/>
        <v>0</v>
      </c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8">
        <f t="shared" ca="1" si="0"/>
        <v>0</v>
      </c>
      <c r="I12" s="18">
        <f t="shared" ca="1" si="0"/>
        <v>0</v>
      </c>
      <c r="J12" s="18">
        <f t="shared" ca="1" si="0"/>
        <v>0</v>
      </c>
      <c r="K12" s="19">
        <f t="shared" ca="1" si="2"/>
        <v>0</v>
      </c>
      <c r="L12" s="18">
        <f t="shared" ca="1" si="1"/>
        <v>0</v>
      </c>
      <c r="M12" s="18">
        <f t="shared" ca="1" si="1"/>
        <v>0</v>
      </c>
      <c r="N12" s="19">
        <f t="shared" ca="1" si="3"/>
        <v>0</v>
      </c>
      <c r="O12" s="18">
        <f t="shared" ca="1" si="1"/>
        <v>0</v>
      </c>
      <c r="P12" s="18">
        <f t="shared" ca="1" si="1"/>
        <v>0</v>
      </c>
      <c r="Q12" s="19">
        <f t="shared" ca="1" si="4"/>
        <v>0</v>
      </c>
      <c r="R12" s="18">
        <f t="shared" ca="1" si="1"/>
        <v>0</v>
      </c>
      <c r="S12" s="18">
        <f t="shared" ca="1" si="1"/>
        <v>0</v>
      </c>
      <c r="T12" s="18">
        <f t="shared" ca="1" si="1"/>
        <v>0</v>
      </c>
      <c r="U12" s="19">
        <f t="shared" ca="1" si="5"/>
        <v>0</v>
      </c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E13" s="18">
        <f t="shared" ca="1" si="0"/>
        <v>0</v>
      </c>
      <c r="F13" s="18">
        <f t="shared" ca="1" si="0"/>
        <v>0</v>
      </c>
      <c r="G13" s="18">
        <f t="shared" ca="1" si="0"/>
        <v>0</v>
      </c>
      <c r="H13" s="18">
        <f t="shared" ca="1" si="0"/>
        <v>0</v>
      </c>
      <c r="I13" s="18">
        <f t="shared" ca="1" si="0"/>
        <v>0</v>
      </c>
      <c r="J13" s="18">
        <f t="shared" ca="1" si="0"/>
        <v>0</v>
      </c>
      <c r="K13" s="19">
        <f t="shared" ca="1" si="2"/>
        <v>0</v>
      </c>
      <c r="L13" s="18">
        <f t="shared" ca="1" si="1"/>
        <v>0</v>
      </c>
      <c r="M13" s="18">
        <f t="shared" ca="1" si="1"/>
        <v>0</v>
      </c>
      <c r="N13" s="19">
        <f t="shared" ca="1" si="3"/>
        <v>0</v>
      </c>
      <c r="O13" s="18">
        <f t="shared" ca="1" si="1"/>
        <v>0</v>
      </c>
      <c r="P13" s="18">
        <f t="shared" ca="1" si="1"/>
        <v>0</v>
      </c>
      <c r="Q13" s="19">
        <f t="shared" ca="1" si="4"/>
        <v>0</v>
      </c>
      <c r="R13" s="18">
        <f t="shared" ca="1" si="1"/>
        <v>0</v>
      </c>
      <c r="S13" s="18">
        <f t="shared" ca="1" si="1"/>
        <v>0</v>
      </c>
      <c r="T13" s="18">
        <f t="shared" ca="1" si="1"/>
        <v>0</v>
      </c>
      <c r="U13" s="19">
        <f t="shared" ca="1" si="5"/>
        <v>0</v>
      </c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0</v>
      </c>
      <c r="E14" s="18">
        <f t="shared" ca="1" si="0"/>
        <v>0</v>
      </c>
      <c r="F14" s="18">
        <f t="shared" ca="1" si="0"/>
        <v>0</v>
      </c>
      <c r="G14" s="18">
        <f t="shared" ca="1" si="0"/>
        <v>0</v>
      </c>
      <c r="H14" s="18">
        <f t="shared" ca="1" si="0"/>
        <v>0</v>
      </c>
      <c r="I14" s="18">
        <f t="shared" ca="1" si="0"/>
        <v>0</v>
      </c>
      <c r="J14" s="18">
        <f t="shared" ca="1" si="0"/>
        <v>0</v>
      </c>
      <c r="K14" s="19">
        <f t="shared" ca="1" si="2"/>
        <v>0</v>
      </c>
      <c r="L14" s="18">
        <f t="shared" ca="1" si="1"/>
        <v>0</v>
      </c>
      <c r="M14" s="18">
        <f t="shared" ca="1" si="1"/>
        <v>0</v>
      </c>
      <c r="N14" s="19">
        <f t="shared" ca="1" si="3"/>
        <v>0</v>
      </c>
      <c r="O14" s="18">
        <f t="shared" ca="1" si="1"/>
        <v>0</v>
      </c>
      <c r="P14" s="18">
        <f t="shared" ca="1" si="1"/>
        <v>0</v>
      </c>
      <c r="Q14" s="19">
        <f t="shared" ca="1" si="4"/>
        <v>0</v>
      </c>
      <c r="R14" s="18">
        <f t="shared" ca="1" si="1"/>
        <v>0</v>
      </c>
      <c r="S14" s="18">
        <f t="shared" ca="1" si="1"/>
        <v>0</v>
      </c>
      <c r="T14" s="18">
        <f t="shared" ca="1" si="1"/>
        <v>0</v>
      </c>
      <c r="U14" s="19">
        <f t="shared" ca="1" si="5"/>
        <v>0</v>
      </c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8">
        <f t="shared" ca="1" si="0"/>
        <v>0</v>
      </c>
      <c r="G15" s="18">
        <f t="shared" ca="1" si="0"/>
        <v>0</v>
      </c>
      <c r="H15" s="18">
        <f t="shared" ca="1" si="0"/>
        <v>0</v>
      </c>
      <c r="I15" s="18">
        <f t="shared" ca="1" si="0"/>
        <v>0</v>
      </c>
      <c r="J15" s="18">
        <f t="shared" ca="1" si="0"/>
        <v>0</v>
      </c>
      <c r="K15" s="19">
        <f t="shared" ca="1" si="2"/>
        <v>0</v>
      </c>
      <c r="L15" s="18">
        <f t="shared" ca="1" si="1"/>
        <v>0</v>
      </c>
      <c r="M15" s="18">
        <f t="shared" ca="1" si="1"/>
        <v>0</v>
      </c>
      <c r="N15" s="19">
        <f t="shared" ca="1" si="3"/>
        <v>0</v>
      </c>
      <c r="O15" s="18">
        <f t="shared" ca="1" si="1"/>
        <v>0</v>
      </c>
      <c r="P15" s="18">
        <f t="shared" ca="1" si="1"/>
        <v>0</v>
      </c>
      <c r="Q15" s="19">
        <f t="shared" ca="1" si="4"/>
        <v>0</v>
      </c>
      <c r="R15" s="18">
        <f t="shared" ca="1" si="1"/>
        <v>0</v>
      </c>
      <c r="S15" s="18">
        <f t="shared" ca="1" si="1"/>
        <v>0</v>
      </c>
      <c r="T15" s="18">
        <f t="shared" ca="1" si="1"/>
        <v>0</v>
      </c>
      <c r="U15" s="19">
        <f t="shared" ca="1" si="5"/>
        <v>0</v>
      </c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8">
        <f t="shared" ca="1" si="0"/>
        <v>0</v>
      </c>
      <c r="I16" s="18">
        <f t="shared" ca="1" si="0"/>
        <v>0</v>
      </c>
      <c r="J16" s="18">
        <f t="shared" ca="1" si="0"/>
        <v>0</v>
      </c>
      <c r="K16" s="19">
        <f t="shared" ca="1" si="2"/>
        <v>0</v>
      </c>
      <c r="L16" s="18">
        <f t="shared" ca="1" si="1"/>
        <v>0</v>
      </c>
      <c r="M16" s="18">
        <f t="shared" ca="1" si="1"/>
        <v>0</v>
      </c>
      <c r="N16" s="19">
        <f t="shared" ca="1" si="3"/>
        <v>0</v>
      </c>
      <c r="O16" s="18">
        <f t="shared" ca="1" si="1"/>
        <v>0</v>
      </c>
      <c r="P16" s="18">
        <f t="shared" ca="1" si="1"/>
        <v>0</v>
      </c>
      <c r="Q16" s="19">
        <f t="shared" ca="1" si="4"/>
        <v>0</v>
      </c>
      <c r="R16" s="18">
        <f t="shared" ca="1" si="1"/>
        <v>0</v>
      </c>
      <c r="S16" s="18">
        <f t="shared" ca="1" si="1"/>
        <v>0</v>
      </c>
      <c r="T16" s="18">
        <f t="shared" ca="1" si="1"/>
        <v>0</v>
      </c>
      <c r="U16" s="19">
        <f t="shared" ca="1" si="5"/>
        <v>0</v>
      </c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0</v>
      </c>
      <c r="E17" s="18">
        <f t="shared" ca="1" si="0"/>
        <v>0</v>
      </c>
      <c r="F17" s="18">
        <f t="shared" ca="1" si="0"/>
        <v>0</v>
      </c>
      <c r="G17" s="18">
        <f t="shared" ca="1" si="0"/>
        <v>0</v>
      </c>
      <c r="H17" s="18">
        <f t="shared" ca="1" si="0"/>
        <v>0</v>
      </c>
      <c r="I17" s="18">
        <f t="shared" ca="1" si="0"/>
        <v>0</v>
      </c>
      <c r="J17" s="18">
        <f t="shared" ca="1" si="0"/>
        <v>0</v>
      </c>
      <c r="K17" s="19">
        <f t="shared" ca="1" si="2"/>
        <v>0</v>
      </c>
      <c r="L17" s="18">
        <f t="shared" ca="1" si="1"/>
        <v>0</v>
      </c>
      <c r="M17" s="18">
        <f t="shared" ca="1" si="1"/>
        <v>0</v>
      </c>
      <c r="N17" s="19">
        <f t="shared" ca="1" si="3"/>
        <v>0</v>
      </c>
      <c r="O17" s="18">
        <f t="shared" ca="1" si="1"/>
        <v>0</v>
      </c>
      <c r="P17" s="18">
        <f t="shared" ca="1" si="1"/>
        <v>0</v>
      </c>
      <c r="Q17" s="19">
        <f t="shared" ca="1" si="4"/>
        <v>0</v>
      </c>
      <c r="R17" s="18">
        <f t="shared" ca="1" si="1"/>
        <v>0</v>
      </c>
      <c r="S17" s="18">
        <f t="shared" ca="1" si="1"/>
        <v>0</v>
      </c>
      <c r="T17" s="18">
        <f t="shared" ca="1" si="1"/>
        <v>0</v>
      </c>
      <c r="U17" s="19">
        <f t="shared" ca="1" si="5"/>
        <v>0</v>
      </c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0</v>
      </c>
      <c r="E18" s="18">
        <f t="shared" ca="1" si="0"/>
        <v>0</v>
      </c>
      <c r="F18" s="18">
        <f t="shared" ca="1" si="0"/>
        <v>0</v>
      </c>
      <c r="G18" s="18">
        <f t="shared" ca="1" si="0"/>
        <v>0</v>
      </c>
      <c r="H18" s="18">
        <f t="shared" ca="1" si="0"/>
        <v>0</v>
      </c>
      <c r="I18" s="18">
        <f t="shared" ca="1" si="0"/>
        <v>0</v>
      </c>
      <c r="J18" s="18">
        <f t="shared" ca="1" si="0"/>
        <v>0</v>
      </c>
      <c r="K18" s="19">
        <f t="shared" ca="1" si="2"/>
        <v>0</v>
      </c>
      <c r="L18" s="18">
        <f t="shared" ca="1" si="1"/>
        <v>0</v>
      </c>
      <c r="M18" s="18">
        <f t="shared" ca="1" si="1"/>
        <v>0</v>
      </c>
      <c r="N18" s="19">
        <f t="shared" ca="1" si="3"/>
        <v>0</v>
      </c>
      <c r="O18" s="18">
        <f t="shared" ca="1" si="1"/>
        <v>0</v>
      </c>
      <c r="P18" s="18">
        <f t="shared" ca="1" si="1"/>
        <v>0</v>
      </c>
      <c r="Q18" s="19">
        <f t="shared" ca="1" si="4"/>
        <v>0</v>
      </c>
      <c r="R18" s="18">
        <f t="shared" ca="1" si="1"/>
        <v>0</v>
      </c>
      <c r="S18" s="18">
        <f t="shared" ca="1" si="1"/>
        <v>0</v>
      </c>
      <c r="T18" s="18">
        <f t="shared" ca="1" si="1"/>
        <v>0</v>
      </c>
      <c r="U18" s="19">
        <f t="shared" ca="1" si="5"/>
        <v>0</v>
      </c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8">
        <f t="shared" ca="1" si="0"/>
        <v>0</v>
      </c>
      <c r="G19" s="18">
        <f t="shared" ca="1" si="0"/>
        <v>0</v>
      </c>
      <c r="H19" s="18">
        <f t="shared" ca="1" si="0"/>
        <v>0</v>
      </c>
      <c r="I19" s="18">
        <f t="shared" ca="1" si="0"/>
        <v>0</v>
      </c>
      <c r="J19" s="18">
        <f t="shared" ca="1" si="0"/>
        <v>0</v>
      </c>
      <c r="K19" s="19">
        <f t="shared" ca="1" si="2"/>
        <v>0</v>
      </c>
      <c r="L19" s="18">
        <f t="shared" ca="1" si="1"/>
        <v>0</v>
      </c>
      <c r="M19" s="18">
        <f t="shared" ca="1" si="1"/>
        <v>0</v>
      </c>
      <c r="N19" s="19">
        <f t="shared" ca="1" si="3"/>
        <v>0</v>
      </c>
      <c r="O19" s="18">
        <f t="shared" ca="1" si="1"/>
        <v>0</v>
      </c>
      <c r="P19" s="18">
        <f t="shared" ca="1" si="1"/>
        <v>0</v>
      </c>
      <c r="Q19" s="19">
        <f t="shared" ca="1" si="4"/>
        <v>0</v>
      </c>
      <c r="R19" s="18">
        <f t="shared" ca="1" si="1"/>
        <v>0</v>
      </c>
      <c r="S19" s="18">
        <f t="shared" ca="1" si="1"/>
        <v>0</v>
      </c>
      <c r="T19" s="18">
        <f t="shared" ca="1" si="1"/>
        <v>0</v>
      </c>
      <c r="U19" s="19">
        <f t="shared" ref="U19:U23" ca="1" si="6">SUM(D19:K19)+T19</f>
        <v>0</v>
      </c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0</v>
      </c>
      <c r="E20" s="18">
        <f t="shared" ca="1" si="0"/>
        <v>0</v>
      </c>
      <c r="F20" s="18">
        <f t="shared" ca="1" si="0"/>
        <v>0</v>
      </c>
      <c r="G20" s="18">
        <f t="shared" ca="1" si="0"/>
        <v>0</v>
      </c>
      <c r="H20" s="18">
        <f t="shared" ca="1" si="0"/>
        <v>0</v>
      </c>
      <c r="I20" s="18">
        <f t="shared" ca="1" si="0"/>
        <v>0</v>
      </c>
      <c r="J20" s="18">
        <f t="shared" ca="1" si="0"/>
        <v>0</v>
      </c>
      <c r="K20" s="19">
        <f t="shared" ca="1" si="2"/>
        <v>0</v>
      </c>
      <c r="L20" s="18">
        <f t="shared" ca="1" si="1"/>
        <v>0</v>
      </c>
      <c r="M20" s="18">
        <f t="shared" ca="1" si="1"/>
        <v>0</v>
      </c>
      <c r="N20" s="19">
        <f t="shared" ca="1" si="3"/>
        <v>0</v>
      </c>
      <c r="O20" s="18">
        <f t="shared" ca="1" si="1"/>
        <v>0</v>
      </c>
      <c r="P20" s="18">
        <f t="shared" ca="1" si="1"/>
        <v>0</v>
      </c>
      <c r="Q20" s="19">
        <f t="shared" ca="1" si="4"/>
        <v>0</v>
      </c>
      <c r="R20" s="18">
        <f t="shared" ca="1" si="1"/>
        <v>0</v>
      </c>
      <c r="S20" s="18">
        <f t="shared" ca="1" si="1"/>
        <v>0</v>
      </c>
      <c r="T20" s="18">
        <f t="shared" ca="1" si="1"/>
        <v>0</v>
      </c>
      <c r="U20" s="19">
        <f t="shared" ca="1" si="6"/>
        <v>0</v>
      </c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0</v>
      </c>
      <c r="E21" s="18">
        <f t="shared" ca="1" si="0"/>
        <v>0</v>
      </c>
      <c r="F21" s="18">
        <f t="shared" ca="1" si="0"/>
        <v>0</v>
      </c>
      <c r="G21" s="18">
        <f t="shared" ca="1" si="0"/>
        <v>0</v>
      </c>
      <c r="H21" s="18">
        <f t="shared" ca="1" si="0"/>
        <v>0</v>
      </c>
      <c r="I21" s="18">
        <f t="shared" ca="1" si="0"/>
        <v>0</v>
      </c>
      <c r="J21" s="18">
        <f t="shared" ca="1" si="0"/>
        <v>0</v>
      </c>
      <c r="K21" s="19">
        <f t="shared" ca="1" si="2"/>
        <v>0</v>
      </c>
      <c r="L21" s="18">
        <f t="shared" ca="1" si="1"/>
        <v>0</v>
      </c>
      <c r="M21" s="18">
        <f t="shared" ca="1" si="1"/>
        <v>0</v>
      </c>
      <c r="N21" s="19">
        <f t="shared" ca="1" si="3"/>
        <v>0</v>
      </c>
      <c r="O21" s="18">
        <f t="shared" ca="1" si="1"/>
        <v>0</v>
      </c>
      <c r="P21" s="18">
        <f t="shared" ca="1" si="1"/>
        <v>0</v>
      </c>
      <c r="Q21" s="19">
        <f t="shared" ca="1" si="4"/>
        <v>0</v>
      </c>
      <c r="R21" s="18">
        <f t="shared" ca="1" si="1"/>
        <v>0</v>
      </c>
      <c r="S21" s="18">
        <f t="shared" ca="1" si="1"/>
        <v>0</v>
      </c>
      <c r="T21" s="18">
        <f t="shared" ca="1" si="1"/>
        <v>0</v>
      </c>
      <c r="U21" s="19">
        <f t="shared" ca="1" si="6"/>
        <v>0</v>
      </c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0</v>
      </c>
      <c r="E22" s="18">
        <f t="shared" ca="1" si="0"/>
        <v>0</v>
      </c>
      <c r="F22" s="18">
        <f t="shared" ca="1" si="0"/>
        <v>0</v>
      </c>
      <c r="G22" s="18">
        <f t="shared" ca="1" si="0"/>
        <v>0</v>
      </c>
      <c r="H22" s="18">
        <f t="shared" ca="1" si="0"/>
        <v>0</v>
      </c>
      <c r="I22" s="18">
        <f t="shared" ca="1" si="0"/>
        <v>0</v>
      </c>
      <c r="J22" s="18">
        <f t="shared" ca="1" si="0"/>
        <v>0</v>
      </c>
      <c r="K22" s="19">
        <f t="shared" ca="1" si="2"/>
        <v>0</v>
      </c>
      <c r="L22" s="18">
        <f t="shared" ca="1" si="1"/>
        <v>0</v>
      </c>
      <c r="M22" s="18">
        <f t="shared" ca="1" si="1"/>
        <v>0</v>
      </c>
      <c r="N22" s="19">
        <f t="shared" ca="1" si="3"/>
        <v>0</v>
      </c>
      <c r="O22" s="18">
        <f t="shared" ca="1" si="1"/>
        <v>0</v>
      </c>
      <c r="P22" s="18">
        <f t="shared" ca="1" si="1"/>
        <v>0</v>
      </c>
      <c r="Q22" s="19">
        <f t="shared" ca="1" si="4"/>
        <v>0</v>
      </c>
      <c r="R22" s="18">
        <f t="shared" ca="1" si="1"/>
        <v>0</v>
      </c>
      <c r="S22" s="18">
        <f t="shared" ca="1" si="1"/>
        <v>0</v>
      </c>
      <c r="T22" s="18">
        <f t="shared" ca="1" si="1"/>
        <v>0</v>
      </c>
      <c r="U22" s="19">
        <f t="shared" ca="1" si="6"/>
        <v>0</v>
      </c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179</v>
      </c>
      <c r="B23" s="17">
        <v>1020</v>
      </c>
      <c r="C23" s="58" t="s">
        <v>146</v>
      </c>
      <c r="D23" s="18">
        <f t="shared" ref="D23:J38" ca="1" si="7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0</v>
      </c>
      <c r="E23" s="18">
        <f t="shared" ca="1" si="7"/>
        <v>0</v>
      </c>
      <c r="F23" s="18">
        <f t="shared" ca="1" si="7"/>
        <v>0</v>
      </c>
      <c r="G23" s="18">
        <f t="shared" ca="1" si="7"/>
        <v>0</v>
      </c>
      <c r="H23" s="18">
        <f t="shared" ca="1" si="7"/>
        <v>0</v>
      </c>
      <c r="I23" s="18">
        <f t="shared" ca="1" si="7"/>
        <v>0</v>
      </c>
      <c r="J23" s="18">
        <f t="shared" ca="1" si="7"/>
        <v>0</v>
      </c>
      <c r="K23" s="19">
        <f t="shared" ca="1" si="2"/>
        <v>0</v>
      </c>
      <c r="L23" s="18">
        <f t="shared" ref="L23:M38" ca="1" si="8">IFERROR(IF($C$2="Yurtiçi",INDIRECT("'"&amp;$B$2&amp;"'!"&amp;ADDRESS(MATCH($B23,INDIRECT("'"&amp;$B$2&amp;"'!$B$1:$B$1095"),0),MATCH(L$5,INDIRECT("'"&amp;$B$2&amp;"'!5:5"),0))),IF($C$2="Yurtdışı",INDIRECT("'"&amp;$B$2&amp;"'!"&amp;ADDRESS(MATCH($B23,INDIRECT("'"&amp;$B$2&amp;"'!$B$1:$B$1095"),0),MATCH(L$5,INDIRECT("'"&amp;$B$2&amp;"'!5:5"),0)+1)),INDIRECT("'"&amp;$B$2&amp;"'!"&amp;ADDRESS(MATCH($B23,INDIRECT("'"&amp;$B$2&amp;"'!$B$1:$B$1095"),0),MATCH(L$5,INDIRECT("'"&amp;$B$2&amp;"'!5:5"),0)))+INDIRECT("'"&amp;$B$2&amp;"'!"&amp;ADDRESS(MATCH($B23,INDIRECT("'"&amp;$B$2&amp;"'!$B$1:$B$1095"),0),MATCH(L$5,INDIRECT("'"&amp;$B$2&amp;"'!5:5"),0)+1)))),0)</f>
        <v>0</v>
      </c>
      <c r="M23" s="18">
        <f t="shared" ca="1" si="8"/>
        <v>0</v>
      </c>
      <c r="N23" s="19">
        <f t="shared" ca="1" si="3"/>
        <v>0</v>
      </c>
      <c r="O23" s="18">
        <f t="shared" ref="O23:P38" ca="1" si="9">IFERROR(IF($C$2="Yurtiçi",INDIRECT("'"&amp;$B$2&amp;"'!"&amp;ADDRESS(MATCH($B23,INDIRECT("'"&amp;$B$2&amp;"'!$B$1:$B$1095"),0),MATCH(O$5,INDIRECT("'"&amp;$B$2&amp;"'!5:5"),0))),IF($C$2="Yurtdışı",INDIRECT("'"&amp;$B$2&amp;"'!"&amp;ADDRESS(MATCH($B23,INDIRECT("'"&amp;$B$2&amp;"'!$B$1:$B$1095"),0),MATCH(O$5,INDIRECT("'"&amp;$B$2&amp;"'!5:5"),0)+1)),INDIRECT("'"&amp;$B$2&amp;"'!"&amp;ADDRESS(MATCH($B23,INDIRECT("'"&amp;$B$2&amp;"'!$B$1:$B$1095"),0),MATCH(O$5,INDIRECT("'"&amp;$B$2&amp;"'!5:5"),0)))+INDIRECT("'"&amp;$B$2&amp;"'!"&amp;ADDRESS(MATCH($B23,INDIRECT("'"&amp;$B$2&amp;"'!$B$1:$B$1095"),0),MATCH(O$5,INDIRECT("'"&amp;$B$2&amp;"'!5:5"),0)+1)))),0)</f>
        <v>0</v>
      </c>
      <c r="P23" s="18">
        <f t="shared" ca="1" si="9"/>
        <v>0</v>
      </c>
      <c r="Q23" s="19">
        <f t="shared" ca="1" si="4"/>
        <v>0</v>
      </c>
      <c r="R23" s="18">
        <f t="shared" ref="R23:T38" ca="1" si="10">IFERROR(IF($C$2="Yurtiçi",INDIRECT("'"&amp;$B$2&amp;"'!"&amp;ADDRESS(MATCH($B23,INDIRECT("'"&amp;$B$2&amp;"'!$B$1:$B$1095"),0),MATCH(R$5,INDIRECT("'"&amp;$B$2&amp;"'!5:5"),0))),IF($C$2="Yurtdışı",INDIRECT("'"&amp;$B$2&amp;"'!"&amp;ADDRESS(MATCH($B23,INDIRECT("'"&amp;$B$2&amp;"'!$B$1:$B$1095"),0),MATCH(R$5,INDIRECT("'"&amp;$B$2&amp;"'!5:5"),0)+1)),INDIRECT("'"&amp;$B$2&amp;"'!"&amp;ADDRESS(MATCH($B23,INDIRECT("'"&amp;$B$2&amp;"'!$B$1:$B$1095"),0),MATCH(R$5,INDIRECT("'"&amp;$B$2&amp;"'!5:5"),0)))+INDIRECT("'"&amp;$B$2&amp;"'!"&amp;ADDRESS(MATCH($B23,INDIRECT("'"&amp;$B$2&amp;"'!$B$1:$B$1095"),0),MATCH(R$5,INDIRECT("'"&amp;$B$2&amp;"'!5:5"),0)+1)))),0)</f>
        <v>0</v>
      </c>
      <c r="S23" s="18">
        <f t="shared" ca="1" si="10"/>
        <v>0</v>
      </c>
      <c r="T23" s="18">
        <f t="shared" ca="1" si="10"/>
        <v>0</v>
      </c>
      <c r="U23" s="19">
        <f t="shared" ca="1" si="6"/>
        <v>0</v>
      </c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181</v>
      </c>
      <c r="B24" s="17">
        <v>1022</v>
      </c>
      <c r="C24" s="58" t="s">
        <v>146</v>
      </c>
      <c r="D24" s="18">
        <f t="shared" ca="1" si="7"/>
        <v>0</v>
      </c>
      <c r="E24" s="18">
        <f t="shared" ca="1" si="7"/>
        <v>0</v>
      </c>
      <c r="F24" s="18">
        <f t="shared" ca="1" si="7"/>
        <v>0</v>
      </c>
      <c r="G24" s="18">
        <f t="shared" ca="1" si="7"/>
        <v>0</v>
      </c>
      <c r="H24" s="18">
        <f t="shared" ca="1" si="7"/>
        <v>0</v>
      </c>
      <c r="I24" s="18">
        <f t="shared" ca="1" si="7"/>
        <v>0</v>
      </c>
      <c r="J24" s="18">
        <f t="shared" ca="1" si="7"/>
        <v>0</v>
      </c>
      <c r="K24" s="19">
        <f ca="1">L24+M24+N24+Q24</f>
        <v>0</v>
      </c>
      <c r="L24" s="18">
        <f t="shared" ca="1" si="8"/>
        <v>0</v>
      </c>
      <c r="M24" s="18">
        <f t="shared" ca="1" si="8"/>
        <v>0</v>
      </c>
      <c r="N24" s="19">
        <f ca="1">+O24+P24</f>
        <v>0</v>
      </c>
      <c r="O24" s="18">
        <f t="shared" ca="1" si="9"/>
        <v>0</v>
      </c>
      <c r="P24" s="18">
        <f t="shared" ca="1" si="9"/>
        <v>0</v>
      </c>
      <c r="Q24" s="19">
        <f ca="1">+R24+S24</f>
        <v>0</v>
      </c>
      <c r="R24" s="18">
        <f t="shared" ca="1" si="10"/>
        <v>0</v>
      </c>
      <c r="S24" s="18">
        <f t="shared" ca="1" si="10"/>
        <v>0</v>
      </c>
      <c r="T24" s="18">
        <f t="shared" ca="1" si="10"/>
        <v>0</v>
      </c>
      <c r="U24" s="19">
        <f ca="1">SUM(D24:K24)+T24</f>
        <v>0</v>
      </c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183</v>
      </c>
      <c r="B25" s="17">
        <v>1025</v>
      </c>
      <c r="C25" s="58" t="s">
        <v>146</v>
      </c>
      <c r="D25" s="18">
        <f t="shared" ca="1" si="7"/>
        <v>0</v>
      </c>
      <c r="E25" s="18">
        <f t="shared" ca="1" si="7"/>
        <v>0</v>
      </c>
      <c r="F25" s="18">
        <f t="shared" ca="1" si="7"/>
        <v>0</v>
      </c>
      <c r="G25" s="18">
        <f t="shared" ca="1" si="7"/>
        <v>0</v>
      </c>
      <c r="H25" s="18">
        <f t="shared" ca="1" si="7"/>
        <v>0</v>
      </c>
      <c r="I25" s="18">
        <f t="shared" ca="1" si="7"/>
        <v>0</v>
      </c>
      <c r="J25" s="18">
        <f t="shared" ca="1" si="7"/>
        <v>0</v>
      </c>
      <c r="K25" s="19">
        <f ca="1">L25+M25+N25+Q25</f>
        <v>0</v>
      </c>
      <c r="L25" s="18">
        <f t="shared" ca="1" si="8"/>
        <v>0</v>
      </c>
      <c r="M25" s="18">
        <f t="shared" ca="1" si="8"/>
        <v>0</v>
      </c>
      <c r="N25" s="19">
        <f ca="1">+O25+P25</f>
        <v>0</v>
      </c>
      <c r="O25" s="18">
        <f t="shared" ca="1" si="9"/>
        <v>0</v>
      </c>
      <c r="P25" s="18">
        <f t="shared" ca="1" si="9"/>
        <v>0</v>
      </c>
      <c r="Q25" s="19">
        <f ca="1">+R25+S25</f>
        <v>0</v>
      </c>
      <c r="R25" s="18">
        <f t="shared" ca="1" si="10"/>
        <v>0</v>
      </c>
      <c r="S25" s="18">
        <f t="shared" ca="1" si="10"/>
        <v>0</v>
      </c>
      <c r="T25" s="18">
        <f t="shared" ca="1" si="10"/>
        <v>0</v>
      </c>
      <c r="U25" s="19">
        <f ca="1">SUM(D25:K25)+T25</f>
        <v>0</v>
      </c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185</v>
      </c>
      <c r="B26" s="17">
        <v>1027</v>
      </c>
      <c r="C26" s="58" t="s">
        <v>146</v>
      </c>
      <c r="D26" s="18">
        <f t="shared" ca="1" si="7"/>
        <v>0</v>
      </c>
      <c r="E26" s="18">
        <f t="shared" ca="1" si="7"/>
        <v>0</v>
      </c>
      <c r="F26" s="18">
        <f t="shared" ca="1" si="7"/>
        <v>0</v>
      </c>
      <c r="G26" s="18">
        <f t="shared" ca="1" si="7"/>
        <v>0</v>
      </c>
      <c r="H26" s="18">
        <f t="shared" ca="1" si="7"/>
        <v>0</v>
      </c>
      <c r="I26" s="18">
        <f t="shared" ca="1" si="7"/>
        <v>0</v>
      </c>
      <c r="J26" s="18">
        <f t="shared" ca="1" si="7"/>
        <v>0</v>
      </c>
      <c r="K26" s="19">
        <f t="shared" ref="K26:K37" ca="1" si="11">L26+M26+N26+Q26</f>
        <v>0</v>
      </c>
      <c r="L26" s="18">
        <f t="shared" ca="1" si="8"/>
        <v>0</v>
      </c>
      <c r="M26" s="18">
        <f t="shared" ca="1" si="8"/>
        <v>0</v>
      </c>
      <c r="N26" s="19">
        <f t="shared" ref="N26:N37" ca="1" si="12">+O26+P26</f>
        <v>0</v>
      </c>
      <c r="O26" s="18">
        <f t="shared" ca="1" si="9"/>
        <v>0</v>
      </c>
      <c r="P26" s="18">
        <f t="shared" ca="1" si="9"/>
        <v>0</v>
      </c>
      <c r="Q26" s="19">
        <f t="shared" ref="Q26:Q37" ca="1" si="13">+R26+S26</f>
        <v>0</v>
      </c>
      <c r="R26" s="18">
        <f t="shared" ca="1" si="10"/>
        <v>0</v>
      </c>
      <c r="S26" s="18">
        <f t="shared" ca="1" si="10"/>
        <v>0</v>
      </c>
      <c r="T26" s="18">
        <f t="shared" ca="1" si="10"/>
        <v>0</v>
      </c>
      <c r="U26" s="19">
        <f t="shared" ref="U26:U37" ca="1" si="14">SUM(D26:K26)+T26</f>
        <v>0</v>
      </c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187</v>
      </c>
      <c r="B27" s="17">
        <v>1028</v>
      </c>
      <c r="C27" s="58" t="s">
        <v>146</v>
      </c>
      <c r="D27" s="18">
        <f t="shared" ca="1" si="7"/>
        <v>0</v>
      </c>
      <c r="E27" s="18">
        <f t="shared" ca="1" si="7"/>
        <v>0</v>
      </c>
      <c r="F27" s="18">
        <f t="shared" ca="1" si="7"/>
        <v>0</v>
      </c>
      <c r="G27" s="18">
        <f t="shared" ca="1" si="7"/>
        <v>0</v>
      </c>
      <c r="H27" s="18">
        <f t="shared" ca="1" si="7"/>
        <v>0</v>
      </c>
      <c r="I27" s="18">
        <f t="shared" ca="1" si="7"/>
        <v>0</v>
      </c>
      <c r="J27" s="18">
        <f t="shared" ca="1" si="7"/>
        <v>0</v>
      </c>
      <c r="K27" s="19">
        <f t="shared" ca="1" si="11"/>
        <v>0</v>
      </c>
      <c r="L27" s="18">
        <f t="shared" ca="1" si="8"/>
        <v>0</v>
      </c>
      <c r="M27" s="18">
        <f t="shared" ca="1" si="8"/>
        <v>0</v>
      </c>
      <c r="N27" s="19">
        <f t="shared" ca="1" si="12"/>
        <v>0</v>
      </c>
      <c r="O27" s="18">
        <f t="shared" ca="1" si="9"/>
        <v>0</v>
      </c>
      <c r="P27" s="18">
        <f t="shared" ca="1" si="9"/>
        <v>0</v>
      </c>
      <c r="Q27" s="19">
        <f t="shared" ca="1" si="13"/>
        <v>0</v>
      </c>
      <c r="R27" s="18">
        <f t="shared" ca="1" si="10"/>
        <v>0</v>
      </c>
      <c r="S27" s="18">
        <f t="shared" ca="1" si="10"/>
        <v>0</v>
      </c>
      <c r="T27" s="18">
        <f t="shared" ca="1" si="10"/>
        <v>0</v>
      </c>
      <c r="U27" s="19">
        <f t="shared" ca="1" si="14"/>
        <v>0</v>
      </c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189</v>
      </c>
      <c r="B28" s="17">
        <v>1030</v>
      </c>
      <c r="C28" s="58" t="s">
        <v>146</v>
      </c>
      <c r="D28" s="18">
        <f t="shared" ca="1" si="7"/>
        <v>0</v>
      </c>
      <c r="E28" s="18">
        <f t="shared" ca="1" si="7"/>
        <v>0</v>
      </c>
      <c r="F28" s="18">
        <f t="shared" ca="1" si="7"/>
        <v>0</v>
      </c>
      <c r="G28" s="18">
        <f t="shared" ca="1" si="7"/>
        <v>0</v>
      </c>
      <c r="H28" s="18">
        <f t="shared" ca="1" si="7"/>
        <v>0</v>
      </c>
      <c r="I28" s="18">
        <f t="shared" ca="1" si="7"/>
        <v>0</v>
      </c>
      <c r="J28" s="18">
        <f t="shared" ca="1" si="7"/>
        <v>0</v>
      </c>
      <c r="K28" s="19">
        <f t="shared" ca="1" si="11"/>
        <v>0</v>
      </c>
      <c r="L28" s="18">
        <f t="shared" ca="1" si="8"/>
        <v>0</v>
      </c>
      <c r="M28" s="18">
        <f t="shared" ca="1" si="8"/>
        <v>0</v>
      </c>
      <c r="N28" s="19">
        <f t="shared" ca="1" si="12"/>
        <v>0</v>
      </c>
      <c r="O28" s="18">
        <f t="shared" ca="1" si="9"/>
        <v>0</v>
      </c>
      <c r="P28" s="18">
        <f t="shared" ca="1" si="9"/>
        <v>0</v>
      </c>
      <c r="Q28" s="19">
        <f t="shared" ca="1" si="13"/>
        <v>0</v>
      </c>
      <c r="R28" s="18">
        <f t="shared" ca="1" si="10"/>
        <v>0</v>
      </c>
      <c r="S28" s="18">
        <f t="shared" ca="1" si="10"/>
        <v>0</v>
      </c>
      <c r="T28" s="18">
        <f t="shared" ca="1" si="10"/>
        <v>0</v>
      </c>
      <c r="U28" s="19">
        <f t="shared" ca="1" si="14"/>
        <v>0</v>
      </c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191</v>
      </c>
      <c r="B29" s="17">
        <v>1031</v>
      </c>
      <c r="C29" s="58" t="s">
        <v>146</v>
      </c>
      <c r="D29" s="18">
        <f t="shared" ca="1" si="7"/>
        <v>0</v>
      </c>
      <c r="E29" s="18">
        <f t="shared" ca="1" si="7"/>
        <v>0</v>
      </c>
      <c r="F29" s="18">
        <f t="shared" ca="1" si="7"/>
        <v>0</v>
      </c>
      <c r="G29" s="18">
        <f t="shared" ca="1" si="7"/>
        <v>0</v>
      </c>
      <c r="H29" s="18">
        <f t="shared" ca="1" si="7"/>
        <v>0</v>
      </c>
      <c r="I29" s="18">
        <f t="shared" ca="1" si="7"/>
        <v>0</v>
      </c>
      <c r="J29" s="18">
        <f t="shared" ca="1" si="7"/>
        <v>0</v>
      </c>
      <c r="K29" s="19">
        <f t="shared" ca="1" si="11"/>
        <v>0</v>
      </c>
      <c r="L29" s="18">
        <f t="shared" ca="1" si="8"/>
        <v>0</v>
      </c>
      <c r="M29" s="18">
        <f t="shared" ca="1" si="8"/>
        <v>0</v>
      </c>
      <c r="N29" s="19">
        <f t="shared" ca="1" si="12"/>
        <v>0</v>
      </c>
      <c r="O29" s="18">
        <f t="shared" ca="1" si="9"/>
        <v>0</v>
      </c>
      <c r="P29" s="18">
        <f t="shared" ca="1" si="9"/>
        <v>0</v>
      </c>
      <c r="Q29" s="19">
        <f t="shared" ca="1" si="13"/>
        <v>0</v>
      </c>
      <c r="R29" s="18">
        <f t="shared" ca="1" si="10"/>
        <v>0</v>
      </c>
      <c r="S29" s="18">
        <f t="shared" ca="1" si="10"/>
        <v>0</v>
      </c>
      <c r="T29" s="18">
        <f t="shared" ca="1" si="10"/>
        <v>0</v>
      </c>
      <c r="U29" s="19">
        <f t="shared" ca="1" si="14"/>
        <v>0</v>
      </c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193</v>
      </c>
      <c r="B30" s="17">
        <v>1032</v>
      </c>
      <c r="C30" s="58" t="s">
        <v>146</v>
      </c>
      <c r="D30" s="18">
        <f t="shared" ca="1" si="7"/>
        <v>0</v>
      </c>
      <c r="E30" s="18">
        <f t="shared" ca="1" si="7"/>
        <v>0</v>
      </c>
      <c r="F30" s="18">
        <f t="shared" ca="1" si="7"/>
        <v>0</v>
      </c>
      <c r="G30" s="18">
        <f t="shared" ca="1" si="7"/>
        <v>0</v>
      </c>
      <c r="H30" s="18">
        <f t="shared" ca="1" si="7"/>
        <v>0</v>
      </c>
      <c r="I30" s="18">
        <f t="shared" ca="1" si="7"/>
        <v>0</v>
      </c>
      <c r="J30" s="18">
        <f t="shared" ca="1" si="7"/>
        <v>0</v>
      </c>
      <c r="K30" s="19">
        <f t="shared" ca="1" si="11"/>
        <v>0</v>
      </c>
      <c r="L30" s="18">
        <f t="shared" ca="1" si="8"/>
        <v>0</v>
      </c>
      <c r="M30" s="18">
        <f t="shared" ca="1" si="8"/>
        <v>0</v>
      </c>
      <c r="N30" s="19">
        <f t="shared" ca="1" si="12"/>
        <v>0</v>
      </c>
      <c r="O30" s="18">
        <f t="shared" ca="1" si="9"/>
        <v>0</v>
      </c>
      <c r="P30" s="18">
        <f t="shared" ca="1" si="9"/>
        <v>0</v>
      </c>
      <c r="Q30" s="19">
        <f t="shared" ca="1" si="13"/>
        <v>0</v>
      </c>
      <c r="R30" s="18">
        <f t="shared" ca="1" si="10"/>
        <v>0</v>
      </c>
      <c r="S30" s="18">
        <f t="shared" ca="1" si="10"/>
        <v>0</v>
      </c>
      <c r="T30" s="18">
        <f t="shared" ca="1" si="10"/>
        <v>0</v>
      </c>
      <c r="U30" s="19">
        <f t="shared" ca="1" si="14"/>
        <v>0</v>
      </c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195</v>
      </c>
      <c r="B31" s="17">
        <v>1034</v>
      </c>
      <c r="C31" s="58" t="s">
        <v>146</v>
      </c>
      <c r="D31" s="18">
        <f t="shared" ca="1" si="7"/>
        <v>0</v>
      </c>
      <c r="E31" s="18">
        <f t="shared" ca="1" si="7"/>
        <v>0</v>
      </c>
      <c r="F31" s="18">
        <f t="shared" ca="1" si="7"/>
        <v>0</v>
      </c>
      <c r="G31" s="18">
        <f t="shared" ca="1" si="7"/>
        <v>0</v>
      </c>
      <c r="H31" s="18">
        <f t="shared" ca="1" si="7"/>
        <v>0</v>
      </c>
      <c r="I31" s="18">
        <f t="shared" ca="1" si="7"/>
        <v>0</v>
      </c>
      <c r="J31" s="18">
        <f t="shared" ca="1" si="7"/>
        <v>0</v>
      </c>
      <c r="K31" s="19">
        <f t="shared" ca="1" si="11"/>
        <v>0</v>
      </c>
      <c r="L31" s="18">
        <f t="shared" ca="1" si="8"/>
        <v>0</v>
      </c>
      <c r="M31" s="18">
        <f t="shared" ca="1" si="8"/>
        <v>0</v>
      </c>
      <c r="N31" s="19">
        <f t="shared" ca="1" si="12"/>
        <v>0</v>
      </c>
      <c r="O31" s="18">
        <f t="shared" ca="1" si="9"/>
        <v>0</v>
      </c>
      <c r="P31" s="18">
        <f t="shared" ca="1" si="9"/>
        <v>0</v>
      </c>
      <c r="Q31" s="19">
        <f t="shared" ca="1" si="13"/>
        <v>0</v>
      </c>
      <c r="R31" s="18">
        <f t="shared" ca="1" si="10"/>
        <v>0</v>
      </c>
      <c r="S31" s="18">
        <f t="shared" ca="1" si="10"/>
        <v>0</v>
      </c>
      <c r="T31" s="18">
        <f t="shared" ca="1" si="10"/>
        <v>0</v>
      </c>
      <c r="U31" s="19">
        <f t="shared" ca="1" si="14"/>
        <v>0</v>
      </c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197</v>
      </c>
      <c r="B32" s="17">
        <v>1035</v>
      </c>
      <c r="C32" s="58" t="s">
        <v>146</v>
      </c>
      <c r="D32" s="18">
        <f t="shared" ca="1" si="7"/>
        <v>0</v>
      </c>
      <c r="E32" s="18">
        <f t="shared" ca="1" si="7"/>
        <v>0</v>
      </c>
      <c r="F32" s="18">
        <f t="shared" ca="1" si="7"/>
        <v>0</v>
      </c>
      <c r="G32" s="18">
        <f t="shared" ca="1" si="7"/>
        <v>0</v>
      </c>
      <c r="H32" s="18">
        <f t="shared" ca="1" si="7"/>
        <v>0</v>
      </c>
      <c r="I32" s="18">
        <f t="shared" ca="1" si="7"/>
        <v>0</v>
      </c>
      <c r="J32" s="18">
        <f t="shared" ca="1" si="7"/>
        <v>0</v>
      </c>
      <c r="K32" s="19">
        <f t="shared" ca="1" si="11"/>
        <v>0</v>
      </c>
      <c r="L32" s="18">
        <f t="shared" ca="1" si="8"/>
        <v>0</v>
      </c>
      <c r="M32" s="18">
        <f t="shared" ca="1" si="8"/>
        <v>0</v>
      </c>
      <c r="N32" s="19">
        <f t="shared" ca="1" si="12"/>
        <v>0</v>
      </c>
      <c r="O32" s="18">
        <f t="shared" ca="1" si="9"/>
        <v>0</v>
      </c>
      <c r="P32" s="18">
        <f t="shared" ca="1" si="9"/>
        <v>0</v>
      </c>
      <c r="Q32" s="19">
        <f t="shared" ca="1" si="13"/>
        <v>0</v>
      </c>
      <c r="R32" s="18">
        <f t="shared" ca="1" si="10"/>
        <v>0</v>
      </c>
      <c r="S32" s="18">
        <f t="shared" ca="1" si="10"/>
        <v>0</v>
      </c>
      <c r="T32" s="18">
        <f t="shared" ca="1" si="10"/>
        <v>0</v>
      </c>
      <c r="U32" s="19">
        <f t="shared" ca="1" si="14"/>
        <v>0</v>
      </c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199</v>
      </c>
      <c r="B33" s="17">
        <v>1036</v>
      </c>
      <c r="C33" s="58" t="s">
        <v>146</v>
      </c>
      <c r="D33" s="18">
        <f t="shared" ca="1" si="7"/>
        <v>0</v>
      </c>
      <c r="E33" s="18">
        <f t="shared" ca="1" si="7"/>
        <v>0</v>
      </c>
      <c r="F33" s="18">
        <f t="shared" ca="1" si="7"/>
        <v>0</v>
      </c>
      <c r="G33" s="18">
        <f t="shared" ca="1" si="7"/>
        <v>0</v>
      </c>
      <c r="H33" s="18">
        <f t="shared" ca="1" si="7"/>
        <v>0</v>
      </c>
      <c r="I33" s="18">
        <f t="shared" ca="1" si="7"/>
        <v>0</v>
      </c>
      <c r="J33" s="18">
        <f t="shared" ca="1" si="7"/>
        <v>0</v>
      </c>
      <c r="K33" s="19">
        <f t="shared" ca="1" si="11"/>
        <v>0</v>
      </c>
      <c r="L33" s="18">
        <f t="shared" ca="1" si="8"/>
        <v>0</v>
      </c>
      <c r="M33" s="18">
        <f t="shared" ca="1" si="8"/>
        <v>0</v>
      </c>
      <c r="N33" s="19">
        <f t="shared" ca="1" si="12"/>
        <v>0</v>
      </c>
      <c r="O33" s="18">
        <f t="shared" ca="1" si="9"/>
        <v>0</v>
      </c>
      <c r="P33" s="18">
        <f t="shared" ca="1" si="9"/>
        <v>0</v>
      </c>
      <c r="Q33" s="19">
        <f t="shared" ca="1" si="13"/>
        <v>0</v>
      </c>
      <c r="R33" s="18">
        <f t="shared" ca="1" si="10"/>
        <v>0</v>
      </c>
      <c r="S33" s="18">
        <f t="shared" ca="1" si="10"/>
        <v>0</v>
      </c>
      <c r="T33" s="18">
        <f t="shared" ca="1" si="10"/>
        <v>0</v>
      </c>
      <c r="U33" s="19">
        <f t="shared" ca="1" si="14"/>
        <v>0</v>
      </c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201</v>
      </c>
      <c r="B34" s="17">
        <v>1037</v>
      </c>
      <c r="C34" s="58" t="s">
        <v>146</v>
      </c>
      <c r="D34" s="18">
        <f t="shared" ca="1" si="7"/>
        <v>0</v>
      </c>
      <c r="E34" s="18">
        <f t="shared" ca="1" si="7"/>
        <v>0</v>
      </c>
      <c r="F34" s="18">
        <f t="shared" ca="1" si="7"/>
        <v>0</v>
      </c>
      <c r="G34" s="18">
        <f t="shared" ca="1" si="7"/>
        <v>0</v>
      </c>
      <c r="H34" s="18">
        <f t="shared" ca="1" si="7"/>
        <v>0</v>
      </c>
      <c r="I34" s="18">
        <f t="shared" ca="1" si="7"/>
        <v>0</v>
      </c>
      <c r="J34" s="18">
        <f t="shared" ca="1" si="7"/>
        <v>0</v>
      </c>
      <c r="K34" s="19">
        <f t="shared" ca="1" si="11"/>
        <v>0</v>
      </c>
      <c r="L34" s="18">
        <f t="shared" ca="1" si="8"/>
        <v>0</v>
      </c>
      <c r="M34" s="18">
        <f t="shared" ca="1" si="8"/>
        <v>0</v>
      </c>
      <c r="N34" s="19">
        <f t="shared" ca="1" si="12"/>
        <v>0</v>
      </c>
      <c r="O34" s="18">
        <f t="shared" ca="1" si="9"/>
        <v>0</v>
      </c>
      <c r="P34" s="18">
        <f t="shared" ca="1" si="9"/>
        <v>0</v>
      </c>
      <c r="Q34" s="19">
        <f t="shared" ca="1" si="13"/>
        <v>0</v>
      </c>
      <c r="R34" s="18">
        <f t="shared" ca="1" si="10"/>
        <v>0</v>
      </c>
      <c r="S34" s="18">
        <f t="shared" ca="1" si="10"/>
        <v>0</v>
      </c>
      <c r="T34" s="18">
        <f t="shared" ca="1" si="10"/>
        <v>0</v>
      </c>
      <c r="U34" s="19">
        <f t="shared" ca="1" si="14"/>
        <v>0</v>
      </c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203</v>
      </c>
      <c r="B35" s="17">
        <v>1038</v>
      </c>
      <c r="C35" s="58" t="s">
        <v>146</v>
      </c>
      <c r="D35" s="18">
        <f t="shared" ca="1" si="7"/>
        <v>0</v>
      </c>
      <c r="E35" s="18">
        <f t="shared" ca="1" si="7"/>
        <v>0</v>
      </c>
      <c r="F35" s="18">
        <f t="shared" ca="1" si="7"/>
        <v>0</v>
      </c>
      <c r="G35" s="18">
        <f t="shared" ca="1" si="7"/>
        <v>0</v>
      </c>
      <c r="H35" s="18">
        <f t="shared" ca="1" si="7"/>
        <v>0</v>
      </c>
      <c r="I35" s="18">
        <f t="shared" ca="1" si="7"/>
        <v>0</v>
      </c>
      <c r="J35" s="18">
        <f t="shared" ca="1" si="7"/>
        <v>0</v>
      </c>
      <c r="K35" s="19">
        <f t="shared" ca="1" si="11"/>
        <v>0</v>
      </c>
      <c r="L35" s="18">
        <f t="shared" ca="1" si="8"/>
        <v>0</v>
      </c>
      <c r="M35" s="18">
        <f t="shared" ca="1" si="8"/>
        <v>0</v>
      </c>
      <c r="N35" s="19">
        <f t="shared" ca="1" si="12"/>
        <v>0</v>
      </c>
      <c r="O35" s="18">
        <f t="shared" ca="1" si="9"/>
        <v>0</v>
      </c>
      <c r="P35" s="18">
        <f t="shared" ca="1" si="9"/>
        <v>0</v>
      </c>
      <c r="Q35" s="19">
        <f t="shared" ca="1" si="13"/>
        <v>0</v>
      </c>
      <c r="R35" s="18">
        <f t="shared" ca="1" si="10"/>
        <v>0</v>
      </c>
      <c r="S35" s="18">
        <f t="shared" ca="1" si="10"/>
        <v>0</v>
      </c>
      <c r="T35" s="18">
        <f t="shared" ca="1" si="10"/>
        <v>0</v>
      </c>
      <c r="U35" s="19">
        <f t="shared" ca="1" si="14"/>
        <v>0</v>
      </c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205</v>
      </c>
      <c r="B36" s="17">
        <v>1039</v>
      </c>
      <c r="C36" s="58" t="s">
        <v>146</v>
      </c>
      <c r="D36" s="18">
        <f t="shared" ca="1" si="7"/>
        <v>0</v>
      </c>
      <c r="E36" s="18">
        <f t="shared" ca="1" si="7"/>
        <v>0</v>
      </c>
      <c r="F36" s="18">
        <f t="shared" ca="1" si="7"/>
        <v>0</v>
      </c>
      <c r="G36" s="18">
        <f t="shared" ca="1" si="7"/>
        <v>0</v>
      </c>
      <c r="H36" s="18">
        <f t="shared" ca="1" si="7"/>
        <v>0</v>
      </c>
      <c r="I36" s="18">
        <f t="shared" ca="1" si="7"/>
        <v>0</v>
      </c>
      <c r="J36" s="18">
        <f t="shared" ca="1" si="7"/>
        <v>0</v>
      </c>
      <c r="K36" s="19">
        <f t="shared" ca="1" si="11"/>
        <v>0</v>
      </c>
      <c r="L36" s="18">
        <f t="shared" ca="1" si="8"/>
        <v>0</v>
      </c>
      <c r="M36" s="18">
        <f t="shared" ca="1" si="8"/>
        <v>0</v>
      </c>
      <c r="N36" s="19">
        <f t="shared" ca="1" si="12"/>
        <v>0</v>
      </c>
      <c r="O36" s="18">
        <f t="shared" ca="1" si="9"/>
        <v>0</v>
      </c>
      <c r="P36" s="18">
        <f t="shared" ca="1" si="9"/>
        <v>0</v>
      </c>
      <c r="Q36" s="19">
        <f t="shared" ca="1" si="13"/>
        <v>0</v>
      </c>
      <c r="R36" s="18">
        <f t="shared" ca="1" si="10"/>
        <v>0</v>
      </c>
      <c r="S36" s="18">
        <f t="shared" ca="1" si="10"/>
        <v>0</v>
      </c>
      <c r="T36" s="18">
        <f t="shared" ca="1" si="10"/>
        <v>0</v>
      </c>
      <c r="U36" s="19">
        <f t="shared" ca="1" si="14"/>
        <v>0</v>
      </c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207</v>
      </c>
      <c r="B37" s="17">
        <v>1040</v>
      </c>
      <c r="C37" s="58" t="s">
        <v>146</v>
      </c>
      <c r="D37" s="18">
        <f t="shared" ca="1" si="7"/>
        <v>0</v>
      </c>
      <c r="E37" s="18">
        <f t="shared" ca="1" si="7"/>
        <v>0</v>
      </c>
      <c r="F37" s="18">
        <f t="shared" ca="1" si="7"/>
        <v>0</v>
      </c>
      <c r="G37" s="18">
        <f t="shared" ca="1" si="7"/>
        <v>0</v>
      </c>
      <c r="H37" s="18">
        <f t="shared" ca="1" si="7"/>
        <v>0</v>
      </c>
      <c r="I37" s="18">
        <f t="shared" ca="1" si="7"/>
        <v>0</v>
      </c>
      <c r="J37" s="18">
        <f t="shared" ca="1" si="7"/>
        <v>0</v>
      </c>
      <c r="K37" s="19">
        <f t="shared" ca="1" si="11"/>
        <v>0</v>
      </c>
      <c r="L37" s="18">
        <f t="shared" ca="1" si="8"/>
        <v>0</v>
      </c>
      <c r="M37" s="18">
        <f t="shared" ca="1" si="8"/>
        <v>0</v>
      </c>
      <c r="N37" s="19">
        <f t="shared" ca="1" si="12"/>
        <v>0</v>
      </c>
      <c r="O37" s="18">
        <f t="shared" ca="1" si="9"/>
        <v>0</v>
      </c>
      <c r="P37" s="18">
        <f t="shared" ca="1" si="9"/>
        <v>0</v>
      </c>
      <c r="Q37" s="19">
        <f t="shared" ca="1" si="13"/>
        <v>0</v>
      </c>
      <c r="R37" s="18">
        <f t="shared" ca="1" si="10"/>
        <v>0</v>
      </c>
      <c r="S37" s="18">
        <f t="shared" ca="1" si="10"/>
        <v>0</v>
      </c>
      <c r="T37" s="18">
        <f t="shared" ca="1" si="10"/>
        <v>0</v>
      </c>
      <c r="U37" s="19">
        <f t="shared" ca="1" si="14"/>
        <v>0</v>
      </c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209</v>
      </c>
      <c r="B38" s="17">
        <v>1043</v>
      </c>
      <c r="C38" s="58" t="s">
        <v>146</v>
      </c>
      <c r="D38" s="18">
        <f t="shared" ca="1" si="7"/>
        <v>0</v>
      </c>
      <c r="E38" s="18">
        <f t="shared" ca="1" si="7"/>
        <v>0</v>
      </c>
      <c r="F38" s="18">
        <f t="shared" ca="1" si="7"/>
        <v>0</v>
      </c>
      <c r="G38" s="18">
        <f t="shared" ca="1" si="7"/>
        <v>0</v>
      </c>
      <c r="H38" s="18">
        <f t="shared" ca="1" si="7"/>
        <v>0</v>
      </c>
      <c r="I38" s="18">
        <f t="shared" ca="1" si="7"/>
        <v>0</v>
      </c>
      <c r="J38" s="18">
        <f t="shared" ca="1" si="7"/>
        <v>0</v>
      </c>
      <c r="K38" s="19">
        <f ca="1">L38+M38+N38+Q38</f>
        <v>0</v>
      </c>
      <c r="L38" s="18">
        <f t="shared" ca="1" si="8"/>
        <v>0</v>
      </c>
      <c r="M38" s="18">
        <f t="shared" ca="1" si="8"/>
        <v>0</v>
      </c>
      <c r="N38" s="19">
        <f ca="1">+O38+P38</f>
        <v>0</v>
      </c>
      <c r="O38" s="18">
        <f t="shared" ca="1" si="9"/>
        <v>0</v>
      </c>
      <c r="P38" s="18">
        <f t="shared" ca="1" si="9"/>
        <v>0</v>
      </c>
      <c r="Q38" s="19">
        <f ca="1">+R38+S38</f>
        <v>0</v>
      </c>
      <c r="R38" s="18">
        <f t="shared" ca="1" si="10"/>
        <v>0</v>
      </c>
      <c r="S38" s="18">
        <f t="shared" ca="1" si="10"/>
        <v>0</v>
      </c>
      <c r="T38" s="18">
        <f t="shared" ca="1" si="10"/>
        <v>0</v>
      </c>
      <c r="U38" s="19">
        <f ca="1">SUM(D38:K38)+T38</f>
        <v>0</v>
      </c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211</v>
      </c>
      <c r="B39" s="17">
        <v>1044</v>
      </c>
      <c r="C39" s="58" t="s">
        <v>146</v>
      </c>
      <c r="D39" s="18">
        <f t="shared" ref="D39:J54" ca="1" si="15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0</v>
      </c>
      <c r="E39" s="18">
        <f t="shared" ca="1" si="15"/>
        <v>0</v>
      </c>
      <c r="F39" s="18">
        <f t="shared" ca="1" si="15"/>
        <v>0</v>
      </c>
      <c r="G39" s="18">
        <f t="shared" ca="1" si="15"/>
        <v>0</v>
      </c>
      <c r="H39" s="18">
        <f t="shared" ca="1" si="15"/>
        <v>0</v>
      </c>
      <c r="I39" s="18">
        <f t="shared" ca="1" si="15"/>
        <v>0</v>
      </c>
      <c r="J39" s="18">
        <f t="shared" ca="1" si="15"/>
        <v>0</v>
      </c>
      <c r="K39" s="19">
        <f ca="1">L39+M39+N39+Q39</f>
        <v>0</v>
      </c>
      <c r="L39" s="18">
        <f t="shared" ref="L39:M54" ca="1" si="16">IFERROR(IF($C$2="Yurtiçi",INDIRECT("'"&amp;$B$2&amp;"'!"&amp;ADDRESS(MATCH($B39,INDIRECT("'"&amp;$B$2&amp;"'!$B$1:$B$1095"),0),MATCH(L$5,INDIRECT("'"&amp;$B$2&amp;"'!5:5"),0))),IF($C$2="Yurtdışı",INDIRECT("'"&amp;$B$2&amp;"'!"&amp;ADDRESS(MATCH($B39,INDIRECT("'"&amp;$B$2&amp;"'!$B$1:$B$1095"),0),MATCH(L$5,INDIRECT("'"&amp;$B$2&amp;"'!5:5"),0)+1)),INDIRECT("'"&amp;$B$2&amp;"'!"&amp;ADDRESS(MATCH($B39,INDIRECT("'"&amp;$B$2&amp;"'!$B$1:$B$1095"),0),MATCH(L$5,INDIRECT("'"&amp;$B$2&amp;"'!5:5"),0)))+INDIRECT("'"&amp;$B$2&amp;"'!"&amp;ADDRESS(MATCH($B39,INDIRECT("'"&amp;$B$2&amp;"'!$B$1:$B$1095"),0),MATCH(L$5,INDIRECT("'"&amp;$B$2&amp;"'!5:5"),0)+1)))),0)</f>
        <v>0</v>
      </c>
      <c r="M39" s="18">
        <f t="shared" ca="1" si="16"/>
        <v>0</v>
      </c>
      <c r="N39" s="19">
        <f ca="1">+O39+P39</f>
        <v>0</v>
      </c>
      <c r="O39" s="18">
        <f t="shared" ref="O39:P54" ca="1" si="17">IFERROR(IF($C$2="Yurtiçi",INDIRECT("'"&amp;$B$2&amp;"'!"&amp;ADDRESS(MATCH($B39,INDIRECT("'"&amp;$B$2&amp;"'!$B$1:$B$1095"),0),MATCH(O$5,INDIRECT("'"&amp;$B$2&amp;"'!5:5"),0))),IF($C$2="Yurtdışı",INDIRECT("'"&amp;$B$2&amp;"'!"&amp;ADDRESS(MATCH($B39,INDIRECT("'"&amp;$B$2&amp;"'!$B$1:$B$1095"),0),MATCH(O$5,INDIRECT("'"&amp;$B$2&amp;"'!5:5"),0)+1)),INDIRECT("'"&amp;$B$2&amp;"'!"&amp;ADDRESS(MATCH($B39,INDIRECT("'"&amp;$B$2&amp;"'!$B$1:$B$1095"),0),MATCH(O$5,INDIRECT("'"&amp;$B$2&amp;"'!5:5"),0)))+INDIRECT("'"&amp;$B$2&amp;"'!"&amp;ADDRESS(MATCH($B39,INDIRECT("'"&amp;$B$2&amp;"'!$B$1:$B$1095"),0),MATCH(O$5,INDIRECT("'"&amp;$B$2&amp;"'!5:5"),0)+1)))),0)</f>
        <v>0</v>
      </c>
      <c r="P39" s="18">
        <f t="shared" ca="1" si="17"/>
        <v>0</v>
      </c>
      <c r="Q39" s="19">
        <f ca="1">+R39+S39</f>
        <v>0</v>
      </c>
      <c r="R39" s="18">
        <f t="shared" ref="R39:T54" ca="1" si="18">IFERROR(IF($C$2="Yurtiçi",INDIRECT("'"&amp;$B$2&amp;"'!"&amp;ADDRESS(MATCH($B39,INDIRECT("'"&amp;$B$2&amp;"'!$B$1:$B$1095"),0),MATCH(R$5,INDIRECT("'"&amp;$B$2&amp;"'!5:5"),0))),IF($C$2="Yurtdışı",INDIRECT("'"&amp;$B$2&amp;"'!"&amp;ADDRESS(MATCH($B39,INDIRECT("'"&amp;$B$2&amp;"'!$B$1:$B$1095"),0),MATCH(R$5,INDIRECT("'"&amp;$B$2&amp;"'!5:5"),0)+1)),INDIRECT("'"&amp;$B$2&amp;"'!"&amp;ADDRESS(MATCH($B39,INDIRECT("'"&amp;$B$2&amp;"'!$B$1:$B$1095"),0),MATCH(R$5,INDIRECT("'"&amp;$B$2&amp;"'!5:5"),0)))+INDIRECT("'"&amp;$B$2&amp;"'!"&amp;ADDRESS(MATCH($B39,INDIRECT("'"&amp;$B$2&amp;"'!$B$1:$B$1095"),0),MATCH(R$5,INDIRECT("'"&amp;$B$2&amp;"'!5:5"),0)+1)))),0)</f>
        <v>0</v>
      </c>
      <c r="S39" s="18">
        <f t="shared" ca="1" si="18"/>
        <v>0</v>
      </c>
      <c r="T39" s="18">
        <f t="shared" ca="1" si="18"/>
        <v>0</v>
      </c>
      <c r="U39" s="19">
        <f ca="1">SUM(D39:K39)+T39</f>
        <v>0</v>
      </c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213</v>
      </c>
      <c r="B40" s="17">
        <v>1045</v>
      </c>
      <c r="C40" s="58" t="s">
        <v>146</v>
      </c>
      <c r="D40" s="18">
        <f t="shared" ca="1" si="15"/>
        <v>0</v>
      </c>
      <c r="E40" s="18">
        <f t="shared" ca="1" si="15"/>
        <v>0</v>
      </c>
      <c r="F40" s="18">
        <f t="shared" ca="1" si="15"/>
        <v>0</v>
      </c>
      <c r="G40" s="18">
        <f t="shared" ca="1" si="15"/>
        <v>0</v>
      </c>
      <c r="H40" s="18">
        <f t="shared" ca="1" si="15"/>
        <v>0</v>
      </c>
      <c r="I40" s="18">
        <f t="shared" ca="1" si="15"/>
        <v>0</v>
      </c>
      <c r="J40" s="18">
        <f t="shared" ca="1" si="15"/>
        <v>0</v>
      </c>
      <c r="K40" s="19">
        <f ca="1">L40+M40+N40+Q40</f>
        <v>0</v>
      </c>
      <c r="L40" s="18">
        <f t="shared" ca="1" si="16"/>
        <v>0</v>
      </c>
      <c r="M40" s="18">
        <f t="shared" ca="1" si="16"/>
        <v>0</v>
      </c>
      <c r="N40" s="19">
        <f ca="1">+O40+P40</f>
        <v>0</v>
      </c>
      <c r="O40" s="18">
        <f t="shared" ca="1" si="17"/>
        <v>0</v>
      </c>
      <c r="P40" s="18">
        <f t="shared" ca="1" si="17"/>
        <v>0</v>
      </c>
      <c r="Q40" s="19">
        <f ca="1">+R40+S40</f>
        <v>0</v>
      </c>
      <c r="R40" s="18">
        <f t="shared" ca="1" si="18"/>
        <v>0</v>
      </c>
      <c r="S40" s="18">
        <f t="shared" ca="1" si="18"/>
        <v>0</v>
      </c>
      <c r="T40" s="18">
        <f t="shared" ca="1" si="18"/>
        <v>0</v>
      </c>
      <c r="U40" s="19">
        <f ca="1">SUM(D40:K40)+T40</f>
        <v>0</v>
      </c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215</v>
      </c>
      <c r="B41" s="17">
        <v>1046</v>
      </c>
      <c r="C41" s="58" t="s">
        <v>146</v>
      </c>
      <c r="D41" s="18">
        <f t="shared" ca="1" si="15"/>
        <v>0</v>
      </c>
      <c r="E41" s="18">
        <f t="shared" ca="1" si="15"/>
        <v>0</v>
      </c>
      <c r="F41" s="18">
        <f t="shared" ca="1" si="15"/>
        <v>0</v>
      </c>
      <c r="G41" s="18">
        <f t="shared" ca="1" si="15"/>
        <v>0</v>
      </c>
      <c r="H41" s="18">
        <f t="shared" ca="1" si="15"/>
        <v>0</v>
      </c>
      <c r="I41" s="18">
        <f t="shared" ca="1" si="15"/>
        <v>0</v>
      </c>
      <c r="J41" s="18">
        <f t="shared" ca="1" si="15"/>
        <v>0</v>
      </c>
      <c r="K41" s="19">
        <f ca="1">L41+M41+N41+Q41</f>
        <v>0</v>
      </c>
      <c r="L41" s="18">
        <f t="shared" ca="1" si="16"/>
        <v>0</v>
      </c>
      <c r="M41" s="18">
        <f t="shared" ca="1" si="16"/>
        <v>0</v>
      </c>
      <c r="N41" s="19">
        <f ca="1">+O41+P41</f>
        <v>0</v>
      </c>
      <c r="O41" s="18">
        <f t="shared" ca="1" si="17"/>
        <v>0</v>
      </c>
      <c r="P41" s="18">
        <f t="shared" ca="1" si="17"/>
        <v>0</v>
      </c>
      <c r="Q41" s="19">
        <f ca="1">+R41+S41</f>
        <v>0</v>
      </c>
      <c r="R41" s="18">
        <f t="shared" ca="1" si="18"/>
        <v>0</v>
      </c>
      <c r="S41" s="18">
        <f t="shared" ca="1" si="18"/>
        <v>0</v>
      </c>
      <c r="T41" s="18">
        <f t="shared" ca="1" si="18"/>
        <v>0</v>
      </c>
      <c r="U41" s="19">
        <f ca="1">SUM(D41:K41)+T41</f>
        <v>0</v>
      </c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95" customHeight="1">
      <c r="A42" s="57" t="s">
        <v>217</v>
      </c>
      <c r="B42" s="17">
        <v>1047</v>
      </c>
      <c r="C42" s="58" t="s">
        <v>146</v>
      </c>
      <c r="D42" s="18">
        <f t="shared" ca="1" si="15"/>
        <v>0</v>
      </c>
      <c r="E42" s="18">
        <f t="shared" ca="1" si="15"/>
        <v>0</v>
      </c>
      <c r="F42" s="18">
        <f t="shared" ca="1" si="15"/>
        <v>0</v>
      </c>
      <c r="G42" s="18">
        <f t="shared" ca="1" si="15"/>
        <v>0</v>
      </c>
      <c r="H42" s="18">
        <f t="shared" ca="1" si="15"/>
        <v>0</v>
      </c>
      <c r="I42" s="18">
        <f t="shared" ca="1" si="15"/>
        <v>0</v>
      </c>
      <c r="J42" s="18">
        <f t="shared" ca="1" si="15"/>
        <v>0</v>
      </c>
      <c r="K42" s="19">
        <f t="shared" ref="K42:K67" ca="1" si="19">L42+M42+N42+Q42</f>
        <v>0</v>
      </c>
      <c r="L42" s="18">
        <f t="shared" ca="1" si="16"/>
        <v>0</v>
      </c>
      <c r="M42" s="18">
        <f t="shared" ca="1" si="16"/>
        <v>0</v>
      </c>
      <c r="N42" s="19">
        <f t="shared" ref="N42:N67" ca="1" si="20">+O42+P42</f>
        <v>0</v>
      </c>
      <c r="O42" s="18">
        <f t="shared" ca="1" si="17"/>
        <v>0</v>
      </c>
      <c r="P42" s="18">
        <f t="shared" ca="1" si="17"/>
        <v>0</v>
      </c>
      <c r="Q42" s="19">
        <f t="shared" ref="Q42:Q67" ca="1" si="21">+R42+S42</f>
        <v>0</v>
      </c>
      <c r="R42" s="18">
        <f t="shared" ca="1" si="18"/>
        <v>0</v>
      </c>
      <c r="S42" s="18">
        <f t="shared" ca="1" si="18"/>
        <v>0</v>
      </c>
      <c r="T42" s="18">
        <f t="shared" ca="1" si="18"/>
        <v>0</v>
      </c>
      <c r="U42" s="19">
        <f t="shared" ref="U42:U46" ca="1" si="22">SUM(D42:K42)+T42</f>
        <v>0</v>
      </c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219</v>
      </c>
      <c r="B43" s="17">
        <v>1048</v>
      </c>
      <c r="C43" s="58" t="s">
        <v>146</v>
      </c>
      <c r="D43" s="18">
        <f t="shared" ca="1" si="15"/>
        <v>0</v>
      </c>
      <c r="E43" s="18">
        <f t="shared" ca="1" si="15"/>
        <v>0</v>
      </c>
      <c r="F43" s="18">
        <f t="shared" ca="1" si="15"/>
        <v>0</v>
      </c>
      <c r="G43" s="18">
        <f t="shared" ca="1" si="15"/>
        <v>0</v>
      </c>
      <c r="H43" s="18">
        <f t="shared" ca="1" si="15"/>
        <v>0</v>
      </c>
      <c r="I43" s="18">
        <f t="shared" ca="1" si="15"/>
        <v>0</v>
      </c>
      <c r="J43" s="18">
        <f t="shared" ca="1" si="15"/>
        <v>0</v>
      </c>
      <c r="K43" s="19">
        <f t="shared" ca="1" si="19"/>
        <v>0</v>
      </c>
      <c r="L43" s="18">
        <f t="shared" ca="1" si="16"/>
        <v>0</v>
      </c>
      <c r="M43" s="18">
        <f t="shared" ca="1" si="16"/>
        <v>0</v>
      </c>
      <c r="N43" s="19">
        <f t="shared" ca="1" si="20"/>
        <v>0</v>
      </c>
      <c r="O43" s="18">
        <f t="shared" ca="1" si="17"/>
        <v>0</v>
      </c>
      <c r="P43" s="18">
        <f t="shared" ca="1" si="17"/>
        <v>0</v>
      </c>
      <c r="Q43" s="19">
        <f t="shared" ca="1" si="21"/>
        <v>0</v>
      </c>
      <c r="R43" s="18">
        <f t="shared" ca="1" si="18"/>
        <v>0</v>
      </c>
      <c r="S43" s="18">
        <f t="shared" ca="1" si="18"/>
        <v>0</v>
      </c>
      <c r="T43" s="18">
        <f t="shared" ca="1" si="18"/>
        <v>0</v>
      </c>
      <c r="U43" s="19">
        <f t="shared" ca="1" si="22"/>
        <v>0</v>
      </c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221</v>
      </c>
      <c r="B44" s="17">
        <v>1049</v>
      </c>
      <c r="C44" s="58" t="s">
        <v>146</v>
      </c>
      <c r="D44" s="18">
        <f t="shared" ca="1" si="15"/>
        <v>0</v>
      </c>
      <c r="E44" s="18">
        <f t="shared" ca="1" si="15"/>
        <v>0</v>
      </c>
      <c r="F44" s="18">
        <f t="shared" ca="1" si="15"/>
        <v>0</v>
      </c>
      <c r="G44" s="18">
        <f t="shared" ca="1" si="15"/>
        <v>0</v>
      </c>
      <c r="H44" s="18">
        <f t="shared" ca="1" si="15"/>
        <v>0</v>
      </c>
      <c r="I44" s="18">
        <f t="shared" ca="1" si="15"/>
        <v>0</v>
      </c>
      <c r="J44" s="18">
        <f t="shared" ca="1" si="15"/>
        <v>0</v>
      </c>
      <c r="K44" s="19">
        <f t="shared" ca="1" si="19"/>
        <v>0</v>
      </c>
      <c r="L44" s="18">
        <f t="shared" ca="1" si="16"/>
        <v>0</v>
      </c>
      <c r="M44" s="18">
        <f t="shared" ca="1" si="16"/>
        <v>0</v>
      </c>
      <c r="N44" s="19">
        <f t="shared" ca="1" si="20"/>
        <v>0</v>
      </c>
      <c r="O44" s="18">
        <f t="shared" ca="1" si="17"/>
        <v>0</v>
      </c>
      <c r="P44" s="18">
        <f t="shared" ca="1" si="17"/>
        <v>0</v>
      </c>
      <c r="Q44" s="19">
        <f t="shared" ca="1" si="21"/>
        <v>0</v>
      </c>
      <c r="R44" s="18">
        <f t="shared" ca="1" si="18"/>
        <v>0</v>
      </c>
      <c r="S44" s="18">
        <f t="shared" ca="1" si="18"/>
        <v>0</v>
      </c>
      <c r="T44" s="18">
        <f t="shared" ca="1" si="18"/>
        <v>0</v>
      </c>
      <c r="U44" s="19">
        <f t="shared" ca="1" si="22"/>
        <v>0</v>
      </c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223</v>
      </c>
      <c r="B45" s="17">
        <v>1050</v>
      </c>
      <c r="C45" s="58" t="s">
        <v>146</v>
      </c>
      <c r="D45" s="18">
        <f t="shared" ca="1" si="15"/>
        <v>0</v>
      </c>
      <c r="E45" s="18">
        <f t="shared" ca="1" si="15"/>
        <v>0</v>
      </c>
      <c r="F45" s="18">
        <f t="shared" ca="1" si="15"/>
        <v>0</v>
      </c>
      <c r="G45" s="18">
        <f t="shared" ca="1" si="15"/>
        <v>0</v>
      </c>
      <c r="H45" s="18">
        <f t="shared" ca="1" si="15"/>
        <v>0</v>
      </c>
      <c r="I45" s="18">
        <f t="shared" ca="1" si="15"/>
        <v>0</v>
      </c>
      <c r="J45" s="18">
        <f t="shared" ca="1" si="15"/>
        <v>0</v>
      </c>
      <c r="K45" s="19">
        <f t="shared" ca="1" si="19"/>
        <v>0</v>
      </c>
      <c r="L45" s="18">
        <f t="shared" ca="1" si="16"/>
        <v>0</v>
      </c>
      <c r="M45" s="18">
        <f t="shared" ca="1" si="16"/>
        <v>0</v>
      </c>
      <c r="N45" s="19">
        <f t="shared" ca="1" si="20"/>
        <v>0</v>
      </c>
      <c r="O45" s="18">
        <f t="shared" ca="1" si="17"/>
        <v>0</v>
      </c>
      <c r="P45" s="18">
        <f t="shared" ca="1" si="17"/>
        <v>0</v>
      </c>
      <c r="Q45" s="19">
        <f t="shared" ca="1" si="21"/>
        <v>0</v>
      </c>
      <c r="R45" s="18">
        <f t="shared" ca="1" si="18"/>
        <v>0</v>
      </c>
      <c r="S45" s="18">
        <f t="shared" ca="1" si="18"/>
        <v>0</v>
      </c>
      <c r="T45" s="18">
        <f t="shared" ca="1" si="18"/>
        <v>0</v>
      </c>
      <c r="U45" s="19">
        <f t="shared" ca="1" si="22"/>
        <v>0</v>
      </c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316</v>
      </c>
      <c r="B46" s="17">
        <v>1051</v>
      </c>
      <c r="C46" s="58" t="s">
        <v>146</v>
      </c>
      <c r="D46" s="18">
        <f t="shared" ca="1" si="15"/>
        <v>0</v>
      </c>
      <c r="E46" s="18">
        <f t="shared" ca="1" si="15"/>
        <v>0</v>
      </c>
      <c r="F46" s="18">
        <f t="shared" ca="1" si="15"/>
        <v>0</v>
      </c>
      <c r="G46" s="18">
        <f t="shared" ca="1" si="15"/>
        <v>0</v>
      </c>
      <c r="H46" s="18">
        <f t="shared" ca="1" si="15"/>
        <v>0</v>
      </c>
      <c r="I46" s="18">
        <f t="shared" ca="1" si="15"/>
        <v>0</v>
      </c>
      <c r="J46" s="18">
        <f t="shared" ca="1" si="15"/>
        <v>0</v>
      </c>
      <c r="K46" s="19">
        <f t="shared" ca="1" si="19"/>
        <v>0</v>
      </c>
      <c r="L46" s="18">
        <f t="shared" ca="1" si="16"/>
        <v>0</v>
      </c>
      <c r="M46" s="18">
        <f t="shared" ca="1" si="16"/>
        <v>0</v>
      </c>
      <c r="N46" s="19">
        <f t="shared" ca="1" si="20"/>
        <v>0</v>
      </c>
      <c r="O46" s="18">
        <f t="shared" ca="1" si="17"/>
        <v>0</v>
      </c>
      <c r="P46" s="18">
        <f t="shared" ca="1" si="17"/>
        <v>0</v>
      </c>
      <c r="Q46" s="19">
        <f t="shared" ca="1" si="21"/>
        <v>0</v>
      </c>
      <c r="R46" s="18">
        <f t="shared" ca="1" si="18"/>
        <v>0</v>
      </c>
      <c r="S46" s="18">
        <f t="shared" ca="1" si="18"/>
        <v>0</v>
      </c>
      <c r="T46" s="18">
        <f t="shared" ca="1" si="18"/>
        <v>0</v>
      </c>
      <c r="U46" s="19">
        <f t="shared" ca="1" si="22"/>
        <v>0</v>
      </c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225</v>
      </c>
      <c r="B47" s="17">
        <v>2001</v>
      </c>
      <c r="C47" s="58" t="s">
        <v>226</v>
      </c>
      <c r="D47" s="18">
        <f t="shared" ca="1" si="15"/>
        <v>0</v>
      </c>
      <c r="E47" s="18">
        <f t="shared" ca="1" si="15"/>
        <v>1265590.6100000001</v>
      </c>
      <c r="F47" s="18">
        <f t="shared" ca="1" si="15"/>
        <v>0</v>
      </c>
      <c r="G47" s="18">
        <f t="shared" ca="1" si="15"/>
        <v>0</v>
      </c>
      <c r="H47" s="18">
        <f t="shared" ca="1" si="15"/>
        <v>0</v>
      </c>
      <c r="I47" s="18">
        <f t="shared" ca="1" si="15"/>
        <v>0</v>
      </c>
      <c r="J47" s="18">
        <f t="shared" ca="1" si="15"/>
        <v>0</v>
      </c>
      <c r="K47" s="19">
        <f t="shared" ca="1" si="19"/>
        <v>0</v>
      </c>
      <c r="L47" s="18">
        <f t="shared" ca="1" si="16"/>
        <v>0</v>
      </c>
      <c r="M47" s="18">
        <f t="shared" ca="1" si="16"/>
        <v>0</v>
      </c>
      <c r="N47" s="19">
        <f t="shared" ca="1" si="20"/>
        <v>0</v>
      </c>
      <c r="O47" s="18">
        <f t="shared" ca="1" si="17"/>
        <v>0</v>
      </c>
      <c r="P47" s="18">
        <f t="shared" ca="1" si="17"/>
        <v>0</v>
      </c>
      <c r="Q47" s="19">
        <f t="shared" ca="1" si="21"/>
        <v>0</v>
      </c>
      <c r="R47" s="18">
        <f t="shared" ca="1" si="18"/>
        <v>0</v>
      </c>
      <c r="S47" s="18">
        <f t="shared" ca="1" si="18"/>
        <v>0</v>
      </c>
      <c r="T47" s="18">
        <f t="shared" ca="1" si="18"/>
        <v>0</v>
      </c>
      <c r="U47" s="19">
        <f t="shared" ref="U47:U67" ca="1" si="23">SUM(D47:K47)+T47</f>
        <v>1265590.6100000001</v>
      </c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2002</v>
      </c>
      <c r="C48" s="58" t="s">
        <v>226</v>
      </c>
      <c r="D48" s="18">
        <f t="shared" ca="1" si="15"/>
        <v>0</v>
      </c>
      <c r="E48" s="18">
        <f t="shared" ca="1" si="15"/>
        <v>462780357.81590003</v>
      </c>
      <c r="F48" s="18">
        <f t="shared" ca="1" si="15"/>
        <v>0</v>
      </c>
      <c r="G48" s="18">
        <f t="shared" ca="1" si="15"/>
        <v>0</v>
      </c>
      <c r="H48" s="18">
        <f t="shared" ca="1" si="15"/>
        <v>0</v>
      </c>
      <c r="I48" s="18">
        <f t="shared" ca="1" si="15"/>
        <v>0</v>
      </c>
      <c r="J48" s="18">
        <f t="shared" ca="1" si="15"/>
        <v>0</v>
      </c>
      <c r="K48" s="19">
        <f t="shared" ca="1" si="19"/>
        <v>0</v>
      </c>
      <c r="L48" s="18">
        <f t="shared" ca="1" si="16"/>
        <v>0</v>
      </c>
      <c r="M48" s="18">
        <f t="shared" ca="1" si="16"/>
        <v>0</v>
      </c>
      <c r="N48" s="19">
        <f t="shared" ca="1" si="20"/>
        <v>0</v>
      </c>
      <c r="O48" s="18">
        <f t="shared" ca="1" si="17"/>
        <v>0</v>
      </c>
      <c r="P48" s="18">
        <f t="shared" ca="1" si="17"/>
        <v>0</v>
      </c>
      <c r="Q48" s="19">
        <f t="shared" ca="1" si="21"/>
        <v>0</v>
      </c>
      <c r="R48" s="18">
        <f t="shared" ca="1" si="18"/>
        <v>0</v>
      </c>
      <c r="S48" s="18">
        <f t="shared" ca="1" si="18"/>
        <v>0</v>
      </c>
      <c r="T48" s="18">
        <f t="shared" ca="1" si="18"/>
        <v>0</v>
      </c>
      <c r="U48" s="19">
        <f t="shared" ca="1" si="23"/>
        <v>462780357.81590003</v>
      </c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2005</v>
      </c>
      <c r="C49" s="58" t="s">
        <v>226</v>
      </c>
      <c r="D49" s="18">
        <f t="shared" ca="1" si="15"/>
        <v>0</v>
      </c>
      <c r="E49" s="18">
        <f t="shared" ca="1" si="15"/>
        <v>531840.87</v>
      </c>
      <c r="F49" s="18">
        <f t="shared" ca="1" si="15"/>
        <v>0</v>
      </c>
      <c r="G49" s="18">
        <f t="shared" ca="1" si="15"/>
        <v>0</v>
      </c>
      <c r="H49" s="18">
        <f t="shared" ca="1" si="15"/>
        <v>0</v>
      </c>
      <c r="I49" s="18">
        <f t="shared" ca="1" si="15"/>
        <v>0</v>
      </c>
      <c r="J49" s="18">
        <f t="shared" ca="1" si="15"/>
        <v>0</v>
      </c>
      <c r="K49" s="19">
        <f t="shared" ca="1" si="19"/>
        <v>0</v>
      </c>
      <c r="L49" s="18">
        <f t="shared" ca="1" si="16"/>
        <v>0</v>
      </c>
      <c r="M49" s="18">
        <f t="shared" ca="1" si="16"/>
        <v>0</v>
      </c>
      <c r="N49" s="19">
        <f t="shared" ca="1" si="20"/>
        <v>0</v>
      </c>
      <c r="O49" s="18">
        <f t="shared" ca="1" si="17"/>
        <v>0</v>
      </c>
      <c r="P49" s="18">
        <f t="shared" ca="1" si="17"/>
        <v>0</v>
      </c>
      <c r="Q49" s="19">
        <f t="shared" ca="1" si="21"/>
        <v>0</v>
      </c>
      <c r="R49" s="18">
        <f t="shared" ca="1" si="18"/>
        <v>0</v>
      </c>
      <c r="S49" s="18">
        <f t="shared" ca="1" si="18"/>
        <v>0</v>
      </c>
      <c r="T49" s="18">
        <f t="shared" ca="1" si="18"/>
        <v>0</v>
      </c>
      <c r="U49" s="19">
        <f t="shared" ca="1" si="23"/>
        <v>531840.87</v>
      </c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2006</v>
      </c>
      <c r="C50" s="58" t="s">
        <v>226</v>
      </c>
      <c r="D50" s="18">
        <f t="shared" ca="1" si="15"/>
        <v>0</v>
      </c>
      <c r="E50" s="18">
        <f t="shared" ca="1" si="15"/>
        <v>80185023.299999997</v>
      </c>
      <c r="F50" s="18">
        <f t="shared" ca="1" si="15"/>
        <v>0</v>
      </c>
      <c r="G50" s="18">
        <f t="shared" ca="1" si="15"/>
        <v>0</v>
      </c>
      <c r="H50" s="18">
        <f t="shared" ca="1" si="15"/>
        <v>0</v>
      </c>
      <c r="I50" s="18">
        <f t="shared" ca="1" si="15"/>
        <v>0</v>
      </c>
      <c r="J50" s="18">
        <f t="shared" ca="1" si="15"/>
        <v>0</v>
      </c>
      <c r="K50" s="19">
        <f t="shared" ca="1" si="19"/>
        <v>0</v>
      </c>
      <c r="L50" s="18">
        <f t="shared" ca="1" si="16"/>
        <v>0</v>
      </c>
      <c r="M50" s="18">
        <f t="shared" ca="1" si="16"/>
        <v>0</v>
      </c>
      <c r="N50" s="19">
        <f t="shared" ca="1" si="20"/>
        <v>0</v>
      </c>
      <c r="O50" s="18">
        <f t="shared" ca="1" si="17"/>
        <v>0</v>
      </c>
      <c r="P50" s="18">
        <f t="shared" ca="1" si="17"/>
        <v>0</v>
      </c>
      <c r="Q50" s="19">
        <f t="shared" ca="1" si="21"/>
        <v>0</v>
      </c>
      <c r="R50" s="18">
        <f t="shared" ca="1" si="18"/>
        <v>0</v>
      </c>
      <c r="S50" s="18">
        <f t="shared" ca="1" si="18"/>
        <v>0</v>
      </c>
      <c r="T50" s="18">
        <f t="shared" ca="1" si="18"/>
        <v>0</v>
      </c>
      <c r="U50" s="19">
        <f t="shared" ca="1" si="23"/>
        <v>80185023.299999997</v>
      </c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2007</v>
      </c>
      <c r="C51" s="58" t="s">
        <v>226</v>
      </c>
      <c r="D51" s="18">
        <f t="shared" ca="1" si="15"/>
        <v>0</v>
      </c>
      <c r="E51" s="18">
        <f t="shared" ca="1" si="15"/>
        <v>38062765.190000422</v>
      </c>
      <c r="F51" s="18">
        <f t="shared" ca="1" si="15"/>
        <v>0</v>
      </c>
      <c r="G51" s="18">
        <f t="shared" ca="1" si="15"/>
        <v>0</v>
      </c>
      <c r="H51" s="18">
        <f t="shared" ca="1" si="15"/>
        <v>0</v>
      </c>
      <c r="I51" s="18">
        <f t="shared" ca="1" si="15"/>
        <v>0</v>
      </c>
      <c r="J51" s="18">
        <f t="shared" ca="1" si="15"/>
        <v>0</v>
      </c>
      <c r="K51" s="19">
        <f t="shared" ca="1" si="19"/>
        <v>0</v>
      </c>
      <c r="L51" s="18">
        <f t="shared" ca="1" si="16"/>
        <v>0</v>
      </c>
      <c r="M51" s="18">
        <f t="shared" ca="1" si="16"/>
        <v>0</v>
      </c>
      <c r="N51" s="19">
        <f t="shared" ca="1" si="20"/>
        <v>0</v>
      </c>
      <c r="O51" s="18">
        <f t="shared" ca="1" si="17"/>
        <v>0</v>
      </c>
      <c r="P51" s="18">
        <f t="shared" ca="1" si="17"/>
        <v>0</v>
      </c>
      <c r="Q51" s="19">
        <f t="shared" ca="1" si="21"/>
        <v>0</v>
      </c>
      <c r="R51" s="18">
        <f t="shared" ca="1" si="18"/>
        <v>0</v>
      </c>
      <c r="S51" s="18">
        <f t="shared" ca="1" si="18"/>
        <v>0</v>
      </c>
      <c r="T51" s="18">
        <f t="shared" ca="1" si="18"/>
        <v>0</v>
      </c>
      <c r="U51" s="19">
        <f t="shared" ca="1" si="23"/>
        <v>38062765.190000422</v>
      </c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3001</v>
      </c>
      <c r="C52" s="58" t="s">
        <v>237</v>
      </c>
      <c r="D52" s="18">
        <f t="shared" ca="1" si="15"/>
        <v>9.9999999999999995E-8</v>
      </c>
      <c r="E52" s="18">
        <f t="shared" ca="1" si="15"/>
        <v>1629399602.0270314</v>
      </c>
      <c r="F52" s="18">
        <f t="shared" ca="1" si="15"/>
        <v>0</v>
      </c>
      <c r="G52" s="18">
        <f t="shared" ca="1" si="15"/>
        <v>0</v>
      </c>
      <c r="H52" s="18">
        <f t="shared" ca="1" si="15"/>
        <v>0</v>
      </c>
      <c r="I52" s="18">
        <f t="shared" ca="1" si="15"/>
        <v>0</v>
      </c>
      <c r="J52" s="18">
        <f t="shared" ca="1" si="15"/>
        <v>0</v>
      </c>
      <c r="K52" s="19">
        <f t="shared" ca="1" si="19"/>
        <v>0</v>
      </c>
      <c r="L52" s="18">
        <f t="shared" ca="1" si="16"/>
        <v>0</v>
      </c>
      <c r="M52" s="18">
        <f t="shared" ca="1" si="16"/>
        <v>0</v>
      </c>
      <c r="N52" s="19">
        <f t="shared" ca="1" si="20"/>
        <v>0</v>
      </c>
      <c r="O52" s="18">
        <f t="shared" ca="1" si="17"/>
        <v>0</v>
      </c>
      <c r="P52" s="18">
        <f t="shared" ca="1" si="17"/>
        <v>0</v>
      </c>
      <c r="Q52" s="19">
        <f t="shared" ca="1" si="21"/>
        <v>0</v>
      </c>
      <c r="R52" s="18">
        <f t="shared" ca="1" si="18"/>
        <v>0</v>
      </c>
      <c r="S52" s="18">
        <f t="shared" ca="1" si="18"/>
        <v>0</v>
      </c>
      <c r="T52" s="18">
        <f t="shared" ca="1" si="18"/>
        <v>0</v>
      </c>
      <c r="U52" s="19">
        <f t="shared" ca="1" si="23"/>
        <v>1629399602.0270314</v>
      </c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239</v>
      </c>
      <c r="B53" s="17">
        <v>3002</v>
      </c>
      <c r="C53" s="58" t="s">
        <v>237</v>
      </c>
      <c r="D53" s="18">
        <f t="shared" ca="1" si="15"/>
        <v>0</v>
      </c>
      <c r="E53" s="18">
        <f t="shared" ca="1" si="15"/>
        <v>239588363.39999947</v>
      </c>
      <c r="F53" s="18">
        <f t="shared" ca="1" si="15"/>
        <v>0</v>
      </c>
      <c r="G53" s="18">
        <f t="shared" ca="1" si="15"/>
        <v>0</v>
      </c>
      <c r="H53" s="18">
        <f t="shared" ca="1" si="15"/>
        <v>0</v>
      </c>
      <c r="I53" s="18">
        <f t="shared" ca="1" si="15"/>
        <v>0</v>
      </c>
      <c r="J53" s="18">
        <f t="shared" ca="1" si="15"/>
        <v>0</v>
      </c>
      <c r="K53" s="19">
        <f t="shared" ca="1" si="19"/>
        <v>0</v>
      </c>
      <c r="L53" s="18">
        <f t="shared" ca="1" si="16"/>
        <v>0</v>
      </c>
      <c r="M53" s="18">
        <f t="shared" ca="1" si="16"/>
        <v>0</v>
      </c>
      <c r="N53" s="19">
        <f t="shared" ca="1" si="20"/>
        <v>0</v>
      </c>
      <c r="O53" s="18">
        <f t="shared" ca="1" si="17"/>
        <v>0</v>
      </c>
      <c r="P53" s="18">
        <f t="shared" ca="1" si="17"/>
        <v>0</v>
      </c>
      <c r="Q53" s="19">
        <f t="shared" ca="1" si="21"/>
        <v>0</v>
      </c>
      <c r="R53" s="18">
        <f t="shared" ca="1" si="18"/>
        <v>0</v>
      </c>
      <c r="S53" s="18">
        <f t="shared" ca="1" si="18"/>
        <v>0</v>
      </c>
      <c r="T53" s="18">
        <f t="shared" ca="1" si="18"/>
        <v>0</v>
      </c>
      <c r="U53" s="19">
        <f t="shared" ca="1" si="23"/>
        <v>239588363.39999947</v>
      </c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241</v>
      </c>
      <c r="B54" s="17">
        <v>3003</v>
      </c>
      <c r="C54" s="58" t="s">
        <v>237</v>
      </c>
      <c r="D54" s="18">
        <f t="shared" ca="1" si="15"/>
        <v>0</v>
      </c>
      <c r="E54" s="18">
        <f t="shared" ca="1" si="15"/>
        <v>1869417815.0000021</v>
      </c>
      <c r="F54" s="18">
        <f t="shared" ca="1" si="15"/>
        <v>0</v>
      </c>
      <c r="G54" s="18">
        <f t="shared" ca="1" si="15"/>
        <v>0</v>
      </c>
      <c r="H54" s="18">
        <f t="shared" ca="1" si="15"/>
        <v>0</v>
      </c>
      <c r="I54" s="18">
        <f t="shared" ca="1" si="15"/>
        <v>0</v>
      </c>
      <c r="J54" s="18">
        <f t="shared" ca="1" si="15"/>
        <v>0</v>
      </c>
      <c r="K54" s="19">
        <f t="shared" ca="1" si="19"/>
        <v>0</v>
      </c>
      <c r="L54" s="18">
        <f t="shared" ca="1" si="16"/>
        <v>0</v>
      </c>
      <c r="M54" s="18">
        <f t="shared" ca="1" si="16"/>
        <v>0</v>
      </c>
      <c r="N54" s="19">
        <f t="shared" ca="1" si="20"/>
        <v>0</v>
      </c>
      <c r="O54" s="18">
        <f t="shared" ca="1" si="17"/>
        <v>0</v>
      </c>
      <c r="P54" s="18">
        <f t="shared" ca="1" si="17"/>
        <v>0</v>
      </c>
      <c r="Q54" s="19">
        <f t="shared" ca="1" si="21"/>
        <v>0</v>
      </c>
      <c r="R54" s="18">
        <f t="shared" ca="1" si="18"/>
        <v>0</v>
      </c>
      <c r="S54" s="18">
        <f t="shared" ca="1" si="18"/>
        <v>0</v>
      </c>
      <c r="T54" s="18">
        <f t="shared" ca="1" si="18"/>
        <v>0</v>
      </c>
      <c r="U54" s="19">
        <f t="shared" ca="1" si="23"/>
        <v>1869417815.0000021</v>
      </c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243</v>
      </c>
      <c r="B55" s="17">
        <v>3004</v>
      </c>
      <c r="C55" s="58" t="s">
        <v>237</v>
      </c>
      <c r="D55" s="18">
        <f t="shared" ref="D55:J67" ca="1" si="24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23209965.000000201</v>
      </c>
      <c r="E55" s="18">
        <f t="shared" ca="1" si="24"/>
        <v>1944925538.9598274</v>
      </c>
      <c r="F55" s="18">
        <f t="shared" ca="1" si="24"/>
        <v>0</v>
      </c>
      <c r="G55" s="18">
        <f t="shared" ca="1" si="24"/>
        <v>0</v>
      </c>
      <c r="H55" s="18">
        <f t="shared" ca="1" si="24"/>
        <v>0</v>
      </c>
      <c r="I55" s="18">
        <f t="shared" ca="1" si="24"/>
        <v>0</v>
      </c>
      <c r="J55" s="18">
        <f t="shared" ca="1" si="24"/>
        <v>0</v>
      </c>
      <c r="K55" s="19">
        <f t="shared" ca="1" si="19"/>
        <v>0</v>
      </c>
      <c r="L55" s="18">
        <f t="shared" ref="L55:M67" ca="1" si="25">IFERROR(IF($C$2="Yurtiçi",INDIRECT("'"&amp;$B$2&amp;"'!"&amp;ADDRESS(MATCH($B55,INDIRECT("'"&amp;$B$2&amp;"'!$B$1:$B$1095"),0),MATCH(L$5,INDIRECT("'"&amp;$B$2&amp;"'!5:5"),0))),IF($C$2="Yurtdışı",INDIRECT("'"&amp;$B$2&amp;"'!"&amp;ADDRESS(MATCH($B55,INDIRECT("'"&amp;$B$2&amp;"'!$B$1:$B$1095"),0),MATCH(L$5,INDIRECT("'"&amp;$B$2&amp;"'!5:5"),0)+1)),INDIRECT("'"&amp;$B$2&amp;"'!"&amp;ADDRESS(MATCH($B55,INDIRECT("'"&amp;$B$2&amp;"'!$B$1:$B$1095"),0),MATCH(L$5,INDIRECT("'"&amp;$B$2&amp;"'!5:5"),0)))+INDIRECT("'"&amp;$B$2&amp;"'!"&amp;ADDRESS(MATCH($B55,INDIRECT("'"&amp;$B$2&amp;"'!$B$1:$B$1095"),0),MATCH(L$5,INDIRECT("'"&amp;$B$2&amp;"'!5:5"),0)+1)))),0)</f>
        <v>0</v>
      </c>
      <c r="M55" s="18">
        <f t="shared" ca="1" si="25"/>
        <v>0</v>
      </c>
      <c r="N55" s="19">
        <f t="shared" ca="1" si="20"/>
        <v>0</v>
      </c>
      <c r="O55" s="18">
        <f t="shared" ref="O55:P67" ca="1" si="26">IFERROR(IF($C$2="Yurtiçi",INDIRECT("'"&amp;$B$2&amp;"'!"&amp;ADDRESS(MATCH($B55,INDIRECT("'"&amp;$B$2&amp;"'!$B$1:$B$1095"),0),MATCH(O$5,INDIRECT("'"&amp;$B$2&amp;"'!5:5"),0))),IF($C$2="Yurtdışı",INDIRECT("'"&amp;$B$2&amp;"'!"&amp;ADDRESS(MATCH($B55,INDIRECT("'"&amp;$B$2&amp;"'!$B$1:$B$1095"),0),MATCH(O$5,INDIRECT("'"&amp;$B$2&amp;"'!5:5"),0)+1)),INDIRECT("'"&amp;$B$2&amp;"'!"&amp;ADDRESS(MATCH($B55,INDIRECT("'"&amp;$B$2&amp;"'!$B$1:$B$1095"),0),MATCH(O$5,INDIRECT("'"&amp;$B$2&amp;"'!5:5"),0)))+INDIRECT("'"&amp;$B$2&amp;"'!"&amp;ADDRESS(MATCH($B55,INDIRECT("'"&amp;$B$2&amp;"'!$B$1:$B$1095"),0),MATCH(O$5,INDIRECT("'"&amp;$B$2&amp;"'!5:5"),0)+1)))),0)</f>
        <v>0</v>
      </c>
      <c r="P55" s="18">
        <f t="shared" ca="1" si="26"/>
        <v>0</v>
      </c>
      <c r="Q55" s="19">
        <f t="shared" ca="1" si="21"/>
        <v>0</v>
      </c>
      <c r="R55" s="18">
        <f t="shared" ref="R55:T67" ca="1" si="27">IFERROR(IF($C$2="Yurtiçi",INDIRECT("'"&amp;$B$2&amp;"'!"&amp;ADDRESS(MATCH($B55,INDIRECT("'"&amp;$B$2&amp;"'!$B$1:$B$1095"),0),MATCH(R$5,INDIRECT("'"&amp;$B$2&amp;"'!5:5"),0))),IF($C$2="Yurtdışı",INDIRECT("'"&amp;$B$2&amp;"'!"&amp;ADDRESS(MATCH($B55,INDIRECT("'"&amp;$B$2&amp;"'!$B$1:$B$1095"),0),MATCH(R$5,INDIRECT("'"&amp;$B$2&amp;"'!5:5"),0)+1)),INDIRECT("'"&amp;$B$2&amp;"'!"&amp;ADDRESS(MATCH($B55,INDIRECT("'"&amp;$B$2&amp;"'!$B$1:$B$1095"),0),MATCH(R$5,INDIRECT("'"&amp;$B$2&amp;"'!5:5"),0)))+INDIRECT("'"&amp;$B$2&amp;"'!"&amp;ADDRESS(MATCH($B55,INDIRECT("'"&amp;$B$2&amp;"'!$B$1:$B$1095"),0),MATCH(R$5,INDIRECT("'"&amp;$B$2&amp;"'!5:5"),0)+1)))),0)</f>
        <v>0</v>
      </c>
      <c r="S55" s="18">
        <f t="shared" ca="1" si="27"/>
        <v>0</v>
      </c>
      <c r="T55" s="18">
        <f t="shared" ca="1" si="27"/>
        <v>0</v>
      </c>
      <c r="U55" s="19">
        <f t="shared" ca="1" si="23"/>
        <v>1968135503.9598277</v>
      </c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245</v>
      </c>
      <c r="B56" s="17">
        <v>3005</v>
      </c>
      <c r="C56" s="58" t="s">
        <v>237</v>
      </c>
      <c r="D56" s="18">
        <f t="shared" ca="1" si="24"/>
        <v>0</v>
      </c>
      <c r="E56" s="18">
        <f t="shared" ca="1" si="24"/>
        <v>258732903.78000072</v>
      </c>
      <c r="F56" s="18">
        <f t="shared" ca="1" si="24"/>
        <v>0</v>
      </c>
      <c r="G56" s="18">
        <f t="shared" ca="1" si="24"/>
        <v>0</v>
      </c>
      <c r="H56" s="18">
        <f t="shared" ca="1" si="24"/>
        <v>0</v>
      </c>
      <c r="I56" s="18">
        <f t="shared" ca="1" si="24"/>
        <v>0</v>
      </c>
      <c r="J56" s="18">
        <f t="shared" ca="1" si="24"/>
        <v>0</v>
      </c>
      <c r="K56" s="19">
        <f t="shared" ca="1" si="19"/>
        <v>0</v>
      </c>
      <c r="L56" s="18">
        <f t="shared" ca="1" si="25"/>
        <v>0</v>
      </c>
      <c r="M56" s="18">
        <f t="shared" ca="1" si="25"/>
        <v>0</v>
      </c>
      <c r="N56" s="19">
        <f t="shared" ca="1" si="20"/>
        <v>0</v>
      </c>
      <c r="O56" s="18">
        <f t="shared" ca="1" si="26"/>
        <v>0</v>
      </c>
      <c r="P56" s="18">
        <f t="shared" ca="1" si="26"/>
        <v>0</v>
      </c>
      <c r="Q56" s="19">
        <f t="shared" ca="1" si="21"/>
        <v>0</v>
      </c>
      <c r="R56" s="18">
        <f t="shared" ca="1" si="27"/>
        <v>0</v>
      </c>
      <c r="S56" s="18">
        <f t="shared" ca="1" si="27"/>
        <v>0</v>
      </c>
      <c r="T56" s="18">
        <f t="shared" ca="1" si="27"/>
        <v>0</v>
      </c>
      <c r="U56" s="19">
        <f t="shared" ca="1" si="23"/>
        <v>258732903.78000072</v>
      </c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247</v>
      </c>
      <c r="B57" s="17">
        <v>3006</v>
      </c>
      <c r="C57" s="58" t="s">
        <v>237</v>
      </c>
      <c r="D57" s="18">
        <f t="shared" ca="1" si="24"/>
        <v>0</v>
      </c>
      <c r="E57" s="18">
        <f t="shared" ca="1" si="24"/>
        <v>1965766512.8199999</v>
      </c>
      <c r="F57" s="18">
        <f t="shared" ca="1" si="24"/>
        <v>0</v>
      </c>
      <c r="G57" s="18">
        <f t="shared" ca="1" si="24"/>
        <v>0</v>
      </c>
      <c r="H57" s="18">
        <f t="shared" ca="1" si="24"/>
        <v>0</v>
      </c>
      <c r="I57" s="18">
        <f t="shared" ca="1" si="24"/>
        <v>0</v>
      </c>
      <c r="J57" s="18">
        <f t="shared" ca="1" si="24"/>
        <v>0</v>
      </c>
      <c r="K57" s="19">
        <f t="shared" ca="1" si="19"/>
        <v>0</v>
      </c>
      <c r="L57" s="18">
        <f t="shared" ca="1" si="25"/>
        <v>0</v>
      </c>
      <c r="M57" s="18">
        <f t="shared" ca="1" si="25"/>
        <v>0</v>
      </c>
      <c r="N57" s="19">
        <f t="shared" ca="1" si="20"/>
        <v>0</v>
      </c>
      <c r="O57" s="18">
        <f t="shared" ca="1" si="26"/>
        <v>0</v>
      </c>
      <c r="P57" s="18">
        <f t="shared" ca="1" si="26"/>
        <v>0</v>
      </c>
      <c r="Q57" s="19">
        <f t="shared" ca="1" si="21"/>
        <v>0</v>
      </c>
      <c r="R57" s="18">
        <f t="shared" ca="1" si="27"/>
        <v>0</v>
      </c>
      <c r="S57" s="18">
        <f t="shared" ca="1" si="27"/>
        <v>0</v>
      </c>
      <c r="T57" s="18">
        <f t="shared" ca="1" si="27"/>
        <v>0</v>
      </c>
      <c r="U57" s="19">
        <f t="shared" ca="1" si="23"/>
        <v>1965766512.8199999</v>
      </c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3007</v>
      </c>
      <c r="C58" s="58" t="s">
        <v>237</v>
      </c>
      <c r="D58" s="18">
        <f t="shared" ca="1" si="24"/>
        <v>1609.4</v>
      </c>
      <c r="E58" s="18">
        <f t="shared" ca="1" si="24"/>
        <v>26488653.209999997</v>
      </c>
      <c r="F58" s="18">
        <f t="shared" ca="1" si="24"/>
        <v>0</v>
      </c>
      <c r="G58" s="18">
        <f t="shared" ca="1" si="24"/>
        <v>0</v>
      </c>
      <c r="H58" s="18">
        <f t="shared" ca="1" si="24"/>
        <v>52201.78</v>
      </c>
      <c r="I58" s="18">
        <f t="shared" ca="1" si="24"/>
        <v>0</v>
      </c>
      <c r="J58" s="18">
        <f t="shared" ca="1" si="24"/>
        <v>0</v>
      </c>
      <c r="K58" s="19">
        <f t="shared" ca="1" si="19"/>
        <v>0</v>
      </c>
      <c r="L58" s="18">
        <f t="shared" ca="1" si="25"/>
        <v>0</v>
      </c>
      <c r="M58" s="18">
        <f t="shared" ca="1" si="25"/>
        <v>0</v>
      </c>
      <c r="N58" s="19">
        <f t="shared" ca="1" si="20"/>
        <v>0</v>
      </c>
      <c r="O58" s="18">
        <f t="shared" ca="1" si="26"/>
        <v>0</v>
      </c>
      <c r="P58" s="18">
        <f t="shared" ca="1" si="26"/>
        <v>0</v>
      </c>
      <c r="Q58" s="19">
        <f t="shared" ca="1" si="21"/>
        <v>0</v>
      </c>
      <c r="R58" s="18">
        <f t="shared" ca="1" si="27"/>
        <v>0</v>
      </c>
      <c r="S58" s="18">
        <f t="shared" ca="1" si="27"/>
        <v>0</v>
      </c>
      <c r="T58" s="18">
        <f t="shared" ca="1" si="27"/>
        <v>0</v>
      </c>
      <c r="U58" s="19">
        <f t="shared" ca="1" si="23"/>
        <v>26542464.389999997</v>
      </c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3008</v>
      </c>
      <c r="C59" s="58" t="s">
        <v>237</v>
      </c>
      <c r="D59" s="18">
        <f t="shared" ca="1" si="24"/>
        <v>0</v>
      </c>
      <c r="E59" s="18">
        <f t="shared" ca="1" si="24"/>
        <v>471055596.18106002</v>
      </c>
      <c r="F59" s="18">
        <f t="shared" ca="1" si="24"/>
        <v>0</v>
      </c>
      <c r="G59" s="18">
        <f t="shared" ca="1" si="24"/>
        <v>0</v>
      </c>
      <c r="H59" s="18">
        <f t="shared" ca="1" si="24"/>
        <v>0</v>
      </c>
      <c r="I59" s="18">
        <f t="shared" ca="1" si="24"/>
        <v>0</v>
      </c>
      <c r="J59" s="18">
        <f t="shared" ca="1" si="24"/>
        <v>0</v>
      </c>
      <c r="K59" s="19">
        <f t="shared" ca="1" si="19"/>
        <v>0</v>
      </c>
      <c r="L59" s="18">
        <f t="shared" ca="1" si="25"/>
        <v>0</v>
      </c>
      <c r="M59" s="18">
        <f t="shared" ca="1" si="25"/>
        <v>0</v>
      </c>
      <c r="N59" s="19">
        <f t="shared" ca="1" si="20"/>
        <v>0</v>
      </c>
      <c r="O59" s="18">
        <f t="shared" ca="1" si="26"/>
        <v>0</v>
      </c>
      <c r="P59" s="18">
        <f t="shared" ca="1" si="26"/>
        <v>0</v>
      </c>
      <c r="Q59" s="19">
        <f t="shared" ca="1" si="21"/>
        <v>0</v>
      </c>
      <c r="R59" s="18">
        <f t="shared" ca="1" si="27"/>
        <v>0</v>
      </c>
      <c r="S59" s="18">
        <f t="shared" ca="1" si="27"/>
        <v>0</v>
      </c>
      <c r="T59" s="18">
        <f t="shared" ca="1" si="27"/>
        <v>0</v>
      </c>
      <c r="U59" s="19">
        <f t="shared" ca="1" si="23"/>
        <v>471055596.18106002</v>
      </c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253</v>
      </c>
      <c r="B60" s="17">
        <v>3009</v>
      </c>
      <c r="C60" s="58" t="s">
        <v>237</v>
      </c>
      <c r="D60" s="18">
        <f t="shared" ca="1" si="24"/>
        <v>0</v>
      </c>
      <c r="E60" s="18">
        <f t="shared" ca="1" si="24"/>
        <v>1001274818.749998</v>
      </c>
      <c r="F60" s="18">
        <f t="shared" ca="1" si="24"/>
        <v>0</v>
      </c>
      <c r="G60" s="18">
        <f t="shared" ca="1" si="24"/>
        <v>0</v>
      </c>
      <c r="H60" s="18">
        <f t="shared" ca="1" si="24"/>
        <v>0</v>
      </c>
      <c r="I60" s="18">
        <f t="shared" ca="1" si="24"/>
        <v>0</v>
      </c>
      <c r="J60" s="18">
        <f t="shared" ca="1" si="24"/>
        <v>0</v>
      </c>
      <c r="K60" s="19">
        <f t="shared" ca="1" si="19"/>
        <v>0</v>
      </c>
      <c r="L60" s="18">
        <f t="shared" ca="1" si="25"/>
        <v>0</v>
      </c>
      <c r="M60" s="18">
        <f t="shared" ca="1" si="25"/>
        <v>0</v>
      </c>
      <c r="N60" s="19">
        <f t="shared" ca="1" si="20"/>
        <v>0</v>
      </c>
      <c r="O60" s="18">
        <f t="shared" ca="1" si="26"/>
        <v>0</v>
      </c>
      <c r="P60" s="18">
        <f t="shared" ca="1" si="26"/>
        <v>0</v>
      </c>
      <c r="Q60" s="19">
        <f t="shared" ca="1" si="21"/>
        <v>0</v>
      </c>
      <c r="R60" s="18">
        <f t="shared" ca="1" si="27"/>
        <v>0</v>
      </c>
      <c r="S60" s="18">
        <f t="shared" ca="1" si="27"/>
        <v>0</v>
      </c>
      <c r="T60" s="18">
        <f t="shared" ca="1" si="27"/>
        <v>0</v>
      </c>
      <c r="U60" s="19">
        <f t="shared" ca="1" si="23"/>
        <v>1001274818.749998</v>
      </c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255</v>
      </c>
      <c r="B61" s="17">
        <v>3011</v>
      </c>
      <c r="C61" s="58" t="s">
        <v>237</v>
      </c>
      <c r="D61" s="18">
        <f t="shared" ca="1" si="24"/>
        <v>0</v>
      </c>
      <c r="E61" s="18">
        <f t="shared" ca="1" si="24"/>
        <v>587179364.25848389</v>
      </c>
      <c r="F61" s="18">
        <f t="shared" ca="1" si="24"/>
        <v>0</v>
      </c>
      <c r="G61" s="18">
        <f t="shared" ca="1" si="24"/>
        <v>0</v>
      </c>
      <c r="H61" s="18">
        <f t="shared" ca="1" si="24"/>
        <v>0</v>
      </c>
      <c r="I61" s="18">
        <f t="shared" ca="1" si="24"/>
        <v>0</v>
      </c>
      <c r="J61" s="18">
        <f t="shared" ca="1" si="24"/>
        <v>0</v>
      </c>
      <c r="K61" s="19">
        <f t="shared" ca="1" si="19"/>
        <v>0</v>
      </c>
      <c r="L61" s="18">
        <f t="shared" ca="1" si="25"/>
        <v>0</v>
      </c>
      <c r="M61" s="18">
        <f t="shared" ca="1" si="25"/>
        <v>0</v>
      </c>
      <c r="N61" s="19">
        <f t="shared" ca="1" si="20"/>
        <v>0</v>
      </c>
      <c r="O61" s="18">
        <f t="shared" ca="1" si="26"/>
        <v>0</v>
      </c>
      <c r="P61" s="18">
        <f t="shared" ca="1" si="26"/>
        <v>0</v>
      </c>
      <c r="Q61" s="19">
        <f t="shared" ca="1" si="21"/>
        <v>0</v>
      </c>
      <c r="R61" s="18">
        <f t="shared" ca="1" si="27"/>
        <v>0</v>
      </c>
      <c r="S61" s="18">
        <f t="shared" ca="1" si="27"/>
        <v>0</v>
      </c>
      <c r="T61" s="18">
        <f t="shared" ca="1" si="27"/>
        <v>0</v>
      </c>
      <c r="U61" s="19">
        <f t="shared" ca="1" si="23"/>
        <v>587179364.25848389</v>
      </c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257</v>
      </c>
      <c r="B62" s="17">
        <v>3012</v>
      </c>
      <c r="C62" s="58" t="s">
        <v>237</v>
      </c>
      <c r="D62" s="18">
        <f t="shared" ca="1" si="24"/>
        <v>0</v>
      </c>
      <c r="E62" s="18">
        <f t="shared" ca="1" si="24"/>
        <v>1456674052.6800001</v>
      </c>
      <c r="F62" s="18">
        <f t="shared" ca="1" si="24"/>
        <v>0</v>
      </c>
      <c r="G62" s="18">
        <f t="shared" ca="1" si="24"/>
        <v>0</v>
      </c>
      <c r="H62" s="18">
        <f t="shared" ca="1" si="24"/>
        <v>0</v>
      </c>
      <c r="I62" s="18">
        <f t="shared" ca="1" si="24"/>
        <v>0</v>
      </c>
      <c r="J62" s="18">
        <f t="shared" ca="1" si="24"/>
        <v>0</v>
      </c>
      <c r="K62" s="19">
        <f t="shared" ca="1" si="19"/>
        <v>0</v>
      </c>
      <c r="L62" s="18">
        <f t="shared" ca="1" si="25"/>
        <v>0</v>
      </c>
      <c r="M62" s="18">
        <f t="shared" ca="1" si="25"/>
        <v>0</v>
      </c>
      <c r="N62" s="19">
        <f t="shared" ca="1" si="20"/>
        <v>0</v>
      </c>
      <c r="O62" s="18">
        <f t="shared" ca="1" si="26"/>
        <v>0</v>
      </c>
      <c r="P62" s="18">
        <f t="shared" ca="1" si="26"/>
        <v>0</v>
      </c>
      <c r="Q62" s="19">
        <f t="shared" ca="1" si="21"/>
        <v>0</v>
      </c>
      <c r="R62" s="18">
        <f t="shared" ca="1" si="27"/>
        <v>0</v>
      </c>
      <c r="S62" s="18">
        <f t="shared" ca="1" si="27"/>
        <v>0</v>
      </c>
      <c r="T62" s="18">
        <f t="shared" ca="1" si="27"/>
        <v>0</v>
      </c>
      <c r="U62" s="19">
        <f t="shared" ca="1" si="23"/>
        <v>1456674052.6800001</v>
      </c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259</v>
      </c>
      <c r="B63" s="17">
        <v>3013</v>
      </c>
      <c r="C63" s="58" t="s">
        <v>226</v>
      </c>
      <c r="D63" s="18">
        <f t="shared" ca="1" si="24"/>
        <v>0</v>
      </c>
      <c r="E63" s="18">
        <f t="shared" ca="1" si="24"/>
        <v>23877280.850000009</v>
      </c>
      <c r="F63" s="18">
        <f t="shared" ca="1" si="24"/>
        <v>0</v>
      </c>
      <c r="G63" s="18">
        <f t="shared" ca="1" si="24"/>
        <v>0</v>
      </c>
      <c r="H63" s="18">
        <f t="shared" ca="1" si="24"/>
        <v>0</v>
      </c>
      <c r="I63" s="18">
        <f t="shared" ca="1" si="24"/>
        <v>0</v>
      </c>
      <c r="J63" s="18">
        <f t="shared" ca="1" si="24"/>
        <v>0</v>
      </c>
      <c r="K63" s="19">
        <f t="shared" ca="1" si="19"/>
        <v>0</v>
      </c>
      <c r="L63" s="18">
        <f t="shared" ca="1" si="25"/>
        <v>0</v>
      </c>
      <c r="M63" s="18">
        <f t="shared" ca="1" si="25"/>
        <v>0</v>
      </c>
      <c r="N63" s="19">
        <f t="shared" ca="1" si="20"/>
        <v>0</v>
      </c>
      <c r="O63" s="18">
        <f t="shared" ca="1" si="26"/>
        <v>0</v>
      </c>
      <c r="P63" s="18">
        <f t="shared" ca="1" si="26"/>
        <v>0</v>
      </c>
      <c r="Q63" s="19">
        <f t="shared" ca="1" si="21"/>
        <v>0</v>
      </c>
      <c r="R63" s="18">
        <f t="shared" ca="1" si="27"/>
        <v>0</v>
      </c>
      <c r="S63" s="18">
        <f t="shared" ca="1" si="27"/>
        <v>0</v>
      </c>
      <c r="T63" s="18">
        <f t="shared" ca="1" si="27"/>
        <v>0</v>
      </c>
      <c r="U63" s="19">
        <f t="shared" ca="1" si="23"/>
        <v>23877280.850000009</v>
      </c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263</v>
      </c>
      <c r="B64" s="17">
        <v>3015</v>
      </c>
      <c r="C64" s="58" t="s">
        <v>237</v>
      </c>
      <c r="D64" s="18">
        <f t="shared" ca="1" si="24"/>
        <v>0</v>
      </c>
      <c r="E64" s="18">
        <f t="shared" ca="1" si="24"/>
        <v>184651969.44999996</v>
      </c>
      <c r="F64" s="18">
        <f t="shared" ca="1" si="24"/>
        <v>0</v>
      </c>
      <c r="G64" s="18">
        <f t="shared" ca="1" si="24"/>
        <v>0</v>
      </c>
      <c r="H64" s="18">
        <f t="shared" ca="1" si="24"/>
        <v>0</v>
      </c>
      <c r="I64" s="18">
        <f t="shared" ca="1" si="24"/>
        <v>0</v>
      </c>
      <c r="J64" s="18">
        <f t="shared" ca="1" si="24"/>
        <v>0</v>
      </c>
      <c r="K64" s="19">
        <f t="shared" ca="1" si="19"/>
        <v>0</v>
      </c>
      <c r="L64" s="18">
        <f t="shared" ca="1" si="25"/>
        <v>0</v>
      </c>
      <c r="M64" s="18">
        <f t="shared" ca="1" si="25"/>
        <v>0</v>
      </c>
      <c r="N64" s="19">
        <f t="shared" ca="1" si="20"/>
        <v>0</v>
      </c>
      <c r="O64" s="18">
        <f t="shared" ca="1" si="26"/>
        <v>0</v>
      </c>
      <c r="P64" s="18">
        <f t="shared" ca="1" si="26"/>
        <v>0</v>
      </c>
      <c r="Q64" s="19">
        <f t="shared" ca="1" si="21"/>
        <v>0</v>
      </c>
      <c r="R64" s="18">
        <f t="shared" ca="1" si="27"/>
        <v>0</v>
      </c>
      <c r="S64" s="18">
        <f t="shared" ca="1" si="27"/>
        <v>0</v>
      </c>
      <c r="T64" s="18">
        <f t="shared" ca="1" si="27"/>
        <v>0</v>
      </c>
      <c r="U64" s="19">
        <f t="shared" ca="1" si="23"/>
        <v>184651969.44999996</v>
      </c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159" ht="12.75" customHeight="1">
      <c r="A65" s="57" t="s">
        <v>265</v>
      </c>
      <c r="B65" s="17">
        <v>3016</v>
      </c>
      <c r="C65" s="58" t="s">
        <v>237</v>
      </c>
      <c r="D65" s="18">
        <f t="shared" ca="1" si="24"/>
        <v>0</v>
      </c>
      <c r="E65" s="18">
        <f t="shared" ca="1" si="24"/>
        <v>83527940.520000994</v>
      </c>
      <c r="F65" s="18">
        <f t="shared" ca="1" si="24"/>
        <v>0</v>
      </c>
      <c r="G65" s="18">
        <f t="shared" ca="1" si="24"/>
        <v>0</v>
      </c>
      <c r="H65" s="18">
        <f t="shared" ca="1" si="24"/>
        <v>0</v>
      </c>
      <c r="I65" s="18">
        <f t="shared" ca="1" si="24"/>
        <v>0</v>
      </c>
      <c r="J65" s="18">
        <f t="shared" ca="1" si="24"/>
        <v>0</v>
      </c>
      <c r="K65" s="19">
        <f t="shared" ca="1" si="19"/>
        <v>0</v>
      </c>
      <c r="L65" s="18">
        <f t="shared" ca="1" si="25"/>
        <v>0</v>
      </c>
      <c r="M65" s="18">
        <f t="shared" ca="1" si="25"/>
        <v>0</v>
      </c>
      <c r="N65" s="19">
        <f t="shared" ca="1" si="20"/>
        <v>0</v>
      </c>
      <c r="O65" s="18">
        <f t="shared" ca="1" si="26"/>
        <v>0</v>
      </c>
      <c r="P65" s="18">
        <f t="shared" ca="1" si="26"/>
        <v>0</v>
      </c>
      <c r="Q65" s="19">
        <f t="shared" ca="1" si="21"/>
        <v>0</v>
      </c>
      <c r="R65" s="18">
        <f t="shared" ca="1" si="27"/>
        <v>0</v>
      </c>
      <c r="S65" s="18">
        <f t="shared" ca="1" si="27"/>
        <v>0</v>
      </c>
      <c r="T65" s="18">
        <f t="shared" ca="1" si="27"/>
        <v>0</v>
      </c>
      <c r="U65" s="19">
        <f t="shared" ca="1" si="23"/>
        <v>83527940.520000994</v>
      </c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159" ht="12.75" customHeight="1">
      <c r="A66" s="57" t="s">
        <v>267</v>
      </c>
      <c r="B66" s="17">
        <v>3017</v>
      </c>
      <c r="C66" s="58" t="s">
        <v>237</v>
      </c>
      <c r="D66" s="18">
        <f t="shared" ca="1" si="24"/>
        <v>0</v>
      </c>
      <c r="E66" s="18">
        <f t="shared" ca="1" si="24"/>
        <v>1451601003.8600032</v>
      </c>
      <c r="F66" s="18">
        <f t="shared" ca="1" si="24"/>
        <v>0</v>
      </c>
      <c r="G66" s="18">
        <f t="shared" ca="1" si="24"/>
        <v>0</v>
      </c>
      <c r="H66" s="18">
        <f t="shared" ca="1" si="24"/>
        <v>0</v>
      </c>
      <c r="I66" s="18">
        <f t="shared" ca="1" si="24"/>
        <v>0</v>
      </c>
      <c r="J66" s="18">
        <f t="shared" ca="1" si="24"/>
        <v>0</v>
      </c>
      <c r="K66" s="19">
        <f t="shared" ca="1" si="19"/>
        <v>0</v>
      </c>
      <c r="L66" s="18">
        <f t="shared" ca="1" si="25"/>
        <v>0</v>
      </c>
      <c r="M66" s="18">
        <f t="shared" ca="1" si="25"/>
        <v>0</v>
      </c>
      <c r="N66" s="19">
        <f t="shared" ca="1" si="20"/>
        <v>0</v>
      </c>
      <c r="O66" s="18">
        <f t="shared" ca="1" si="26"/>
        <v>0</v>
      </c>
      <c r="P66" s="18">
        <f t="shared" ca="1" si="26"/>
        <v>0</v>
      </c>
      <c r="Q66" s="19">
        <f t="shared" ca="1" si="21"/>
        <v>0</v>
      </c>
      <c r="R66" s="18">
        <f t="shared" ca="1" si="27"/>
        <v>0</v>
      </c>
      <c r="S66" s="18">
        <f t="shared" ca="1" si="27"/>
        <v>0</v>
      </c>
      <c r="T66" s="18">
        <f t="shared" ca="1" si="27"/>
        <v>0</v>
      </c>
      <c r="U66" s="19">
        <f t="shared" ca="1" si="23"/>
        <v>1451601003.8600032</v>
      </c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159" ht="12.75" customHeight="1">
      <c r="A67" s="57" t="s">
        <v>269</v>
      </c>
      <c r="B67" s="17">
        <v>3018</v>
      </c>
      <c r="C67" s="58" t="s">
        <v>237</v>
      </c>
      <c r="D67" s="18">
        <f t="shared" ca="1" si="24"/>
        <v>0</v>
      </c>
      <c r="E67" s="18">
        <f t="shared" ca="1" si="24"/>
        <v>3926486616.4099998</v>
      </c>
      <c r="F67" s="18">
        <f t="shared" ca="1" si="24"/>
        <v>0</v>
      </c>
      <c r="G67" s="18">
        <f t="shared" ca="1" si="24"/>
        <v>0</v>
      </c>
      <c r="H67" s="18">
        <f t="shared" ca="1" si="24"/>
        <v>0</v>
      </c>
      <c r="I67" s="18">
        <f t="shared" ca="1" si="24"/>
        <v>0</v>
      </c>
      <c r="J67" s="18">
        <f t="shared" ca="1" si="24"/>
        <v>0</v>
      </c>
      <c r="K67" s="19">
        <f t="shared" ca="1" si="19"/>
        <v>-98.90000000000019</v>
      </c>
      <c r="L67" s="18">
        <f t="shared" ca="1" si="25"/>
        <v>0</v>
      </c>
      <c r="M67" s="18">
        <f t="shared" ca="1" si="25"/>
        <v>0</v>
      </c>
      <c r="N67" s="19">
        <f t="shared" ca="1" si="20"/>
        <v>-98.90000000000019</v>
      </c>
      <c r="O67" s="18">
        <f t="shared" ca="1" si="26"/>
        <v>0</v>
      </c>
      <c r="P67" s="18">
        <f t="shared" ca="1" si="26"/>
        <v>-98.90000000000019</v>
      </c>
      <c r="Q67" s="19">
        <f t="shared" ca="1" si="21"/>
        <v>0</v>
      </c>
      <c r="R67" s="18">
        <f t="shared" ca="1" si="27"/>
        <v>0</v>
      </c>
      <c r="S67" s="18">
        <f t="shared" ca="1" si="27"/>
        <v>0</v>
      </c>
      <c r="T67" s="18">
        <f t="shared" ca="1" si="27"/>
        <v>0</v>
      </c>
      <c r="U67" s="19">
        <f t="shared" ca="1" si="23"/>
        <v>3926486517.5099998</v>
      </c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159" ht="12.75" customHeight="1">
      <c r="A68" s="59" t="s">
        <v>273</v>
      </c>
      <c r="B68" s="48">
        <v>9000</v>
      </c>
      <c r="C68" s="58" t="s">
        <v>274</v>
      </c>
      <c r="D68" s="49">
        <f t="shared" ref="D68:U68" ca="1" si="28">SUMIF($C$7:$C$67,"HD",D$7:D$67)</f>
        <v>0</v>
      </c>
      <c r="E68" s="49">
        <f t="shared" ca="1" si="28"/>
        <v>0</v>
      </c>
      <c r="F68" s="49">
        <f t="shared" ca="1" si="28"/>
        <v>0</v>
      </c>
      <c r="G68" s="49">
        <f t="shared" ca="1" si="28"/>
        <v>0</v>
      </c>
      <c r="H68" s="49">
        <f t="shared" ca="1" si="28"/>
        <v>0</v>
      </c>
      <c r="I68" s="49">
        <f t="shared" ca="1" si="28"/>
        <v>0</v>
      </c>
      <c r="J68" s="49">
        <f t="shared" ca="1" si="28"/>
        <v>0</v>
      </c>
      <c r="K68" s="49">
        <f t="shared" ca="1" si="28"/>
        <v>0</v>
      </c>
      <c r="L68" s="49">
        <f t="shared" ca="1" si="28"/>
        <v>0</v>
      </c>
      <c r="M68" s="49">
        <f t="shared" ca="1" si="28"/>
        <v>0</v>
      </c>
      <c r="N68" s="49">
        <f t="shared" ca="1" si="28"/>
        <v>0</v>
      </c>
      <c r="O68" s="49">
        <f t="shared" ca="1" si="28"/>
        <v>0</v>
      </c>
      <c r="P68" s="49">
        <f t="shared" ca="1" si="28"/>
        <v>0</v>
      </c>
      <c r="Q68" s="49">
        <f t="shared" ca="1" si="28"/>
        <v>0</v>
      </c>
      <c r="R68" s="49">
        <f t="shared" ca="1" si="28"/>
        <v>0</v>
      </c>
      <c r="S68" s="49">
        <f t="shared" ca="1" si="28"/>
        <v>0</v>
      </c>
      <c r="T68" s="49">
        <f t="shared" ca="1" si="28"/>
        <v>0</v>
      </c>
      <c r="U68" s="49">
        <f t="shared" ca="1" si="28"/>
        <v>0</v>
      </c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159" ht="12.75" customHeight="1">
      <c r="A69" s="59" t="s">
        <v>276</v>
      </c>
      <c r="B69" s="48">
        <v>9001</v>
      </c>
      <c r="C69" s="58" t="s">
        <v>277</v>
      </c>
      <c r="D69" s="49">
        <f t="shared" ref="D69:U69" ca="1" si="29">SUMIF($C$7:$C$67,"H",D$7:D$67)+SUMIF($C$7:$C$67,"E",D$7:D$67)</f>
        <v>23211574.4000003</v>
      </c>
      <c r="E69" s="49">
        <f t="shared" ca="1" si="29"/>
        <v>17703473609.942307</v>
      </c>
      <c r="F69" s="49">
        <f t="shared" ca="1" si="29"/>
        <v>0</v>
      </c>
      <c r="G69" s="49">
        <f t="shared" ca="1" si="29"/>
        <v>0</v>
      </c>
      <c r="H69" s="49">
        <f t="shared" ca="1" si="29"/>
        <v>52201.78</v>
      </c>
      <c r="I69" s="49">
        <f t="shared" ca="1" si="29"/>
        <v>0</v>
      </c>
      <c r="J69" s="49">
        <f t="shared" ca="1" si="29"/>
        <v>0</v>
      </c>
      <c r="K69" s="49">
        <f t="shared" ca="1" si="29"/>
        <v>-98.90000000000019</v>
      </c>
      <c r="L69" s="49">
        <f t="shared" ca="1" si="29"/>
        <v>0</v>
      </c>
      <c r="M69" s="49">
        <f t="shared" ca="1" si="29"/>
        <v>0</v>
      </c>
      <c r="N69" s="49">
        <f t="shared" ca="1" si="29"/>
        <v>-98.90000000000019</v>
      </c>
      <c r="O69" s="49">
        <f t="shared" ca="1" si="29"/>
        <v>0</v>
      </c>
      <c r="P69" s="49">
        <f t="shared" ca="1" si="29"/>
        <v>-98.90000000000019</v>
      </c>
      <c r="Q69" s="49">
        <f t="shared" ca="1" si="29"/>
        <v>0</v>
      </c>
      <c r="R69" s="49">
        <f t="shared" ca="1" si="29"/>
        <v>0</v>
      </c>
      <c r="S69" s="49">
        <f t="shared" ca="1" si="29"/>
        <v>0</v>
      </c>
      <c r="T69" s="49">
        <f t="shared" ca="1" si="29"/>
        <v>0</v>
      </c>
      <c r="U69" s="49">
        <f t="shared" ca="1" si="29"/>
        <v>17726737287.222305</v>
      </c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159" ht="12.75" customHeight="1">
      <c r="A70" s="59" t="s">
        <v>279</v>
      </c>
      <c r="B70" s="48">
        <v>9003</v>
      </c>
      <c r="C70" s="58" t="s">
        <v>280</v>
      </c>
      <c r="D70" s="49">
        <f t="shared" ref="D70:U70" ca="1" si="30">D68+D69</f>
        <v>23211574.4000003</v>
      </c>
      <c r="E70" s="49">
        <f t="shared" ca="1" si="30"/>
        <v>17703473609.942307</v>
      </c>
      <c r="F70" s="49">
        <f t="shared" ca="1" si="30"/>
        <v>0</v>
      </c>
      <c r="G70" s="49">
        <f t="shared" ca="1" si="30"/>
        <v>0</v>
      </c>
      <c r="H70" s="49">
        <f t="shared" ca="1" si="30"/>
        <v>52201.78</v>
      </c>
      <c r="I70" s="49">
        <f t="shared" ca="1" si="30"/>
        <v>0</v>
      </c>
      <c r="J70" s="49">
        <f t="shared" ca="1" si="30"/>
        <v>0</v>
      </c>
      <c r="K70" s="49">
        <f t="shared" ca="1" si="30"/>
        <v>-98.90000000000019</v>
      </c>
      <c r="L70" s="49">
        <f t="shared" ca="1" si="30"/>
        <v>0</v>
      </c>
      <c r="M70" s="49">
        <f t="shared" ca="1" si="30"/>
        <v>0</v>
      </c>
      <c r="N70" s="49">
        <f t="shared" ca="1" si="30"/>
        <v>-98.90000000000019</v>
      </c>
      <c r="O70" s="49">
        <f t="shared" ca="1" si="30"/>
        <v>0</v>
      </c>
      <c r="P70" s="49">
        <f t="shared" ca="1" si="30"/>
        <v>-98.90000000000019</v>
      </c>
      <c r="Q70" s="49">
        <f t="shared" ca="1" si="30"/>
        <v>0</v>
      </c>
      <c r="R70" s="49">
        <f t="shared" ca="1" si="30"/>
        <v>0</v>
      </c>
      <c r="S70" s="49">
        <f t="shared" ca="1" si="30"/>
        <v>0</v>
      </c>
      <c r="T70" s="49">
        <f t="shared" ca="1" si="30"/>
        <v>0</v>
      </c>
      <c r="U70" s="49">
        <f t="shared" ca="1" si="30"/>
        <v>17726737287.222305</v>
      </c>
    </row>
    <row r="71" spans="1:159" ht="12.75" customHeight="1"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</row>
    <row r="73" spans="1:159" s="35" customFormat="1">
      <c r="A73" s="53"/>
      <c r="B73" s="53"/>
      <c r="C73" s="53"/>
    </row>
    <row r="74" spans="1:159" s="35" customFormat="1">
      <c r="A74" s="53"/>
      <c r="B74" s="53"/>
      <c r="C74" s="53"/>
    </row>
    <row r="75" spans="1:159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</row>
    <row r="76" spans="1:159" s="35" customFormat="1">
      <c r="A76" s="6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</sheetData>
  <mergeCells count="1">
    <mergeCell ref="E2:G2"/>
  </mergeCells>
  <dataValidations count="2">
    <dataValidation type="list" allowBlank="1" showInputMessage="1" showErrorMessage="1" sqref="B2">
      <formula1>"Toplam,Direkt,Endirekt"</formula1>
    </dataValidation>
    <dataValidation type="list" allowBlank="1" showInputMessage="1" showErrorMessage="1" sqref="C2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FD75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319</v>
      </c>
      <c r="B2" s="4" t="s">
        <v>6</v>
      </c>
      <c r="C2" s="4" t="s">
        <v>6</v>
      </c>
      <c r="E2" s="91" t="s">
        <v>137</v>
      </c>
      <c r="F2" s="92"/>
      <c r="G2" s="93"/>
      <c r="H2" s="6"/>
    </row>
    <row r="3" spans="1:160" ht="15" customHeight="1">
      <c r="A3" s="5" t="s">
        <v>357</v>
      </c>
      <c r="B3" s="2"/>
      <c r="C3" s="2"/>
    </row>
    <row r="4" spans="1:160" ht="22.5" customHeight="1"/>
    <row r="5" spans="1:160" ht="22.5" customHeight="1">
      <c r="D5" s="78">
        <v>704</v>
      </c>
      <c r="E5" s="78">
        <v>718</v>
      </c>
      <c r="F5" s="78">
        <v>729</v>
      </c>
      <c r="G5" s="78">
        <v>750</v>
      </c>
      <c r="H5" s="78">
        <v>751</v>
      </c>
      <c r="I5" s="79"/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11</v>
      </c>
      <c r="E6" s="56" t="s">
        <v>12</v>
      </c>
      <c r="F6" s="56" t="s">
        <v>13</v>
      </c>
      <c r="G6" s="56" t="s">
        <v>14</v>
      </c>
      <c r="H6" s="56" t="s">
        <v>15</v>
      </c>
      <c r="I6" s="79" t="s">
        <v>320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t="shared" ref="D7:H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753789.02</v>
      </c>
      <c r="E7" s="18">
        <f t="shared" ca="1" si="0"/>
        <v>0</v>
      </c>
      <c r="F7" s="18">
        <f t="shared" ca="1" si="0"/>
        <v>0</v>
      </c>
      <c r="G7" s="18">
        <f t="shared" ca="1" si="0"/>
        <v>33113679.43</v>
      </c>
      <c r="H7" s="18">
        <f t="shared" ca="1" si="0"/>
        <v>0</v>
      </c>
      <c r="I7" s="19">
        <f ca="1">+SUM(D7:H7)</f>
        <v>33867468.450000003</v>
      </c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ca="1" si="0"/>
        <v>7009307.1399999997</v>
      </c>
      <c r="E8" s="18">
        <f t="shared" ca="1" si="0"/>
        <v>207142.3</v>
      </c>
      <c r="F8" s="18">
        <f t="shared" ca="1" si="0"/>
        <v>0</v>
      </c>
      <c r="G8" s="18">
        <f t="shared" ca="1" si="0"/>
        <v>52425690.420000002</v>
      </c>
      <c r="H8" s="18">
        <f t="shared" ca="1" si="0"/>
        <v>0</v>
      </c>
      <c r="I8" s="19">
        <f t="shared" ref="I8:I18" ca="1" si="1">+SUM(D8:H8)</f>
        <v>59642139.859999999</v>
      </c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0"/>
        <v>1244084.77</v>
      </c>
      <c r="E9" s="18">
        <f t="shared" ca="1" si="0"/>
        <v>2155362.98</v>
      </c>
      <c r="F9" s="18">
        <f t="shared" ca="1" si="0"/>
        <v>8431960.3800000008</v>
      </c>
      <c r="G9" s="18">
        <f t="shared" ca="1" si="0"/>
        <v>90428891.620000005</v>
      </c>
      <c r="H9" s="18">
        <f t="shared" ca="1" si="0"/>
        <v>0</v>
      </c>
      <c r="I9" s="19">
        <f t="shared" ca="1" si="1"/>
        <v>102260299.75</v>
      </c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15153869.74</v>
      </c>
      <c r="E10" s="18">
        <f t="shared" ca="1" si="0"/>
        <v>19501172.219999399</v>
      </c>
      <c r="F10" s="18">
        <f t="shared" ca="1" si="0"/>
        <v>3776987.44</v>
      </c>
      <c r="G10" s="18">
        <f t="shared" ca="1" si="0"/>
        <v>190555541.897892</v>
      </c>
      <c r="H10" s="18">
        <f t="shared" ca="1" si="0"/>
        <v>0</v>
      </c>
      <c r="I10" s="19">
        <f t="shared" ca="1" si="1"/>
        <v>228987571.29789138</v>
      </c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E11" s="18">
        <f t="shared" ca="1" si="0"/>
        <v>331219.78000000003</v>
      </c>
      <c r="F11" s="18">
        <f t="shared" ca="1" si="0"/>
        <v>0</v>
      </c>
      <c r="G11" s="18">
        <f t="shared" ca="1" si="0"/>
        <v>9787706.2557999995</v>
      </c>
      <c r="H11" s="18">
        <f t="shared" ca="1" si="0"/>
        <v>0</v>
      </c>
      <c r="I11" s="19">
        <f t="shared" ca="1" si="1"/>
        <v>10118926.035799999</v>
      </c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8">
        <f t="shared" ca="1" si="0"/>
        <v>0</v>
      </c>
      <c r="I12" s="19">
        <f t="shared" ca="1" si="1"/>
        <v>0</v>
      </c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E13" s="18">
        <f t="shared" ca="1" si="0"/>
        <v>1092298.3799999999</v>
      </c>
      <c r="F13" s="18">
        <f t="shared" ca="1" si="0"/>
        <v>523681.66</v>
      </c>
      <c r="G13" s="18">
        <f t="shared" ca="1" si="0"/>
        <v>10316266.82</v>
      </c>
      <c r="H13" s="18">
        <f t="shared" ca="1" si="0"/>
        <v>0</v>
      </c>
      <c r="I13" s="19">
        <f t="shared" ca="1" si="1"/>
        <v>11932246.859999999</v>
      </c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711010.02</v>
      </c>
      <c r="E14" s="18">
        <f t="shared" ca="1" si="0"/>
        <v>40814.35</v>
      </c>
      <c r="F14" s="18">
        <f t="shared" ca="1" si="0"/>
        <v>0</v>
      </c>
      <c r="G14" s="18">
        <f t="shared" ca="1" si="0"/>
        <v>97345054.260000005</v>
      </c>
      <c r="H14" s="18">
        <f t="shared" ca="1" si="0"/>
        <v>0</v>
      </c>
      <c r="I14" s="19">
        <f t="shared" ca="1" si="1"/>
        <v>98096878.63000001</v>
      </c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8">
        <f t="shared" ca="1" si="0"/>
        <v>0</v>
      </c>
      <c r="G15" s="18">
        <f t="shared" ca="1" si="0"/>
        <v>1776882.47</v>
      </c>
      <c r="H15" s="18">
        <f t="shared" ca="1" si="0"/>
        <v>48732672.800000027</v>
      </c>
      <c r="I15" s="19">
        <f t="shared" ca="1" si="1"/>
        <v>50509555.270000026</v>
      </c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8">
        <f t="shared" ca="1" si="0"/>
        <v>0</v>
      </c>
      <c r="I16" s="19">
        <f t="shared" ca="1" si="1"/>
        <v>0</v>
      </c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0</v>
      </c>
      <c r="E17" s="18">
        <f t="shared" ca="1" si="0"/>
        <v>143675.03</v>
      </c>
      <c r="F17" s="18">
        <f t="shared" ca="1" si="0"/>
        <v>0</v>
      </c>
      <c r="G17" s="18">
        <f t="shared" ca="1" si="0"/>
        <v>4324459.4399999995</v>
      </c>
      <c r="H17" s="18">
        <f t="shared" ca="1" si="0"/>
        <v>0</v>
      </c>
      <c r="I17" s="19">
        <f t="shared" ca="1" si="1"/>
        <v>4468134.47</v>
      </c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0</v>
      </c>
      <c r="E18" s="18">
        <f t="shared" ca="1" si="0"/>
        <v>0</v>
      </c>
      <c r="F18" s="18">
        <f t="shared" ca="1" si="0"/>
        <v>227279.65</v>
      </c>
      <c r="G18" s="18">
        <f t="shared" ca="1" si="0"/>
        <v>5972670.1600000001</v>
      </c>
      <c r="H18" s="18">
        <f t="shared" ca="1" si="0"/>
        <v>0</v>
      </c>
      <c r="I18" s="19">
        <f t="shared" ca="1" si="1"/>
        <v>6199949.8100000005</v>
      </c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8">
        <f t="shared" ca="1" si="0"/>
        <v>0</v>
      </c>
      <c r="G19" s="18">
        <f t="shared" ca="1" si="0"/>
        <v>0</v>
      </c>
      <c r="H19" s="18">
        <f t="shared" ca="1" si="0"/>
        <v>0</v>
      </c>
      <c r="I19" s="19">
        <f t="shared" ref="I19:I23" ca="1" si="2">+SUM(D19:H19)</f>
        <v>0</v>
      </c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2784.65</v>
      </c>
      <c r="E20" s="18">
        <f t="shared" ca="1" si="0"/>
        <v>43719.8</v>
      </c>
      <c r="F20" s="18">
        <f t="shared" ca="1" si="0"/>
        <v>1593094.8599999999</v>
      </c>
      <c r="G20" s="18">
        <f t="shared" ca="1" si="0"/>
        <v>60694819.889999993</v>
      </c>
      <c r="H20" s="18">
        <f t="shared" ca="1" si="0"/>
        <v>364.04</v>
      </c>
      <c r="I20" s="19">
        <f t="shared" ca="1" si="2"/>
        <v>62334783.239999995</v>
      </c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0</v>
      </c>
      <c r="E21" s="18">
        <f t="shared" ca="1" si="0"/>
        <v>0</v>
      </c>
      <c r="F21" s="18">
        <f t="shared" ca="1" si="0"/>
        <v>0</v>
      </c>
      <c r="G21" s="18">
        <f t="shared" ca="1" si="0"/>
        <v>5038488.17</v>
      </c>
      <c r="H21" s="18">
        <f t="shared" ca="1" si="0"/>
        <v>0</v>
      </c>
      <c r="I21" s="19">
        <f t="shared" ca="1" si="2"/>
        <v>5038488.17</v>
      </c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0</v>
      </c>
      <c r="E22" s="18">
        <f t="shared" ca="1" si="0"/>
        <v>0</v>
      </c>
      <c r="F22" s="18">
        <f t="shared" ca="1" si="0"/>
        <v>0</v>
      </c>
      <c r="G22" s="18">
        <f t="shared" ca="1" si="0"/>
        <v>20859251.970000003</v>
      </c>
      <c r="H22" s="18">
        <f t="shared" ca="1" si="0"/>
        <v>-3087.87</v>
      </c>
      <c r="I22" s="19">
        <f t="shared" ca="1" si="2"/>
        <v>20856164.100000001</v>
      </c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179</v>
      </c>
      <c r="B23" s="17">
        <v>1020</v>
      </c>
      <c r="C23" s="58" t="s">
        <v>146</v>
      </c>
      <c r="D23" s="18">
        <f t="shared" ref="D23:H38" ca="1" si="3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182761.78</v>
      </c>
      <c r="E23" s="18">
        <f t="shared" ca="1" si="3"/>
        <v>118889.23999999999</v>
      </c>
      <c r="F23" s="18">
        <f t="shared" ca="1" si="3"/>
        <v>12589638.98</v>
      </c>
      <c r="G23" s="18">
        <f t="shared" ca="1" si="3"/>
        <v>569230373.93999994</v>
      </c>
      <c r="H23" s="18">
        <f t="shared" ca="1" si="3"/>
        <v>0</v>
      </c>
      <c r="I23" s="19">
        <f t="shared" ca="1" si="2"/>
        <v>582121663.93999994</v>
      </c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181</v>
      </c>
      <c r="B24" s="17">
        <v>1022</v>
      </c>
      <c r="C24" s="58" t="s">
        <v>146</v>
      </c>
      <c r="D24" s="18">
        <f t="shared" ca="1" si="3"/>
        <v>0</v>
      </c>
      <c r="E24" s="18">
        <f t="shared" ca="1" si="3"/>
        <v>5851297.6100000003</v>
      </c>
      <c r="F24" s="18">
        <f t="shared" ca="1" si="3"/>
        <v>0</v>
      </c>
      <c r="G24" s="18">
        <f t="shared" ca="1" si="3"/>
        <v>63972432.010000005</v>
      </c>
      <c r="H24" s="18">
        <f t="shared" ca="1" si="3"/>
        <v>244070.69</v>
      </c>
      <c r="I24" s="19">
        <f ca="1">+SUM(D24:H24)</f>
        <v>70067800.310000002</v>
      </c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183</v>
      </c>
      <c r="B25" s="17">
        <v>1025</v>
      </c>
      <c r="C25" s="58" t="s">
        <v>146</v>
      </c>
      <c r="D25" s="18">
        <f t="shared" ca="1" si="3"/>
        <v>0</v>
      </c>
      <c r="E25" s="18">
        <f t="shared" ca="1" si="3"/>
        <v>0</v>
      </c>
      <c r="F25" s="18">
        <f t="shared" ca="1" si="3"/>
        <v>0</v>
      </c>
      <c r="G25" s="18">
        <f t="shared" ca="1" si="3"/>
        <v>16272375.750000156</v>
      </c>
      <c r="H25" s="18">
        <f t="shared" ca="1" si="3"/>
        <v>0</v>
      </c>
      <c r="I25" s="19">
        <f ca="1">+SUM(D25:H25)</f>
        <v>16272375.750000156</v>
      </c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185</v>
      </c>
      <c r="B26" s="17">
        <v>1027</v>
      </c>
      <c r="C26" s="58" t="s">
        <v>146</v>
      </c>
      <c r="D26" s="18">
        <f t="shared" ca="1" si="3"/>
        <v>0</v>
      </c>
      <c r="E26" s="18">
        <f t="shared" ca="1" si="3"/>
        <v>0</v>
      </c>
      <c r="F26" s="18">
        <f t="shared" ca="1" si="3"/>
        <v>0</v>
      </c>
      <c r="G26" s="18">
        <f t="shared" ca="1" si="3"/>
        <v>5515636.4299999997</v>
      </c>
      <c r="H26" s="18">
        <f t="shared" ca="1" si="3"/>
        <v>0</v>
      </c>
      <c r="I26" s="19">
        <f t="shared" ref="I26:I37" ca="1" si="4">+SUM(D26:H26)</f>
        <v>5515636.4299999997</v>
      </c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187</v>
      </c>
      <c r="B27" s="17">
        <v>1028</v>
      </c>
      <c r="C27" s="58" t="s">
        <v>146</v>
      </c>
      <c r="D27" s="18">
        <f t="shared" ca="1" si="3"/>
        <v>0</v>
      </c>
      <c r="E27" s="18">
        <f t="shared" ca="1" si="3"/>
        <v>0</v>
      </c>
      <c r="F27" s="18">
        <f t="shared" ca="1" si="3"/>
        <v>215372.06</v>
      </c>
      <c r="G27" s="18">
        <f t="shared" ca="1" si="3"/>
        <v>15999241.779999999</v>
      </c>
      <c r="H27" s="18">
        <f t="shared" ca="1" si="3"/>
        <v>0</v>
      </c>
      <c r="I27" s="19">
        <f t="shared" ca="1" si="4"/>
        <v>16214613.84</v>
      </c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189</v>
      </c>
      <c r="B28" s="17">
        <v>1030</v>
      </c>
      <c r="C28" s="58" t="s">
        <v>146</v>
      </c>
      <c r="D28" s="18">
        <f t="shared" ca="1" si="3"/>
        <v>122358</v>
      </c>
      <c r="E28" s="18">
        <f t="shared" ca="1" si="3"/>
        <v>0</v>
      </c>
      <c r="F28" s="18">
        <f t="shared" ca="1" si="3"/>
        <v>0</v>
      </c>
      <c r="G28" s="18">
        <f t="shared" ca="1" si="3"/>
        <v>135675718.00999999</v>
      </c>
      <c r="H28" s="18">
        <f t="shared" ca="1" si="3"/>
        <v>4210</v>
      </c>
      <c r="I28" s="19">
        <f t="shared" ca="1" si="4"/>
        <v>135802286.00999999</v>
      </c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191</v>
      </c>
      <c r="B29" s="17">
        <v>1031</v>
      </c>
      <c r="C29" s="58" t="s">
        <v>146</v>
      </c>
      <c r="D29" s="18">
        <f t="shared" ca="1" si="3"/>
        <v>399659.6</v>
      </c>
      <c r="E29" s="18">
        <f t="shared" ca="1" si="3"/>
        <v>0</v>
      </c>
      <c r="F29" s="18">
        <f t="shared" ca="1" si="3"/>
        <v>0</v>
      </c>
      <c r="G29" s="18">
        <f t="shared" ca="1" si="3"/>
        <v>5478794.6500000004</v>
      </c>
      <c r="H29" s="18">
        <f t="shared" ca="1" si="3"/>
        <v>-71376.539999999994</v>
      </c>
      <c r="I29" s="19">
        <f t="shared" ca="1" si="4"/>
        <v>5807077.71</v>
      </c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193</v>
      </c>
      <c r="B30" s="17">
        <v>1032</v>
      </c>
      <c r="C30" s="58" t="s">
        <v>146</v>
      </c>
      <c r="D30" s="18">
        <f t="shared" ca="1" si="3"/>
        <v>2550819</v>
      </c>
      <c r="E30" s="18">
        <f t="shared" ca="1" si="3"/>
        <v>372257.53</v>
      </c>
      <c r="F30" s="18">
        <f t="shared" ca="1" si="3"/>
        <v>0</v>
      </c>
      <c r="G30" s="18">
        <f t="shared" ca="1" si="3"/>
        <v>10654665.27</v>
      </c>
      <c r="H30" s="18">
        <f t="shared" ca="1" si="3"/>
        <v>0</v>
      </c>
      <c r="I30" s="19">
        <f t="shared" ca="1" si="4"/>
        <v>13577741.800000001</v>
      </c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195</v>
      </c>
      <c r="B31" s="17">
        <v>1034</v>
      </c>
      <c r="C31" s="58" t="s">
        <v>146</v>
      </c>
      <c r="D31" s="18">
        <f t="shared" ca="1" si="3"/>
        <v>0</v>
      </c>
      <c r="E31" s="18">
        <f t="shared" ca="1" si="3"/>
        <v>0</v>
      </c>
      <c r="F31" s="18">
        <f t="shared" ca="1" si="3"/>
        <v>0</v>
      </c>
      <c r="G31" s="18">
        <f t="shared" ca="1" si="3"/>
        <v>25817866.550269499</v>
      </c>
      <c r="H31" s="18">
        <f t="shared" ca="1" si="3"/>
        <v>0</v>
      </c>
      <c r="I31" s="19">
        <f t="shared" ca="1" si="4"/>
        <v>25817866.550269499</v>
      </c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197</v>
      </c>
      <c r="B32" s="17">
        <v>1035</v>
      </c>
      <c r="C32" s="58" t="s">
        <v>146</v>
      </c>
      <c r="D32" s="18">
        <f t="shared" ca="1" si="3"/>
        <v>0</v>
      </c>
      <c r="E32" s="18">
        <f t="shared" ca="1" si="3"/>
        <v>939892.51</v>
      </c>
      <c r="F32" s="18">
        <f t="shared" ca="1" si="3"/>
        <v>0</v>
      </c>
      <c r="G32" s="18">
        <f t="shared" ca="1" si="3"/>
        <v>15781853</v>
      </c>
      <c r="H32" s="18">
        <f t="shared" ca="1" si="3"/>
        <v>0</v>
      </c>
      <c r="I32" s="19">
        <f t="shared" ca="1" si="4"/>
        <v>16721745.51</v>
      </c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199</v>
      </c>
      <c r="B33" s="17">
        <v>1036</v>
      </c>
      <c r="C33" s="58" t="s">
        <v>146</v>
      </c>
      <c r="D33" s="18">
        <f t="shared" ca="1" si="3"/>
        <v>3785682.15</v>
      </c>
      <c r="E33" s="18">
        <f t="shared" ca="1" si="3"/>
        <v>13471770.880000284</v>
      </c>
      <c r="F33" s="18">
        <f t="shared" ca="1" si="3"/>
        <v>402935.33</v>
      </c>
      <c r="G33" s="18">
        <f t="shared" ca="1" si="3"/>
        <v>35206059.870048456</v>
      </c>
      <c r="H33" s="18">
        <f t="shared" ca="1" si="3"/>
        <v>0</v>
      </c>
      <c r="I33" s="19">
        <f t="shared" ca="1" si="4"/>
        <v>52866448.230048738</v>
      </c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201</v>
      </c>
      <c r="B34" s="17">
        <v>1037</v>
      </c>
      <c r="C34" s="58" t="s">
        <v>146</v>
      </c>
      <c r="D34" s="18">
        <f t="shared" ca="1" si="3"/>
        <v>-2121.1199999999994</v>
      </c>
      <c r="E34" s="18">
        <f t="shared" ca="1" si="3"/>
        <v>0</v>
      </c>
      <c r="F34" s="18">
        <f t="shared" ca="1" si="3"/>
        <v>0</v>
      </c>
      <c r="G34" s="18">
        <f t="shared" ca="1" si="3"/>
        <v>3384984.2200001432</v>
      </c>
      <c r="H34" s="18">
        <f t="shared" ca="1" si="3"/>
        <v>0</v>
      </c>
      <c r="I34" s="19">
        <f t="shared" ca="1" si="4"/>
        <v>3382863.1000001431</v>
      </c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203</v>
      </c>
      <c r="B35" s="17">
        <v>1038</v>
      </c>
      <c r="C35" s="58" t="s">
        <v>146</v>
      </c>
      <c r="D35" s="18">
        <f t="shared" ca="1" si="3"/>
        <v>0</v>
      </c>
      <c r="E35" s="18">
        <f t="shared" ca="1" si="3"/>
        <v>0</v>
      </c>
      <c r="F35" s="18">
        <f t="shared" ca="1" si="3"/>
        <v>0</v>
      </c>
      <c r="G35" s="18">
        <f t="shared" ca="1" si="3"/>
        <v>27970193.739999998</v>
      </c>
      <c r="H35" s="18">
        <f t="shared" ca="1" si="3"/>
        <v>0</v>
      </c>
      <c r="I35" s="19">
        <f t="shared" ca="1" si="4"/>
        <v>27970193.739999998</v>
      </c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205</v>
      </c>
      <c r="B36" s="17">
        <v>1039</v>
      </c>
      <c r="C36" s="58" t="s">
        <v>146</v>
      </c>
      <c r="D36" s="18">
        <f t="shared" ca="1" si="3"/>
        <v>4905103</v>
      </c>
      <c r="E36" s="18">
        <f t="shared" ca="1" si="3"/>
        <v>10288579</v>
      </c>
      <c r="F36" s="18">
        <f t="shared" ca="1" si="3"/>
        <v>0</v>
      </c>
      <c r="G36" s="18">
        <f t="shared" ca="1" si="3"/>
        <v>11933718.440000001</v>
      </c>
      <c r="H36" s="18">
        <f t="shared" ca="1" si="3"/>
        <v>0</v>
      </c>
      <c r="I36" s="19">
        <f t="shared" ca="1" si="4"/>
        <v>27127400.440000001</v>
      </c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207</v>
      </c>
      <c r="B37" s="17">
        <v>1040</v>
      </c>
      <c r="C37" s="58" t="s">
        <v>146</v>
      </c>
      <c r="D37" s="18">
        <f t="shared" ca="1" si="3"/>
        <v>0</v>
      </c>
      <c r="E37" s="18">
        <f t="shared" ca="1" si="3"/>
        <v>0</v>
      </c>
      <c r="F37" s="18">
        <f t="shared" ca="1" si="3"/>
        <v>0</v>
      </c>
      <c r="G37" s="18">
        <f t="shared" ca="1" si="3"/>
        <v>0</v>
      </c>
      <c r="H37" s="18">
        <f t="shared" ca="1" si="3"/>
        <v>0</v>
      </c>
      <c r="I37" s="19">
        <f t="shared" ca="1" si="4"/>
        <v>0</v>
      </c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209</v>
      </c>
      <c r="B38" s="17">
        <v>1043</v>
      </c>
      <c r="C38" s="58" t="s">
        <v>146</v>
      </c>
      <c r="D38" s="18">
        <f t="shared" ca="1" si="3"/>
        <v>0</v>
      </c>
      <c r="E38" s="18">
        <f t="shared" ca="1" si="3"/>
        <v>15909.259999999998</v>
      </c>
      <c r="F38" s="18">
        <f t="shared" ca="1" si="3"/>
        <v>0</v>
      </c>
      <c r="G38" s="18">
        <f t="shared" ca="1" si="3"/>
        <v>23087204.57</v>
      </c>
      <c r="H38" s="18">
        <f t="shared" ca="1" si="3"/>
        <v>-7229107.9699999997</v>
      </c>
      <c r="I38" s="19">
        <f ca="1">+SUM(D38:H38)</f>
        <v>15874005.860000003</v>
      </c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211</v>
      </c>
      <c r="B39" s="17">
        <v>1044</v>
      </c>
      <c r="C39" s="58" t="s">
        <v>146</v>
      </c>
      <c r="D39" s="18">
        <f t="shared" ref="D39:H54" ca="1" si="5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0</v>
      </c>
      <c r="E39" s="18">
        <f t="shared" ca="1" si="5"/>
        <v>0</v>
      </c>
      <c r="F39" s="18">
        <f t="shared" ca="1" si="5"/>
        <v>0</v>
      </c>
      <c r="G39" s="18">
        <f t="shared" ca="1" si="5"/>
        <v>57864610.200000003</v>
      </c>
      <c r="H39" s="18">
        <f t="shared" ca="1" si="5"/>
        <v>0</v>
      </c>
      <c r="I39" s="19">
        <f ca="1">+SUM(D39:H39)</f>
        <v>57864610.200000003</v>
      </c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213</v>
      </c>
      <c r="B40" s="17">
        <v>1045</v>
      </c>
      <c r="C40" s="58" t="s">
        <v>146</v>
      </c>
      <c r="D40" s="18">
        <f t="shared" ca="1" si="5"/>
        <v>0</v>
      </c>
      <c r="E40" s="18">
        <f t="shared" ca="1" si="5"/>
        <v>0</v>
      </c>
      <c r="F40" s="18">
        <f t="shared" ca="1" si="5"/>
        <v>0</v>
      </c>
      <c r="G40" s="18">
        <f t="shared" ca="1" si="5"/>
        <v>2457747.0163679998</v>
      </c>
      <c r="H40" s="18">
        <f t="shared" ca="1" si="5"/>
        <v>0</v>
      </c>
      <c r="I40" s="19">
        <f ca="1">+SUM(D40:H40)</f>
        <v>2457747.0163679998</v>
      </c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215</v>
      </c>
      <c r="B41" s="17">
        <v>1046</v>
      </c>
      <c r="C41" s="58" t="s">
        <v>146</v>
      </c>
      <c r="D41" s="18">
        <f t="shared" ca="1" si="5"/>
        <v>0</v>
      </c>
      <c r="E41" s="18">
        <f t="shared" ca="1" si="5"/>
        <v>8851407.4900000002</v>
      </c>
      <c r="F41" s="18">
        <f t="shared" ca="1" si="5"/>
        <v>0</v>
      </c>
      <c r="G41" s="18">
        <f t="shared" ca="1" si="5"/>
        <v>1810726.5</v>
      </c>
      <c r="H41" s="18">
        <f t="shared" ca="1" si="5"/>
        <v>0</v>
      </c>
      <c r="I41" s="19">
        <f ca="1">+SUM(D41:H41)</f>
        <v>10662133.99</v>
      </c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217</v>
      </c>
      <c r="B42" s="17">
        <v>1047</v>
      </c>
      <c r="C42" s="58" t="s">
        <v>146</v>
      </c>
      <c r="D42" s="18">
        <f t="shared" ca="1" si="5"/>
        <v>0</v>
      </c>
      <c r="E42" s="18">
        <f t="shared" ca="1" si="5"/>
        <v>0</v>
      </c>
      <c r="F42" s="18">
        <f t="shared" ca="1" si="5"/>
        <v>0</v>
      </c>
      <c r="G42" s="18">
        <f t="shared" ca="1" si="5"/>
        <v>931958.52000000142</v>
      </c>
      <c r="H42" s="18">
        <f t="shared" ca="1" si="5"/>
        <v>0</v>
      </c>
      <c r="I42" s="19">
        <f t="shared" ref="I42:I46" ca="1" si="6">+SUM(D42:H42)</f>
        <v>931958.52000000142</v>
      </c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219</v>
      </c>
      <c r="B43" s="17">
        <v>1048</v>
      </c>
      <c r="C43" s="58" t="s">
        <v>146</v>
      </c>
      <c r="D43" s="18">
        <f t="shared" ca="1" si="5"/>
        <v>0</v>
      </c>
      <c r="E43" s="18">
        <f t="shared" ca="1" si="5"/>
        <v>0</v>
      </c>
      <c r="F43" s="18">
        <f t="shared" ca="1" si="5"/>
        <v>0</v>
      </c>
      <c r="G43" s="18">
        <f t="shared" ca="1" si="5"/>
        <v>919065.47000003944</v>
      </c>
      <c r="H43" s="18">
        <f t="shared" ca="1" si="5"/>
        <v>0</v>
      </c>
      <c r="I43" s="19">
        <f t="shared" ca="1" si="6"/>
        <v>919065.47000003944</v>
      </c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221</v>
      </c>
      <c r="B44" s="17">
        <v>1049</v>
      </c>
      <c r="C44" s="58" t="s">
        <v>146</v>
      </c>
      <c r="D44" s="18">
        <f t="shared" ca="1" si="5"/>
        <v>0</v>
      </c>
      <c r="E44" s="18">
        <f t="shared" ca="1" si="5"/>
        <v>0</v>
      </c>
      <c r="F44" s="18">
        <f t="shared" ca="1" si="5"/>
        <v>0</v>
      </c>
      <c r="G44" s="18">
        <f t="shared" ca="1" si="5"/>
        <v>8059507.4400080526</v>
      </c>
      <c r="H44" s="18">
        <f t="shared" ca="1" si="5"/>
        <v>0</v>
      </c>
      <c r="I44" s="19">
        <f t="shared" ca="1" si="6"/>
        <v>8059507.4400080526</v>
      </c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223</v>
      </c>
      <c r="B45" s="17">
        <v>1050</v>
      </c>
      <c r="C45" s="58" t="s">
        <v>146</v>
      </c>
      <c r="D45" s="18">
        <f t="shared" ca="1" si="5"/>
        <v>0</v>
      </c>
      <c r="E45" s="18">
        <f t="shared" ca="1" si="5"/>
        <v>5061879.7100003855</v>
      </c>
      <c r="F45" s="18">
        <f t="shared" ca="1" si="5"/>
        <v>0</v>
      </c>
      <c r="G45" s="18">
        <f t="shared" ca="1" si="5"/>
        <v>4141244.6200047098</v>
      </c>
      <c r="H45" s="18">
        <f t="shared" ca="1" si="5"/>
        <v>0</v>
      </c>
      <c r="I45" s="19">
        <f t="shared" ca="1" si="6"/>
        <v>9203124.3300050944</v>
      </c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316</v>
      </c>
      <c r="B46" s="17">
        <v>1051</v>
      </c>
      <c r="C46" s="58" t="s">
        <v>146</v>
      </c>
      <c r="D46" s="18">
        <f t="shared" ca="1" si="5"/>
        <v>0</v>
      </c>
      <c r="E46" s="18">
        <f t="shared" ca="1" si="5"/>
        <v>0</v>
      </c>
      <c r="F46" s="18">
        <f t="shared" ca="1" si="5"/>
        <v>0</v>
      </c>
      <c r="G46" s="18">
        <f t="shared" ca="1" si="5"/>
        <v>138220.39000000001</v>
      </c>
      <c r="H46" s="18">
        <f t="shared" ca="1" si="5"/>
        <v>0</v>
      </c>
      <c r="I46" s="19">
        <f t="shared" ca="1" si="6"/>
        <v>138220.39000000001</v>
      </c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225</v>
      </c>
      <c r="B47" s="17">
        <v>2001</v>
      </c>
      <c r="C47" s="58" t="s">
        <v>226</v>
      </c>
      <c r="D47" s="18">
        <f t="shared" ca="1" si="5"/>
        <v>0</v>
      </c>
      <c r="E47" s="18">
        <f t="shared" ca="1" si="5"/>
        <v>0</v>
      </c>
      <c r="F47" s="18">
        <f t="shared" ca="1" si="5"/>
        <v>0</v>
      </c>
      <c r="G47" s="18">
        <f t="shared" ca="1" si="5"/>
        <v>301760.24</v>
      </c>
      <c r="H47" s="18">
        <f t="shared" ca="1" si="5"/>
        <v>0</v>
      </c>
      <c r="I47" s="19">
        <f t="shared" ref="I47:I67" ca="1" si="7">+SUM(D47:H47)</f>
        <v>301760.24</v>
      </c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2002</v>
      </c>
      <c r="C48" s="58" t="s">
        <v>226</v>
      </c>
      <c r="D48" s="18">
        <f t="shared" ca="1" si="5"/>
        <v>0</v>
      </c>
      <c r="E48" s="18">
        <f t="shared" ca="1" si="5"/>
        <v>0</v>
      </c>
      <c r="F48" s="18">
        <f t="shared" ca="1" si="5"/>
        <v>0</v>
      </c>
      <c r="G48" s="18">
        <f t="shared" ca="1" si="5"/>
        <v>5131135.59</v>
      </c>
      <c r="H48" s="18">
        <f t="shared" ca="1" si="5"/>
        <v>0</v>
      </c>
      <c r="I48" s="19">
        <f t="shared" ca="1" si="7"/>
        <v>5131135.59</v>
      </c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2005</v>
      </c>
      <c r="C49" s="58" t="s">
        <v>226</v>
      </c>
      <c r="D49" s="18">
        <f t="shared" ca="1" si="5"/>
        <v>0</v>
      </c>
      <c r="E49" s="18">
        <f t="shared" ca="1" si="5"/>
        <v>0</v>
      </c>
      <c r="F49" s="18">
        <f t="shared" ca="1" si="5"/>
        <v>0</v>
      </c>
      <c r="G49" s="18">
        <f t="shared" ca="1" si="5"/>
        <v>517772.94000009599</v>
      </c>
      <c r="H49" s="18">
        <f t="shared" ca="1" si="5"/>
        <v>0</v>
      </c>
      <c r="I49" s="19">
        <f t="shared" ca="1" si="7"/>
        <v>517772.94000009599</v>
      </c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2006</v>
      </c>
      <c r="C50" s="58" t="s">
        <v>226</v>
      </c>
      <c r="D50" s="18">
        <f t="shared" ca="1" si="5"/>
        <v>0</v>
      </c>
      <c r="E50" s="18">
        <f t="shared" ca="1" si="5"/>
        <v>0</v>
      </c>
      <c r="F50" s="18">
        <f t="shared" ca="1" si="5"/>
        <v>0</v>
      </c>
      <c r="G50" s="18">
        <f t="shared" ca="1" si="5"/>
        <v>271456.71000000002</v>
      </c>
      <c r="H50" s="18">
        <f t="shared" ca="1" si="5"/>
        <v>0</v>
      </c>
      <c r="I50" s="19">
        <f t="shared" ca="1" si="7"/>
        <v>271456.71000000002</v>
      </c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2007</v>
      </c>
      <c r="C51" s="58" t="s">
        <v>226</v>
      </c>
      <c r="D51" s="18">
        <f t="shared" ca="1" si="5"/>
        <v>0</v>
      </c>
      <c r="E51" s="18">
        <f t="shared" ca="1" si="5"/>
        <v>0</v>
      </c>
      <c r="F51" s="18">
        <f t="shared" ca="1" si="5"/>
        <v>0</v>
      </c>
      <c r="G51" s="18">
        <f t="shared" ca="1" si="5"/>
        <v>39.19</v>
      </c>
      <c r="H51" s="18">
        <f t="shared" ca="1" si="5"/>
        <v>0</v>
      </c>
      <c r="I51" s="19">
        <f t="shared" ca="1" si="7"/>
        <v>39.19</v>
      </c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3001</v>
      </c>
      <c r="C52" s="58" t="s">
        <v>237</v>
      </c>
      <c r="D52" s="18">
        <f t="shared" ca="1" si="5"/>
        <v>0</v>
      </c>
      <c r="E52" s="18">
        <f t="shared" ca="1" si="5"/>
        <v>0</v>
      </c>
      <c r="F52" s="18">
        <f t="shared" ca="1" si="5"/>
        <v>0</v>
      </c>
      <c r="G52" s="18">
        <f t="shared" ca="1" si="5"/>
        <v>167829.45</v>
      </c>
      <c r="H52" s="18">
        <f t="shared" ca="1" si="5"/>
        <v>0</v>
      </c>
      <c r="I52" s="19">
        <f t="shared" ca="1" si="7"/>
        <v>167829.45</v>
      </c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239</v>
      </c>
      <c r="B53" s="17">
        <v>3002</v>
      </c>
      <c r="C53" s="58" t="s">
        <v>237</v>
      </c>
      <c r="D53" s="18">
        <f t="shared" ca="1" si="5"/>
        <v>0</v>
      </c>
      <c r="E53" s="18">
        <f t="shared" ca="1" si="5"/>
        <v>0</v>
      </c>
      <c r="F53" s="18">
        <f t="shared" ca="1" si="5"/>
        <v>0</v>
      </c>
      <c r="G53" s="18">
        <f t="shared" ca="1" si="5"/>
        <v>1087889.5200000003</v>
      </c>
      <c r="H53" s="18">
        <f t="shared" ca="1" si="5"/>
        <v>0</v>
      </c>
      <c r="I53" s="19">
        <f t="shared" ca="1" si="7"/>
        <v>1087889.5200000003</v>
      </c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241</v>
      </c>
      <c r="B54" s="17">
        <v>3003</v>
      </c>
      <c r="C54" s="58" t="s">
        <v>237</v>
      </c>
      <c r="D54" s="18">
        <f t="shared" ca="1" si="5"/>
        <v>0</v>
      </c>
      <c r="E54" s="18">
        <f t="shared" ca="1" si="5"/>
        <v>0</v>
      </c>
      <c r="F54" s="18">
        <f t="shared" ca="1" si="5"/>
        <v>0</v>
      </c>
      <c r="G54" s="18">
        <f t="shared" ca="1" si="5"/>
        <v>246905.84000000003</v>
      </c>
      <c r="H54" s="18">
        <f t="shared" ca="1" si="5"/>
        <v>1808576.97</v>
      </c>
      <c r="I54" s="19">
        <f t="shared" ca="1" si="7"/>
        <v>2055482.81</v>
      </c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243</v>
      </c>
      <c r="B55" s="17">
        <v>3004</v>
      </c>
      <c r="C55" s="58" t="s">
        <v>237</v>
      </c>
      <c r="D55" s="18">
        <f t="shared" ref="D55:H67" ca="1" si="8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0</v>
      </c>
      <c r="E55" s="18">
        <f t="shared" ca="1" si="8"/>
        <v>0</v>
      </c>
      <c r="F55" s="18">
        <f t="shared" ca="1" si="8"/>
        <v>0</v>
      </c>
      <c r="G55" s="18">
        <f t="shared" ca="1" si="8"/>
        <v>1694607.20000539</v>
      </c>
      <c r="H55" s="18">
        <f t="shared" ca="1" si="8"/>
        <v>0</v>
      </c>
      <c r="I55" s="19">
        <f t="shared" ca="1" si="7"/>
        <v>1694607.20000539</v>
      </c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245</v>
      </c>
      <c r="B56" s="17">
        <v>3005</v>
      </c>
      <c r="C56" s="58" t="s">
        <v>237</v>
      </c>
      <c r="D56" s="18">
        <f t="shared" ca="1" si="8"/>
        <v>0</v>
      </c>
      <c r="E56" s="18">
        <f t="shared" ca="1" si="8"/>
        <v>0</v>
      </c>
      <c r="F56" s="18">
        <f t="shared" ca="1" si="8"/>
        <v>0</v>
      </c>
      <c r="G56" s="18">
        <f t="shared" ca="1" si="8"/>
        <v>44498443.030007973</v>
      </c>
      <c r="H56" s="18">
        <f t="shared" ca="1" si="8"/>
        <v>0</v>
      </c>
      <c r="I56" s="19">
        <f t="shared" ca="1" si="7"/>
        <v>44498443.030007973</v>
      </c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247</v>
      </c>
      <c r="B57" s="17">
        <v>3006</v>
      </c>
      <c r="C57" s="58" t="s">
        <v>237</v>
      </c>
      <c r="D57" s="18">
        <f t="shared" ca="1" si="8"/>
        <v>0</v>
      </c>
      <c r="E57" s="18">
        <f t="shared" ca="1" si="8"/>
        <v>0</v>
      </c>
      <c r="F57" s="18">
        <f t="shared" ca="1" si="8"/>
        <v>0</v>
      </c>
      <c r="G57" s="18">
        <f t="shared" ca="1" si="8"/>
        <v>54332395.390000001</v>
      </c>
      <c r="H57" s="18">
        <f t="shared" ca="1" si="8"/>
        <v>0</v>
      </c>
      <c r="I57" s="19">
        <f t="shared" ca="1" si="7"/>
        <v>54332395.390000001</v>
      </c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3007</v>
      </c>
      <c r="C58" s="58" t="s">
        <v>237</v>
      </c>
      <c r="D58" s="18">
        <f t="shared" ca="1" si="8"/>
        <v>0</v>
      </c>
      <c r="E58" s="18">
        <f t="shared" ca="1" si="8"/>
        <v>0</v>
      </c>
      <c r="F58" s="18">
        <f t="shared" ca="1" si="8"/>
        <v>0</v>
      </c>
      <c r="G58" s="18">
        <f t="shared" ca="1" si="8"/>
        <v>130005.01000000001</v>
      </c>
      <c r="H58" s="18">
        <f t="shared" ca="1" si="8"/>
        <v>0</v>
      </c>
      <c r="I58" s="19">
        <f t="shared" ca="1" si="7"/>
        <v>130005.01000000001</v>
      </c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3008</v>
      </c>
      <c r="C59" s="58" t="s">
        <v>237</v>
      </c>
      <c r="D59" s="18">
        <f t="shared" ca="1" si="8"/>
        <v>0</v>
      </c>
      <c r="E59" s="18">
        <f t="shared" ca="1" si="8"/>
        <v>0</v>
      </c>
      <c r="F59" s="18">
        <f t="shared" ca="1" si="8"/>
        <v>0</v>
      </c>
      <c r="G59" s="18">
        <f t="shared" ca="1" si="8"/>
        <v>33928216.479999997</v>
      </c>
      <c r="H59" s="18">
        <f t="shared" ca="1" si="8"/>
        <v>0</v>
      </c>
      <c r="I59" s="19">
        <f t="shared" ca="1" si="7"/>
        <v>33928216.479999997</v>
      </c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253</v>
      </c>
      <c r="B60" s="17">
        <v>3009</v>
      </c>
      <c r="C60" s="58" t="s">
        <v>237</v>
      </c>
      <c r="D60" s="18">
        <f t="shared" ca="1" si="8"/>
        <v>0</v>
      </c>
      <c r="E60" s="18">
        <f t="shared" ca="1" si="8"/>
        <v>0</v>
      </c>
      <c r="F60" s="18">
        <f t="shared" ca="1" si="8"/>
        <v>0</v>
      </c>
      <c r="G60" s="18">
        <f t="shared" ca="1" si="8"/>
        <v>71543670.159999967</v>
      </c>
      <c r="H60" s="18">
        <f t="shared" ca="1" si="8"/>
        <v>18335488.130000006</v>
      </c>
      <c r="I60" s="19">
        <f t="shared" ca="1" si="7"/>
        <v>89879158.289999977</v>
      </c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255</v>
      </c>
      <c r="B61" s="17">
        <v>3011</v>
      </c>
      <c r="C61" s="58" t="s">
        <v>237</v>
      </c>
      <c r="D61" s="18">
        <f t="shared" ca="1" si="8"/>
        <v>0</v>
      </c>
      <c r="E61" s="18">
        <f t="shared" ca="1" si="8"/>
        <v>0</v>
      </c>
      <c r="F61" s="18">
        <f t="shared" ca="1" si="8"/>
        <v>0</v>
      </c>
      <c r="G61" s="18">
        <f t="shared" ca="1" si="8"/>
        <v>16784151.784187004</v>
      </c>
      <c r="H61" s="18">
        <f t="shared" ca="1" si="8"/>
        <v>0</v>
      </c>
      <c r="I61" s="19">
        <f t="shared" ca="1" si="7"/>
        <v>16784151.784187004</v>
      </c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257</v>
      </c>
      <c r="B62" s="17">
        <v>3012</v>
      </c>
      <c r="C62" s="58" t="s">
        <v>237</v>
      </c>
      <c r="D62" s="18">
        <f t="shared" ca="1" si="8"/>
        <v>0</v>
      </c>
      <c r="E62" s="18">
        <f t="shared" ca="1" si="8"/>
        <v>0</v>
      </c>
      <c r="F62" s="18">
        <f t="shared" ca="1" si="8"/>
        <v>0</v>
      </c>
      <c r="G62" s="18">
        <f t="shared" ca="1" si="8"/>
        <v>700.22</v>
      </c>
      <c r="H62" s="18">
        <f t="shared" ca="1" si="8"/>
        <v>0</v>
      </c>
      <c r="I62" s="19">
        <f t="shared" ca="1" si="7"/>
        <v>700.22</v>
      </c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259</v>
      </c>
      <c r="B63" s="17">
        <v>3013</v>
      </c>
      <c r="C63" s="58" t="s">
        <v>226</v>
      </c>
      <c r="D63" s="18">
        <f t="shared" ca="1" si="8"/>
        <v>0</v>
      </c>
      <c r="E63" s="18">
        <f t="shared" ca="1" si="8"/>
        <v>0</v>
      </c>
      <c r="F63" s="18">
        <f t="shared" ca="1" si="8"/>
        <v>0</v>
      </c>
      <c r="G63" s="18">
        <f t="shared" ca="1" si="8"/>
        <v>62672.820000000007</v>
      </c>
      <c r="H63" s="18">
        <f t="shared" ca="1" si="8"/>
        <v>0</v>
      </c>
      <c r="I63" s="19">
        <f t="shared" ca="1" si="7"/>
        <v>62672.820000000007</v>
      </c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263</v>
      </c>
      <c r="B64" s="17">
        <v>3015</v>
      </c>
      <c r="C64" s="58" t="s">
        <v>237</v>
      </c>
      <c r="D64" s="18">
        <f t="shared" ca="1" si="8"/>
        <v>0</v>
      </c>
      <c r="E64" s="18">
        <f t="shared" ca="1" si="8"/>
        <v>0</v>
      </c>
      <c r="F64" s="18">
        <f t="shared" ca="1" si="8"/>
        <v>0</v>
      </c>
      <c r="G64" s="18">
        <f t="shared" ca="1" si="8"/>
        <v>14787534.430000003</v>
      </c>
      <c r="H64" s="18">
        <f t="shared" ca="1" si="8"/>
        <v>0</v>
      </c>
      <c r="I64" s="19">
        <f t="shared" ca="1" si="7"/>
        <v>14787534.430000003</v>
      </c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160" ht="12.75" customHeight="1">
      <c r="A65" s="57" t="s">
        <v>265</v>
      </c>
      <c r="B65" s="17">
        <v>3016</v>
      </c>
      <c r="C65" s="58" t="s">
        <v>237</v>
      </c>
      <c r="D65" s="18">
        <f t="shared" ca="1" si="8"/>
        <v>0</v>
      </c>
      <c r="E65" s="18">
        <f t="shared" ca="1" si="8"/>
        <v>0</v>
      </c>
      <c r="F65" s="18">
        <f t="shared" ca="1" si="8"/>
        <v>0</v>
      </c>
      <c r="G65" s="18">
        <f t="shared" ca="1" si="8"/>
        <v>12620619.09</v>
      </c>
      <c r="H65" s="18">
        <f t="shared" ca="1" si="8"/>
        <v>3396344.93</v>
      </c>
      <c r="I65" s="19">
        <f t="shared" ca="1" si="7"/>
        <v>16016964.02</v>
      </c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160" ht="12.75" customHeight="1">
      <c r="A66" s="57" t="s">
        <v>267</v>
      </c>
      <c r="B66" s="17">
        <v>3017</v>
      </c>
      <c r="C66" s="58" t="s">
        <v>237</v>
      </c>
      <c r="D66" s="18">
        <f t="shared" ca="1" si="8"/>
        <v>0</v>
      </c>
      <c r="E66" s="18">
        <f t="shared" ca="1" si="8"/>
        <v>0</v>
      </c>
      <c r="F66" s="18">
        <f t="shared" ca="1" si="8"/>
        <v>0</v>
      </c>
      <c r="G66" s="18">
        <f t="shared" ca="1" si="8"/>
        <v>318350978.45999944</v>
      </c>
      <c r="H66" s="18">
        <f t="shared" ca="1" si="8"/>
        <v>21730281.930000857</v>
      </c>
      <c r="I66" s="19">
        <f t="shared" ca="1" si="7"/>
        <v>340081260.39000028</v>
      </c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160" ht="12.75" customHeight="1">
      <c r="A67" s="57" t="s">
        <v>269</v>
      </c>
      <c r="B67" s="17">
        <v>3018</v>
      </c>
      <c r="C67" s="58" t="s">
        <v>237</v>
      </c>
      <c r="D67" s="18">
        <f t="shared" ca="1" si="8"/>
        <v>0</v>
      </c>
      <c r="E67" s="18">
        <f t="shared" ca="1" si="8"/>
        <v>0</v>
      </c>
      <c r="F67" s="18">
        <f t="shared" ca="1" si="8"/>
        <v>0</v>
      </c>
      <c r="G67" s="18">
        <f t="shared" ca="1" si="8"/>
        <v>20912334.533388998</v>
      </c>
      <c r="H67" s="18">
        <f t="shared" ca="1" si="8"/>
        <v>1047580.88</v>
      </c>
      <c r="I67" s="19">
        <f t="shared" ca="1" si="7"/>
        <v>21959915.413388997</v>
      </c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160" ht="12.75" customHeight="1">
      <c r="A68" s="59" t="s">
        <v>273</v>
      </c>
      <c r="B68" s="48">
        <v>9000</v>
      </c>
      <c r="C68" s="58" t="s">
        <v>274</v>
      </c>
      <c r="D68" s="49">
        <f t="shared" ref="D68:I68" ca="1" si="9">SUMIF($C$7:$C$67,"HD",D$7:D$67)</f>
        <v>36819107.75</v>
      </c>
      <c r="E68" s="49">
        <f t="shared" ca="1" si="9"/>
        <v>68487288.070000067</v>
      </c>
      <c r="F68" s="49">
        <f t="shared" ca="1" si="9"/>
        <v>27760950.359999996</v>
      </c>
      <c r="G68" s="49">
        <f t="shared" ca="1" si="9"/>
        <v>1624943601.1903913</v>
      </c>
      <c r="H68" s="49">
        <f t="shared" ca="1" si="9"/>
        <v>41677745.150000028</v>
      </c>
      <c r="I68" s="49">
        <f t="shared" ca="1" si="9"/>
        <v>1799688692.5203912</v>
      </c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160" ht="12.75" customHeight="1">
      <c r="A69" s="59" t="s">
        <v>276</v>
      </c>
      <c r="B69" s="48">
        <v>9001</v>
      </c>
      <c r="C69" s="58" t="s">
        <v>277</v>
      </c>
      <c r="D69" s="49">
        <f t="shared" ref="D69:I69" ca="1" si="10">SUMIF($C$7:$C$67,"H",D$7:D$67)+SUMIF($C$7:$C$67,"E",D$7:D$67)</f>
        <v>0</v>
      </c>
      <c r="E69" s="49">
        <f t="shared" ca="1" si="10"/>
        <v>0</v>
      </c>
      <c r="F69" s="49">
        <f t="shared" ca="1" si="10"/>
        <v>0</v>
      </c>
      <c r="G69" s="49">
        <f t="shared" ca="1" si="10"/>
        <v>597371118.08758891</v>
      </c>
      <c r="H69" s="49">
        <f t="shared" ca="1" si="10"/>
        <v>46318272.84000086</v>
      </c>
      <c r="I69" s="49">
        <f t="shared" ca="1" si="10"/>
        <v>643689390.92758977</v>
      </c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160" ht="12.75" customHeight="1">
      <c r="A70" s="59" t="s">
        <v>279</v>
      </c>
      <c r="B70" s="48">
        <v>9003</v>
      </c>
      <c r="C70" s="58" t="s">
        <v>280</v>
      </c>
      <c r="D70" s="49">
        <f t="shared" ref="D70:I70" ca="1" si="11">D68+D69</f>
        <v>36819107.75</v>
      </c>
      <c r="E70" s="49">
        <f t="shared" ca="1" si="11"/>
        <v>68487288.070000067</v>
      </c>
      <c r="F70" s="49">
        <f t="shared" ca="1" si="11"/>
        <v>27760950.359999996</v>
      </c>
      <c r="G70" s="49">
        <f t="shared" ca="1" si="11"/>
        <v>2222314719.2779803</v>
      </c>
      <c r="H70" s="49">
        <f t="shared" ca="1" si="11"/>
        <v>87996017.990000889</v>
      </c>
      <c r="I70" s="49">
        <f t="shared" ca="1" si="11"/>
        <v>2443378083.4479809</v>
      </c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160" ht="12.75" customHeight="1"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</row>
    <row r="72" spans="1:160"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</row>
    <row r="73" spans="1:160" s="35" customFormat="1">
      <c r="A73" s="53"/>
      <c r="B73" s="53"/>
      <c r="C73" s="53"/>
    </row>
    <row r="74" spans="1:160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160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</row>
  </sheetData>
  <mergeCells count="1">
    <mergeCell ref="E2:G2"/>
  </mergeCells>
  <dataValidations count="2">
    <dataValidation type="list" allowBlank="1" showInputMessage="1" showErrorMessage="1" sqref="B2">
      <formula1>"Toplam,Direkt,Endirekt"</formula1>
    </dataValidation>
    <dataValidation type="list" allowBlank="1" showInputMessage="1" showErrorMessage="1" sqref="C2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FC75"/>
  <sheetViews>
    <sheetView showGridLines="0" zoomScale="80" zoomScaleNormal="80" workbookViewId="0">
      <pane xSplit="3" ySplit="6" topLeftCell="D45" activePane="bottomRight" state="frozen"/>
      <selection activeCell="B2" sqref="B2"/>
      <selection pane="topRight" activeCell="B2" sqref="B2"/>
      <selection pane="bottomLeft" activeCell="B2" sqref="B2"/>
      <selection pane="bottomRight" sqref="A1:O70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321</v>
      </c>
      <c r="B2" s="4" t="s">
        <v>6</v>
      </c>
      <c r="C2" s="4" t="s">
        <v>6</v>
      </c>
      <c r="E2" s="91" t="s">
        <v>137</v>
      </c>
      <c r="F2" s="92"/>
      <c r="G2" s="93"/>
      <c r="H2" s="6"/>
    </row>
    <row r="3" spans="1:159" ht="15" customHeight="1">
      <c r="A3" s="5" t="s">
        <v>357</v>
      </c>
      <c r="B3" s="2"/>
      <c r="C3" s="2"/>
    </row>
    <row r="4" spans="1:159" ht="22.5" customHeight="1"/>
    <row r="5" spans="1:159" ht="22.5" customHeight="1">
      <c r="D5" s="78">
        <v>784</v>
      </c>
      <c r="E5" s="78">
        <v>785</v>
      </c>
      <c r="F5" s="78">
        <v>904</v>
      </c>
      <c r="G5" s="78">
        <v>905</v>
      </c>
      <c r="H5" s="78">
        <v>906</v>
      </c>
      <c r="I5" s="78">
        <v>90601</v>
      </c>
      <c r="J5" s="78">
        <v>90602</v>
      </c>
      <c r="K5" s="78">
        <v>907</v>
      </c>
      <c r="L5" s="78">
        <v>90701</v>
      </c>
      <c r="M5" s="78">
        <v>90702</v>
      </c>
      <c r="N5" s="78">
        <v>786</v>
      </c>
      <c r="O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17</v>
      </c>
      <c r="E6" s="56" t="s">
        <v>18</v>
      </c>
      <c r="F6" s="56" t="s">
        <v>19</v>
      </c>
      <c r="G6" s="56" t="s">
        <v>20</v>
      </c>
      <c r="H6" s="56" t="s">
        <v>21</v>
      </c>
      <c r="I6" s="56" t="s">
        <v>22</v>
      </c>
      <c r="J6" s="56" t="s">
        <v>23</v>
      </c>
      <c r="K6" s="56" t="s">
        <v>24</v>
      </c>
      <c r="L6" s="56" t="s">
        <v>22</v>
      </c>
      <c r="M6" s="56" t="s">
        <v>23</v>
      </c>
      <c r="N6" s="56" t="s">
        <v>25</v>
      </c>
      <c r="O6" s="79" t="s">
        <v>322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8">
        <f t="shared" ref="D7:N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9">
        <f ca="1">F7+G7+H7+K7</f>
        <v>73555.740000000005</v>
      </c>
      <c r="F7" s="18">
        <f t="shared" ca="1" si="0"/>
        <v>0</v>
      </c>
      <c r="G7" s="18">
        <f t="shared" ca="1" si="0"/>
        <v>0</v>
      </c>
      <c r="H7" s="19">
        <f ca="1">+I7+J7</f>
        <v>0</v>
      </c>
      <c r="I7" s="18">
        <f t="shared" ca="1" si="0"/>
        <v>0</v>
      </c>
      <c r="J7" s="18">
        <f t="shared" ca="1" si="0"/>
        <v>0</v>
      </c>
      <c r="K7" s="19">
        <f ca="1">+L7+M7</f>
        <v>73555.740000000005</v>
      </c>
      <c r="L7" s="18">
        <f t="shared" ca="1" si="0"/>
        <v>0</v>
      </c>
      <c r="M7" s="18">
        <f t="shared" ca="1" si="0"/>
        <v>73555.740000000005</v>
      </c>
      <c r="N7" s="18">
        <f t="shared" ca="1" si="0"/>
        <v>1836760.65</v>
      </c>
      <c r="O7" s="19">
        <f ca="1">+D7+E7+N7</f>
        <v>1910316.39</v>
      </c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8">
        <f t="shared" ca="1" si="0"/>
        <v>94235960.920000002</v>
      </c>
      <c r="E8" s="19">
        <f t="shared" ref="E8:E23" ca="1" si="1">F8+G8+H8+K8</f>
        <v>430861515.51999998</v>
      </c>
      <c r="F8" s="18">
        <f t="shared" ca="1" si="0"/>
        <v>2370685.9599999618</v>
      </c>
      <c r="G8" s="18">
        <f t="shared" ca="1" si="0"/>
        <v>3097551.41</v>
      </c>
      <c r="H8" s="19">
        <f t="shared" ref="H8:H23" ca="1" si="2">+I8+J8</f>
        <v>41231181.000000015</v>
      </c>
      <c r="I8" s="18">
        <f t="shared" ca="1" si="0"/>
        <v>390656.24000000005</v>
      </c>
      <c r="J8" s="18">
        <f t="shared" ca="1" si="0"/>
        <v>40840524.760000013</v>
      </c>
      <c r="K8" s="19">
        <f t="shared" ref="K8:K23" ca="1" si="3">+L8+M8</f>
        <v>384162097.14999998</v>
      </c>
      <c r="L8" s="18">
        <f t="shared" ca="1" si="0"/>
        <v>85062308.120000005</v>
      </c>
      <c r="M8" s="18">
        <f t="shared" ca="1" si="0"/>
        <v>299099789.02999997</v>
      </c>
      <c r="N8" s="18">
        <f t="shared" ca="1" si="0"/>
        <v>6740947.3599999994</v>
      </c>
      <c r="O8" s="19">
        <f t="shared" ref="O8:O23" ca="1" si="4">+D8+E8+N8</f>
        <v>531838423.80000001</v>
      </c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8">
        <f t="shared" ca="1" si="0"/>
        <v>0</v>
      </c>
      <c r="E9" s="19">
        <f t="shared" ca="1" si="1"/>
        <v>4583099022.0800009</v>
      </c>
      <c r="F9" s="18">
        <f t="shared" ca="1" si="0"/>
        <v>0</v>
      </c>
      <c r="G9" s="18">
        <f t="shared" ca="1" si="0"/>
        <v>6421292.2099999739</v>
      </c>
      <c r="H9" s="19">
        <f t="shared" ca="1" si="2"/>
        <v>737355089.84999728</v>
      </c>
      <c r="I9" s="18">
        <f t="shared" ca="1" si="0"/>
        <v>29988275.940000068</v>
      </c>
      <c r="J9" s="18">
        <f t="shared" ca="1" si="0"/>
        <v>707366813.90999722</v>
      </c>
      <c r="K9" s="19">
        <f t="shared" ca="1" si="3"/>
        <v>3839322640.0200033</v>
      </c>
      <c r="L9" s="18">
        <f t="shared" ca="1" si="0"/>
        <v>1076776804.8199995</v>
      </c>
      <c r="M9" s="18">
        <f t="shared" ca="1" si="0"/>
        <v>2762545835.2000036</v>
      </c>
      <c r="N9" s="18">
        <f t="shared" ca="1" si="0"/>
        <v>20247521.800000001</v>
      </c>
      <c r="O9" s="19">
        <f t="shared" ca="1" si="4"/>
        <v>4603346543.8800011</v>
      </c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1278135.49999999</v>
      </c>
      <c r="E10" s="19">
        <f t="shared" ca="1" si="1"/>
        <v>1206121330.2685859</v>
      </c>
      <c r="F10" s="18">
        <f t="shared" ca="1" si="0"/>
        <v>925405.64</v>
      </c>
      <c r="G10" s="18">
        <f t="shared" ca="1" si="0"/>
        <v>2524748.0300000999</v>
      </c>
      <c r="H10" s="19">
        <f t="shared" ca="1" si="2"/>
        <v>233553741.40946257</v>
      </c>
      <c r="I10" s="18">
        <f t="shared" ca="1" si="0"/>
        <v>85891395.960321188</v>
      </c>
      <c r="J10" s="18">
        <f t="shared" ca="1" si="0"/>
        <v>147662345.44914138</v>
      </c>
      <c r="K10" s="19">
        <f t="shared" ca="1" si="3"/>
        <v>969117435.18912315</v>
      </c>
      <c r="L10" s="18">
        <f t="shared" ca="1" si="0"/>
        <v>356554570.93003333</v>
      </c>
      <c r="M10" s="18">
        <f t="shared" ca="1" si="0"/>
        <v>612562864.25908983</v>
      </c>
      <c r="N10" s="18">
        <f t="shared" ca="1" si="0"/>
        <v>9474450.5000000298</v>
      </c>
      <c r="O10" s="19">
        <f t="shared" ca="1" si="4"/>
        <v>1216873916.2685859</v>
      </c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5204389.6900000004</v>
      </c>
      <c r="E11" s="19">
        <f t="shared" ca="1" si="1"/>
        <v>139237465.14999998</v>
      </c>
      <c r="F11" s="18">
        <f t="shared" ca="1" si="0"/>
        <v>0</v>
      </c>
      <c r="G11" s="18">
        <f t="shared" ca="1" si="0"/>
        <v>138318023.19999999</v>
      </c>
      <c r="H11" s="19">
        <f t="shared" ca="1" si="2"/>
        <v>0</v>
      </c>
      <c r="I11" s="18">
        <f t="shared" ca="1" si="0"/>
        <v>0</v>
      </c>
      <c r="J11" s="18">
        <f t="shared" ca="1" si="0"/>
        <v>0</v>
      </c>
      <c r="K11" s="19">
        <f t="shared" ca="1" si="3"/>
        <v>919441.95</v>
      </c>
      <c r="L11" s="18">
        <f t="shared" ca="1" si="0"/>
        <v>0</v>
      </c>
      <c r="M11" s="18">
        <f t="shared" ca="1" si="0"/>
        <v>919441.95</v>
      </c>
      <c r="N11" s="18">
        <f t="shared" ca="1" si="0"/>
        <v>1957291.3322000001</v>
      </c>
      <c r="O11" s="19">
        <f t="shared" ca="1" si="4"/>
        <v>146399146.17219996</v>
      </c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9">
        <f t="shared" ca="1" si="1"/>
        <v>0</v>
      </c>
      <c r="F12" s="18">
        <f t="shared" ca="1" si="0"/>
        <v>0</v>
      </c>
      <c r="G12" s="18">
        <f t="shared" ca="1" si="0"/>
        <v>0</v>
      </c>
      <c r="H12" s="19">
        <f t="shared" ca="1" si="2"/>
        <v>0</v>
      </c>
      <c r="I12" s="18">
        <f t="shared" ca="1" si="0"/>
        <v>0</v>
      </c>
      <c r="J12" s="18">
        <f t="shared" ca="1" si="0"/>
        <v>0</v>
      </c>
      <c r="K12" s="19">
        <f t="shared" ca="1" si="3"/>
        <v>0</v>
      </c>
      <c r="L12" s="18">
        <f t="shared" ca="1" si="0"/>
        <v>0</v>
      </c>
      <c r="M12" s="18">
        <f t="shared" ca="1" si="0"/>
        <v>0</v>
      </c>
      <c r="N12" s="18">
        <f t="shared" ca="1" si="0"/>
        <v>0</v>
      </c>
      <c r="O12" s="19">
        <f t="shared" ca="1" si="4"/>
        <v>0</v>
      </c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E13" s="19">
        <f t="shared" ca="1" si="1"/>
        <v>76810329.959999993</v>
      </c>
      <c r="F13" s="18">
        <f t="shared" ca="1" si="0"/>
        <v>249114.94</v>
      </c>
      <c r="G13" s="18">
        <f t="shared" ca="1" si="0"/>
        <v>23811483.23</v>
      </c>
      <c r="H13" s="19">
        <f t="shared" ca="1" si="2"/>
        <v>51764510.829999998</v>
      </c>
      <c r="I13" s="18">
        <f t="shared" ca="1" si="0"/>
        <v>3842158.2</v>
      </c>
      <c r="J13" s="18">
        <f t="shared" ca="1" si="0"/>
        <v>47922352.629999995</v>
      </c>
      <c r="K13" s="19">
        <f t="shared" ca="1" si="3"/>
        <v>985220.9600000002</v>
      </c>
      <c r="L13" s="18">
        <f t="shared" ca="1" si="0"/>
        <v>0</v>
      </c>
      <c r="M13" s="18">
        <f t="shared" ca="1" si="0"/>
        <v>985220.9600000002</v>
      </c>
      <c r="N13" s="18">
        <f t="shared" ca="1" si="0"/>
        <v>307843960.62</v>
      </c>
      <c r="O13" s="19">
        <f t="shared" ca="1" si="4"/>
        <v>384654290.57999998</v>
      </c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265144.04999999492</v>
      </c>
      <c r="E14" s="19">
        <f t="shared" ca="1" si="1"/>
        <v>753630597.94999981</v>
      </c>
      <c r="F14" s="18">
        <f t="shared" ca="1" si="0"/>
        <v>11945431.440007117</v>
      </c>
      <c r="G14" s="18">
        <f t="shared" ca="1" si="0"/>
        <v>0</v>
      </c>
      <c r="H14" s="19">
        <f t="shared" ca="1" si="2"/>
        <v>478632482.97000033</v>
      </c>
      <c r="I14" s="18">
        <f t="shared" ca="1" si="0"/>
        <v>22668520.880000018</v>
      </c>
      <c r="J14" s="18">
        <f t="shared" ca="1" si="0"/>
        <v>455963962.09000033</v>
      </c>
      <c r="K14" s="19">
        <f t="shared" ca="1" si="3"/>
        <v>263052683.53999239</v>
      </c>
      <c r="L14" s="18">
        <f t="shared" ca="1" si="0"/>
        <v>116713754.89000054</v>
      </c>
      <c r="M14" s="18">
        <f t="shared" ca="1" si="0"/>
        <v>146338928.64999187</v>
      </c>
      <c r="N14" s="18">
        <f t="shared" ca="1" si="0"/>
        <v>13281927.74</v>
      </c>
      <c r="O14" s="19">
        <f t="shared" ca="1" si="4"/>
        <v>767177669.73999977</v>
      </c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0</v>
      </c>
      <c r="E15" s="19">
        <f t="shared" ca="1" si="1"/>
        <v>0</v>
      </c>
      <c r="F15" s="18">
        <f t="shared" ca="1" si="0"/>
        <v>0</v>
      </c>
      <c r="G15" s="18">
        <f t="shared" ca="1" si="0"/>
        <v>0</v>
      </c>
      <c r="H15" s="19">
        <f t="shared" ca="1" si="2"/>
        <v>0</v>
      </c>
      <c r="I15" s="18">
        <f t="shared" ca="1" si="0"/>
        <v>0</v>
      </c>
      <c r="J15" s="18">
        <f t="shared" ca="1" si="0"/>
        <v>0</v>
      </c>
      <c r="K15" s="19">
        <f t="shared" ca="1" si="3"/>
        <v>0</v>
      </c>
      <c r="L15" s="18">
        <f t="shared" ca="1" si="0"/>
        <v>0</v>
      </c>
      <c r="M15" s="18">
        <f t="shared" ca="1" si="0"/>
        <v>0</v>
      </c>
      <c r="N15" s="18">
        <f t="shared" ca="1" si="0"/>
        <v>0</v>
      </c>
      <c r="O15" s="19">
        <f t="shared" ca="1" si="4"/>
        <v>0</v>
      </c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E16" s="19">
        <f t="shared" ca="1" si="1"/>
        <v>0</v>
      </c>
      <c r="F16" s="18">
        <f t="shared" ca="1" si="0"/>
        <v>0</v>
      </c>
      <c r="G16" s="18">
        <f t="shared" ca="1" si="0"/>
        <v>0</v>
      </c>
      <c r="H16" s="19">
        <f t="shared" ca="1" si="2"/>
        <v>0</v>
      </c>
      <c r="I16" s="18">
        <f t="shared" ca="1" si="0"/>
        <v>0</v>
      </c>
      <c r="J16" s="18">
        <f t="shared" ca="1" si="0"/>
        <v>0</v>
      </c>
      <c r="K16" s="19">
        <f t="shared" ca="1" si="3"/>
        <v>0</v>
      </c>
      <c r="L16" s="18">
        <f t="shared" ca="1" si="0"/>
        <v>0</v>
      </c>
      <c r="M16" s="18">
        <f t="shared" ca="1" si="0"/>
        <v>0</v>
      </c>
      <c r="N16" s="18">
        <f t="shared" ca="1" si="0"/>
        <v>0</v>
      </c>
      <c r="O16" s="19">
        <f t="shared" ca="1" si="4"/>
        <v>0</v>
      </c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0</v>
      </c>
      <c r="E17" s="19">
        <f t="shared" ca="1" si="1"/>
        <v>0</v>
      </c>
      <c r="F17" s="18">
        <f t="shared" ca="1" si="0"/>
        <v>0</v>
      </c>
      <c r="G17" s="18">
        <f t="shared" ca="1" si="0"/>
        <v>0</v>
      </c>
      <c r="H17" s="19">
        <f t="shared" ca="1" si="2"/>
        <v>0</v>
      </c>
      <c r="I17" s="18">
        <f t="shared" ca="1" si="0"/>
        <v>0</v>
      </c>
      <c r="J17" s="18">
        <f t="shared" ca="1" si="0"/>
        <v>0</v>
      </c>
      <c r="K17" s="19">
        <f t="shared" ca="1" si="3"/>
        <v>0</v>
      </c>
      <c r="L17" s="18">
        <f t="shared" ca="1" si="0"/>
        <v>0</v>
      </c>
      <c r="M17" s="18">
        <f t="shared" ca="1" si="0"/>
        <v>0</v>
      </c>
      <c r="N17" s="18">
        <f t="shared" ca="1" si="0"/>
        <v>85357.28</v>
      </c>
      <c r="O17" s="19">
        <f t="shared" ca="1" si="4"/>
        <v>85357.28</v>
      </c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0</v>
      </c>
      <c r="E18" s="19">
        <f t="shared" ca="1" si="1"/>
        <v>0</v>
      </c>
      <c r="F18" s="18">
        <f t="shared" ca="1" si="0"/>
        <v>0</v>
      </c>
      <c r="G18" s="18">
        <f t="shared" ca="1" si="0"/>
        <v>0</v>
      </c>
      <c r="H18" s="19">
        <f t="shared" ca="1" si="2"/>
        <v>0</v>
      </c>
      <c r="I18" s="18">
        <f t="shared" ca="1" si="0"/>
        <v>0</v>
      </c>
      <c r="J18" s="18">
        <f t="shared" ca="1" si="0"/>
        <v>0</v>
      </c>
      <c r="K18" s="19">
        <f t="shared" ca="1" si="3"/>
        <v>0</v>
      </c>
      <c r="L18" s="18">
        <f t="shared" ca="1" si="0"/>
        <v>0</v>
      </c>
      <c r="M18" s="18">
        <f t="shared" ca="1" si="0"/>
        <v>0</v>
      </c>
      <c r="N18" s="18">
        <f t="shared" ca="1" si="0"/>
        <v>748087.89</v>
      </c>
      <c r="O18" s="19">
        <f t="shared" ca="1" si="4"/>
        <v>748087.89</v>
      </c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E19" s="19">
        <f t="shared" ca="1" si="1"/>
        <v>0</v>
      </c>
      <c r="F19" s="18">
        <f t="shared" ca="1" si="0"/>
        <v>0</v>
      </c>
      <c r="G19" s="18">
        <f t="shared" ca="1" si="0"/>
        <v>0</v>
      </c>
      <c r="H19" s="19">
        <f t="shared" ca="1" si="2"/>
        <v>0</v>
      </c>
      <c r="I19" s="18">
        <f t="shared" ca="1" si="0"/>
        <v>0</v>
      </c>
      <c r="J19" s="18">
        <f t="shared" ca="1" si="0"/>
        <v>0</v>
      </c>
      <c r="K19" s="19">
        <f t="shared" ca="1" si="3"/>
        <v>0</v>
      </c>
      <c r="L19" s="18">
        <f t="shared" ca="1" si="0"/>
        <v>0</v>
      </c>
      <c r="M19" s="18">
        <f t="shared" ca="1" si="0"/>
        <v>0</v>
      </c>
      <c r="N19" s="18">
        <f t="shared" ca="1" si="0"/>
        <v>0</v>
      </c>
      <c r="O19" s="19">
        <f t="shared" ca="1" si="4"/>
        <v>0</v>
      </c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942828.42</v>
      </c>
      <c r="E20" s="19">
        <f t="shared" ca="1" si="1"/>
        <v>143702435.65000004</v>
      </c>
      <c r="F20" s="18">
        <f t="shared" ca="1" si="0"/>
        <v>2432527.7799999998</v>
      </c>
      <c r="G20" s="18">
        <f t="shared" ca="1" si="0"/>
        <v>0</v>
      </c>
      <c r="H20" s="19">
        <f t="shared" ca="1" si="2"/>
        <v>12812014.43</v>
      </c>
      <c r="I20" s="18">
        <f t="shared" ca="1" si="0"/>
        <v>4399391.879999999</v>
      </c>
      <c r="J20" s="18">
        <f t="shared" ca="1" si="0"/>
        <v>8412622.5500000007</v>
      </c>
      <c r="K20" s="19">
        <f t="shared" ca="1" si="3"/>
        <v>128457893.44000004</v>
      </c>
      <c r="L20" s="18">
        <f t="shared" ca="1" si="0"/>
        <v>5553968</v>
      </c>
      <c r="M20" s="18">
        <f t="shared" ca="1" si="0"/>
        <v>122903925.44000004</v>
      </c>
      <c r="N20" s="18">
        <f t="shared" ca="1" si="0"/>
        <v>2053389.45</v>
      </c>
      <c r="O20" s="19">
        <f t="shared" ca="1" si="4"/>
        <v>146698653.52000001</v>
      </c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612</v>
      </c>
      <c r="E21" s="19">
        <f t="shared" ca="1" si="1"/>
        <v>888243.5</v>
      </c>
      <c r="F21" s="18">
        <f t="shared" ca="1" si="0"/>
        <v>0</v>
      </c>
      <c r="G21" s="18">
        <f t="shared" ca="1" si="0"/>
        <v>0</v>
      </c>
      <c r="H21" s="19">
        <f t="shared" ca="1" si="2"/>
        <v>730296.57000000007</v>
      </c>
      <c r="I21" s="18">
        <f t="shared" ca="1" si="0"/>
        <v>730296.57000000007</v>
      </c>
      <c r="J21" s="18">
        <f t="shared" ca="1" si="0"/>
        <v>0</v>
      </c>
      <c r="K21" s="19">
        <f t="shared" ca="1" si="3"/>
        <v>157946.93</v>
      </c>
      <c r="L21" s="18">
        <f t="shared" ca="1" si="0"/>
        <v>157946.93</v>
      </c>
      <c r="M21" s="18">
        <f t="shared" ca="1" si="0"/>
        <v>0</v>
      </c>
      <c r="N21" s="18">
        <f t="shared" ca="1" si="0"/>
        <v>3303064.67</v>
      </c>
      <c r="O21" s="19">
        <f t="shared" ca="1" si="4"/>
        <v>4191920.17</v>
      </c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0</v>
      </c>
      <c r="E22" s="19">
        <f t="shared" ca="1" si="1"/>
        <v>292799082.99000001</v>
      </c>
      <c r="F22" s="18">
        <f t="shared" ca="1" si="0"/>
        <v>283898.46000000002</v>
      </c>
      <c r="G22" s="18">
        <f t="shared" ca="1" si="0"/>
        <v>5074195.96</v>
      </c>
      <c r="H22" s="19">
        <f t="shared" ca="1" si="2"/>
        <v>53937108.990000002</v>
      </c>
      <c r="I22" s="18">
        <f t="shared" ca="1" si="0"/>
        <v>1711441.47</v>
      </c>
      <c r="J22" s="18">
        <f t="shared" ca="1" si="0"/>
        <v>52225667.520000003</v>
      </c>
      <c r="K22" s="19">
        <f t="shared" ca="1" si="3"/>
        <v>233503879.57999998</v>
      </c>
      <c r="L22" s="18">
        <f t="shared" ca="1" si="0"/>
        <v>72999051.699999988</v>
      </c>
      <c r="M22" s="18">
        <f t="shared" ca="1" si="0"/>
        <v>160504827.88</v>
      </c>
      <c r="N22" s="18">
        <f t="shared" ca="1" si="0"/>
        <v>3040438.62</v>
      </c>
      <c r="O22" s="19">
        <f t="shared" ca="1" si="4"/>
        <v>295839521.61000001</v>
      </c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179</v>
      </c>
      <c r="B23" s="17">
        <v>1020</v>
      </c>
      <c r="C23" s="58" t="s">
        <v>146</v>
      </c>
      <c r="D23" s="18">
        <f t="shared" ref="D23:D67" ca="1" si="5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0</v>
      </c>
      <c r="E23" s="19">
        <f t="shared" ca="1" si="1"/>
        <v>613615781.47999978</v>
      </c>
      <c r="F23" s="18">
        <f t="shared" ref="F23:G38" ca="1" si="6">IFERROR(IF($C$2="Yurtiçi",INDIRECT("'"&amp;$B$2&amp;"'!"&amp;ADDRESS(MATCH($B23,INDIRECT("'"&amp;$B$2&amp;"'!$B$1:$B$1095"),0),MATCH(F$5,INDIRECT("'"&amp;$B$2&amp;"'!5:5"),0))),IF($C$2="Yurtdışı",INDIRECT("'"&amp;$B$2&amp;"'!"&amp;ADDRESS(MATCH($B23,INDIRECT("'"&amp;$B$2&amp;"'!$B$1:$B$1095"),0),MATCH(F$5,INDIRECT("'"&amp;$B$2&amp;"'!5:5"),0)+1)),INDIRECT("'"&amp;$B$2&amp;"'!"&amp;ADDRESS(MATCH($B23,INDIRECT("'"&amp;$B$2&amp;"'!$B$1:$B$1095"),0),MATCH(F$5,INDIRECT("'"&amp;$B$2&amp;"'!5:5"),0)))+INDIRECT("'"&amp;$B$2&amp;"'!"&amp;ADDRESS(MATCH($B23,INDIRECT("'"&amp;$B$2&amp;"'!$B$1:$B$1095"),0),MATCH(F$5,INDIRECT("'"&amp;$B$2&amp;"'!5:5"),0)+1)))),0)</f>
        <v>39972276.659999996</v>
      </c>
      <c r="G23" s="18">
        <f t="shared" ca="1" si="6"/>
        <v>2738386.1</v>
      </c>
      <c r="H23" s="19">
        <f t="shared" ca="1" si="2"/>
        <v>164852672.57999986</v>
      </c>
      <c r="I23" s="18">
        <f t="shared" ref="I23:J38" ca="1" si="7">IFERROR(IF($C$2="Yurtiçi",INDIRECT("'"&amp;$B$2&amp;"'!"&amp;ADDRESS(MATCH($B23,INDIRECT("'"&amp;$B$2&amp;"'!$B$1:$B$1095"),0),MATCH(I$5,INDIRECT("'"&amp;$B$2&amp;"'!5:5"),0))),IF($C$2="Yurtdışı",INDIRECT("'"&amp;$B$2&amp;"'!"&amp;ADDRESS(MATCH($B23,INDIRECT("'"&amp;$B$2&amp;"'!$B$1:$B$1095"),0),MATCH(I$5,INDIRECT("'"&amp;$B$2&amp;"'!5:5"),0)+1)),INDIRECT("'"&amp;$B$2&amp;"'!"&amp;ADDRESS(MATCH($B23,INDIRECT("'"&amp;$B$2&amp;"'!$B$1:$B$1095"),0),MATCH(I$5,INDIRECT("'"&amp;$B$2&amp;"'!5:5"),0)))+INDIRECT("'"&amp;$B$2&amp;"'!"&amp;ADDRESS(MATCH($B23,INDIRECT("'"&amp;$B$2&amp;"'!$B$1:$B$1095"),0),MATCH(I$5,INDIRECT("'"&amp;$B$2&amp;"'!5:5"),0)+1)))),0)</f>
        <v>35682941.019999892</v>
      </c>
      <c r="J23" s="18">
        <f t="shared" ca="1" si="7"/>
        <v>129169731.55999999</v>
      </c>
      <c r="K23" s="19">
        <f t="shared" ca="1" si="3"/>
        <v>406052446.13999999</v>
      </c>
      <c r="L23" s="18">
        <f t="shared" ref="L23:N38" ca="1" si="8">IFERROR(IF($C$2="Yurtiçi",INDIRECT("'"&amp;$B$2&amp;"'!"&amp;ADDRESS(MATCH($B23,INDIRECT("'"&amp;$B$2&amp;"'!$B$1:$B$1095"),0),MATCH(L$5,INDIRECT("'"&amp;$B$2&amp;"'!5:5"),0))),IF($C$2="Yurtdışı",INDIRECT("'"&amp;$B$2&amp;"'!"&amp;ADDRESS(MATCH($B23,INDIRECT("'"&amp;$B$2&amp;"'!$B$1:$B$1095"),0),MATCH(L$5,INDIRECT("'"&amp;$B$2&amp;"'!5:5"),0)+1)),INDIRECT("'"&amp;$B$2&amp;"'!"&amp;ADDRESS(MATCH($B23,INDIRECT("'"&amp;$B$2&amp;"'!$B$1:$B$1095"),0),MATCH(L$5,INDIRECT("'"&amp;$B$2&amp;"'!5:5"),0)))+INDIRECT("'"&amp;$B$2&amp;"'!"&amp;ADDRESS(MATCH($B23,INDIRECT("'"&amp;$B$2&amp;"'!$B$1:$B$1095"),0),MATCH(L$5,INDIRECT("'"&amp;$B$2&amp;"'!5:5"),0)+1)))),0)</f>
        <v>37387064.5</v>
      </c>
      <c r="M23" s="18">
        <f t="shared" ca="1" si="8"/>
        <v>368665381.63999999</v>
      </c>
      <c r="N23" s="18">
        <f t="shared" ca="1" si="8"/>
        <v>4204392.4800000004</v>
      </c>
      <c r="O23" s="19">
        <f t="shared" ca="1" si="4"/>
        <v>617820173.9599998</v>
      </c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181</v>
      </c>
      <c r="B24" s="17">
        <v>1022</v>
      </c>
      <c r="C24" s="58" t="s">
        <v>146</v>
      </c>
      <c r="D24" s="18">
        <f t="shared" ca="1" si="5"/>
        <v>0</v>
      </c>
      <c r="E24" s="19">
        <f ca="1">F24+G24+H24+K24</f>
        <v>117926761.68999992</v>
      </c>
      <c r="F24" s="18">
        <f t="shared" ca="1" si="6"/>
        <v>1340170.1600000064</v>
      </c>
      <c r="G24" s="18">
        <f t="shared" ca="1" si="6"/>
        <v>81308.85000000002</v>
      </c>
      <c r="H24" s="19">
        <f ca="1">+I24+J24</f>
        <v>16958509.330000002</v>
      </c>
      <c r="I24" s="18">
        <f t="shared" ca="1" si="7"/>
        <v>9128365.3299999982</v>
      </c>
      <c r="J24" s="18">
        <f t="shared" ca="1" si="7"/>
        <v>7830144.0000000047</v>
      </c>
      <c r="K24" s="19">
        <f ca="1">+L24+M24</f>
        <v>99546773.34999992</v>
      </c>
      <c r="L24" s="18">
        <f t="shared" ca="1" si="8"/>
        <v>65953725.999999918</v>
      </c>
      <c r="M24" s="18">
        <f t="shared" ca="1" si="8"/>
        <v>33593047.350000001</v>
      </c>
      <c r="N24" s="18">
        <f t="shared" ca="1" si="8"/>
        <v>14455609.070000002</v>
      </c>
      <c r="O24" s="19">
        <f ca="1">+D24+E24+N24</f>
        <v>132382370.75999993</v>
      </c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183</v>
      </c>
      <c r="B25" s="17">
        <v>1025</v>
      </c>
      <c r="C25" s="58" t="s">
        <v>146</v>
      </c>
      <c r="D25" s="18">
        <f t="shared" ca="1" si="5"/>
        <v>0</v>
      </c>
      <c r="E25" s="19">
        <f ca="1">F25+G25+H25+K25</f>
        <v>14546747.9</v>
      </c>
      <c r="F25" s="18">
        <f t="shared" ca="1" si="6"/>
        <v>0</v>
      </c>
      <c r="G25" s="18">
        <f t="shared" ca="1" si="6"/>
        <v>0</v>
      </c>
      <c r="H25" s="19">
        <f ca="1">+I25+J25</f>
        <v>11067982.75</v>
      </c>
      <c r="I25" s="18">
        <f t="shared" ca="1" si="7"/>
        <v>0</v>
      </c>
      <c r="J25" s="18">
        <f t="shared" ca="1" si="7"/>
        <v>11067982.75</v>
      </c>
      <c r="K25" s="19">
        <f ca="1">+L25+M25</f>
        <v>3478765.15</v>
      </c>
      <c r="L25" s="18">
        <f t="shared" ca="1" si="8"/>
        <v>0</v>
      </c>
      <c r="M25" s="18">
        <f t="shared" ca="1" si="8"/>
        <v>3478765.15</v>
      </c>
      <c r="N25" s="18">
        <f t="shared" ca="1" si="8"/>
        <v>296544.609999999</v>
      </c>
      <c r="O25" s="19">
        <f ca="1">+D25+E25+N25</f>
        <v>14843292.51</v>
      </c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185</v>
      </c>
      <c r="B26" s="17">
        <v>1027</v>
      </c>
      <c r="C26" s="58" t="s">
        <v>146</v>
      </c>
      <c r="D26" s="18">
        <f t="shared" ca="1" si="5"/>
        <v>100646.81</v>
      </c>
      <c r="E26" s="19">
        <f t="shared" ref="E26:E37" ca="1" si="9">F26+G26+H26+K26</f>
        <v>16934983.48</v>
      </c>
      <c r="F26" s="18">
        <f t="shared" ca="1" si="6"/>
        <v>0</v>
      </c>
      <c r="G26" s="18">
        <f t="shared" ca="1" si="6"/>
        <v>590886.71</v>
      </c>
      <c r="H26" s="19">
        <f t="shared" ref="H26:H37" ca="1" si="10">+I26+J26</f>
        <v>14430702.380000001</v>
      </c>
      <c r="I26" s="18">
        <f t="shared" ca="1" si="7"/>
        <v>1179030.1599999999</v>
      </c>
      <c r="J26" s="18">
        <f t="shared" ca="1" si="7"/>
        <v>13251672.220000001</v>
      </c>
      <c r="K26" s="19">
        <f t="shared" ref="K26:K37" ca="1" si="11">+L26+M26</f>
        <v>1913394.3900000001</v>
      </c>
      <c r="L26" s="18">
        <f t="shared" ca="1" si="8"/>
        <v>1073378.6000000001</v>
      </c>
      <c r="M26" s="18">
        <f t="shared" ca="1" si="8"/>
        <v>840015.79</v>
      </c>
      <c r="N26" s="18">
        <f t="shared" ca="1" si="8"/>
        <v>254551.58</v>
      </c>
      <c r="O26" s="19">
        <f t="shared" ref="O26:O37" ca="1" si="12">+D26+E26+N26</f>
        <v>17290181.869999997</v>
      </c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187</v>
      </c>
      <c r="B27" s="17">
        <v>1028</v>
      </c>
      <c r="C27" s="58" t="s">
        <v>146</v>
      </c>
      <c r="D27" s="18">
        <f t="shared" ca="1" si="5"/>
        <v>0</v>
      </c>
      <c r="E27" s="19">
        <f t="shared" ca="1" si="9"/>
        <v>907610252.64601398</v>
      </c>
      <c r="F27" s="18">
        <f t="shared" ca="1" si="6"/>
        <v>433680.76247000002</v>
      </c>
      <c r="G27" s="18">
        <f t="shared" ca="1" si="6"/>
        <v>189790.762288</v>
      </c>
      <c r="H27" s="19">
        <f t="shared" ca="1" si="10"/>
        <v>125796964.093444</v>
      </c>
      <c r="I27" s="18">
        <f t="shared" ca="1" si="7"/>
        <v>2314911.0192100001</v>
      </c>
      <c r="J27" s="18">
        <f t="shared" ca="1" si="7"/>
        <v>123482053.07423401</v>
      </c>
      <c r="K27" s="19">
        <f t="shared" ca="1" si="11"/>
        <v>781189817.027812</v>
      </c>
      <c r="L27" s="18">
        <f t="shared" ca="1" si="8"/>
        <v>97633705.978033006</v>
      </c>
      <c r="M27" s="18">
        <f t="shared" ca="1" si="8"/>
        <v>683556111.04977906</v>
      </c>
      <c r="N27" s="18">
        <f t="shared" ca="1" si="8"/>
        <v>2299214.3676060005</v>
      </c>
      <c r="O27" s="19">
        <f t="shared" ca="1" si="12"/>
        <v>909909467.01362002</v>
      </c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189</v>
      </c>
      <c r="B28" s="17">
        <v>1030</v>
      </c>
      <c r="C28" s="58" t="s">
        <v>146</v>
      </c>
      <c r="D28" s="18">
        <f t="shared" ca="1" si="5"/>
        <v>0</v>
      </c>
      <c r="E28" s="19">
        <f t="shared" ca="1" si="9"/>
        <v>29518120</v>
      </c>
      <c r="F28" s="18">
        <f t="shared" ca="1" si="6"/>
        <v>0</v>
      </c>
      <c r="G28" s="18">
        <f t="shared" ca="1" si="6"/>
        <v>0</v>
      </c>
      <c r="H28" s="19">
        <f t="shared" ca="1" si="10"/>
        <v>29518120</v>
      </c>
      <c r="I28" s="18">
        <f t="shared" ca="1" si="7"/>
        <v>19524</v>
      </c>
      <c r="J28" s="18">
        <f t="shared" ca="1" si="7"/>
        <v>29498596</v>
      </c>
      <c r="K28" s="19">
        <f t="shared" ca="1" si="11"/>
        <v>0</v>
      </c>
      <c r="L28" s="18">
        <f t="shared" ca="1" si="8"/>
        <v>0</v>
      </c>
      <c r="M28" s="18">
        <f t="shared" ca="1" si="8"/>
        <v>0</v>
      </c>
      <c r="N28" s="18">
        <f t="shared" ca="1" si="8"/>
        <v>0</v>
      </c>
      <c r="O28" s="19">
        <f t="shared" ca="1" si="12"/>
        <v>29518120</v>
      </c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191</v>
      </c>
      <c r="B29" s="17">
        <v>1031</v>
      </c>
      <c r="C29" s="58" t="s">
        <v>146</v>
      </c>
      <c r="D29" s="18">
        <f t="shared" ca="1" si="5"/>
        <v>0</v>
      </c>
      <c r="E29" s="19">
        <f t="shared" ca="1" si="9"/>
        <v>0</v>
      </c>
      <c r="F29" s="18">
        <f t="shared" ca="1" si="6"/>
        <v>0</v>
      </c>
      <c r="G29" s="18">
        <f t="shared" ca="1" si="6"/>
        <v>0</v>
      </c>
      <c r="H29" s="19">
        <f t="shared" ca="1" si="10"/>
        <v>0</v>
      </c>
      <c r="I29" s="18">
        <f t="shared" ca="1" si="7"/>
        <v>0</v>
      </c>
      <c r="J29" s="18">
        <f t="shared" ca="1" si="7"/>
        <v>0</v>
      </c>
      <c r="K29" s="19">
        <f t="shared" ca="1" si="11"/>
        <v>0</v>
      </c>
      <c r="L29" s="18">
        <f t="shared" ca="1" si="8"/>
        <v>0</v>
      </c>
      <c r="M29" s="18">
        <f t="shared" ca="1" si="8"/>
        <v>0</v>
      </c>
      <c r="N29" s="18">
        <f t="shared" ca="1" si="8"/>
        <v>859431</v>
      </c>
      <c r="O29" s="19">
        <f t="shared" ca="1" si="12"/>
        <v>859431</v>
      </c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193</v>
      </c>
      <c r="B30" s="17">
        <v>1032</v>
      </c>
      <c r="C30" s="58" t="s">
        <v>146</v>
      </c>
      <c r="D30" s="18">
        <f t="shared" ca="1" si="5"/>
        <v>0</v>
      </c>
      <c r="E30" s="19">
        <f t="shared" ca="1" si="9"/>
        <v>64235045.890000008</v>
      </c>
      <c r="F30" s="18">
        <f t="shared" ca="1" si="6"/>
        <v>162618.45000000001</v>
      </c>
      <c r="G30" s="18">
        <f t="shared" ca="1" si="6"/>
        <v>2774316.97</v>
      </c>
      <c r="H30" s="19">
        <f t="shared" ca="1" si="10"/>
        <v>24858417.560000002</v>
      </c>
      <c r="I30" s="18">
        <f t="shared" ca="1" si="7"/>
        <v>373022.37</v>
      </c>
      <c r="J30" s="18">
        <f t="shared" ca="1" si="7"/>
        <v>24485395.190000001</v>
      </c>
      <c r="K30" s="19">
        <f t="shared" ca="1" si="11"/>
        <v>36439692.910000004</v>
      </c>
      <c r="L30" s="18">
        <f t="shared" ca="1" si="8"/>
        <v>3929871.54</v>
      </c>
      <c r="M30" s="18">
        <f t="shared" ca="1" si="8"/>
        <v>32509821.370000001</v>
      </c>
      <c r="N30" s="18">
        <f t="shared" ca="1" si="8"/>
        <v>1240381.33</v>
      </c>
      <c r="O30" s="19">
        <f t="shared" ca="1" si="12"/>
        <v>65475427.220000006</v>
      </c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195</v>
      </c>
      <c r="B31" s="17">
        <v>1034</v>
      </c>
      <c r="C31" s="58" t="s">
        <v>146</v>
      </c>
      <c r="D31" s="18">
        <f t="shared" ca="1" si="5"/>
        <v>0</v>
      </c>
      <c r="E31" s="19">
        <f t="shared" ca="1" si="9"/>
        <v>16224273.810000001</v>
      </c>
      <c r="F31" s="18">
        <f t="shared" ca="1" si="6"/>
        <v>16224273.810000001</v>
      </c>
      <c r="G31" s="18">
        <f t="shared" ca="1" si="6"/>
        <v>0</v>
      </c>
      <c r="H31" s="19">
        <f t="shared" ca="1" si="10"/>
        <v>0</v>
      </c>
      <c r="I31" s="18">
        <f t="shared" ca="1" si="7"/>
        <v>0</v>
      </c>
      <c r="J31" s="18">
        <f t="shared" ca="1" si="7"/>
        <v>0</v>
      </c>
      <c r="K31" s="19">
        <f t="shared" ca="1" si="11"/>
        <v>0</v>
      </c>
      <c r="L31" s="18">
        <f t="shared" ca="1" si="8"/>
        <v>0</v>
      </c>
      <c r="M31" s="18">
        <f t="shared" ca="1" si="8"/>
        <v>0</v>
      </c>
      <c r="N31" s="18">
        <f t="shared" ca="1" si="8"/>
        <v>4771.8100000000004</v>
      </c>
      <c r="O31" s="19">
        <f t="shared" ca="1" si="12"/>
        <v>16229045.620000001</v>
      </c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197</v>
      </c>
      <c r="B32" s="17">
        <v>1035</v>
      </c>
      <c r="C32" s="58" t="s">
        <v>146</v>
      </c>
      <c r="D32" s="18">
        <f t="shared" ca="1" si="5"/>
        <v>462394.68000000005</v>
      </c>
      <c r="E32" s="19">
        <f t="shared" ca="1" si="9"/>
        <v>93072570.040000007</v>
      </c>
      <c r="F32" s="18">
        <f t="shared" ca="1" si="6"/>
        <v>3693778.0500000003</v>
      </c>
      <c r="G32" s="18">
        <f t="shared" ca="1" si="6"/>
        <v>16141158.869992014</v>
      </c>
      <c r="H32" s="19">
        <f t="shared" ca="1" si="10"/>
        <v>73011210.399999991</v>
      </c>
      <c r="I32" s="18">
        <f t="shared" ca="1" si="7"/>
        <v>6283326.4199999999</v>
      </c>
      <c r="J32" s="18">
        <f t="shared" ca="1" si="7"/>
        <v>66727883.979999997</v>
      </c>
      <c r="K32" s="19">
        <f t="shared" ca="1" si="11"/>
        <v>226422.720008</v>
      </c>
      <c r="L32" s="18">
        <f t="shared" ca="1" si="8"/>
        <v>159421.19000800001</v>
      </c>
      <c r="M32" s="18">
        <f t="shared" ca="1" si="8"/>
        <v>67001.53</v>
      </c>
      <c r="N32" s="18">
        <f t="shared" ca="1" si="8"/>
        <v>34822582.490000002</v>
      </c>
      <c r="O32" s="19">
        <f t="shared" ca="1" si="12"/>
        <v>128357547.21000001</v>
      </c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199</v>
      </c>
      <c r="B33" s="17">
        <v>1036</v>
      </c>
      <c r="C33" s="58" t="s">
        <v>146</v>
      </c>
      <c r="D33" s="18">
        <f t="shared" ca="1" si="5"/>
        <v>0</v>
      </c>
      <c r="E33" s="19">
        <f t="shared" ca="1" si="9"/>
        <v>96878430.390000984</v>
      </c>
      <c r="F33" s="18">
        <f t="shared" ca="1" si="6"/>
        <v>54242609.330000974</v>
      </c>
      <c r="G33" s="18">
        <f t="shared" ca="1" si="6"/>
        <v>7193113.3700000048</v>
      </c>
      <c r="H33" s="19">
        <f t="shared" ca="1" si="10"/>
        <v>35442707.690000005</v>
      </c>
      <c r="I33" s="18">
        <f t="shared" ca="1" si="7"/>
        <v>1144182.2000000004</v>
      </c>
      <c r="J33" s="18">
        <f t="shared" ca="1" si="7"/>
        <v>34298525.490000002</v>
      </c>
      <c r="K33" s="19">
        <f t="shared" ca="1" si="11"/>
        <v>0</v>
      </c>
      <c r="L33" s="18">
        <f t="shared" ca="1" si="8"/>
        <v>0</v>
      </c>
      <c r="M33" s="18">
        <f t="shared" ca="1" si="8"/>
        <v>0</v>
      </c>
      <c r="N33" s="18">
        <f t="shared" ca="1" si="8"/>
        <v>2209367.48000002</v>
      </c>
      <c r="O33" s="19">
        <f t="shared" ca="1" si="12"/>
        <v>99087797.870001003</v>
      </c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201</v>
      </c>
      <c r="B34" s="17">
        <v>1037</v>
      </c>
      <c r="C34" s="58" t="s">
        <v>146</v>
      </c>
      <c r="D34" s="18">
        <f t="shared" ca="1" si="5"/>
        <v>0</v>
      </c>
      <c r="E34" s="19">
        <f t="shared" ca="1" si="9"/>
        <v>0</v>
      </c>
      <c r="F34" s="18">
        <f t="shared" ca="1" si="6"/>
        <v>0</v>
      </c>
      <c r="G34" s="18">
        <f t="shared" ca="1" si="6"/>
        <v>0</v>
      </c>
      <c r="H34" s="19">
        <f t="shared" ca="1" si="10"/>
        <v>0</v>
      </c>
      <c r="I34" s="18">
        <f t="shared" ca="1" si="7"/>
        <v>0</v>
      </c>
      <c r="J34" s="18">
        <f t="shared" ca="1" si="7"/>
        <v>0</v>
      </c>
      <c r="K34" s="19">
        <f t="shared" ca="1" si="11"/>
        <v>0</v>
      </c>
      <c r="L34" s="18">
        <f t="shared" ca="1" si="8"/>
        <v>0</v>
      </c>
      <c r="M34" s="18">
        <f t="shared" ca="1" si="8"/>
        <v>0</v>
      </c>
      <c r="N34" s="18">
        <f t="shared" ca="1" si="8"/>
        <v>4492046.4999998882</v>
      </c>
      <c r="O34" s="19">
        <f t="shared" ca="1" si="12"/>
        <v>4492046.4999998882</v>
      </c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203</v>
      </c>
      <c r="B35" s="17">
        <v>1038</v>
      </c>
      <c r="C35" s="58" t="s">
        <v>146</v>
      </c>
      <c r="D35" s="18">
        <f t="shared" ca="1" si="5"/>
        <v>2391590.84</v>
      </c>
      <c r="E35" s="19">
        <f t="shared" ca="1" si="9"/>
        <v>607259.85</v>
      </c>
      <c r="F35" s="18">
        <f t="shared" ca="1" si="6"/>
        <v>607259.85</v>
      </c>
      <c r="G35" s="18">
        <f t="shared" ca="1" si="6"/>
        <v>0</v>
      </c>
      <c r="H35" s="19">
        <f t="shared" ca="1" si="10"/>
        <v>0</v>
      </c>
      <c r="I35" s="18">
        <f t="shared" ca="1" si="7"/>
        <v>0</v>
      </c>
      <c r="J35" s="18">
        <f t="shared" ca="1" si="7"/>
        <v>0</v>
      </c>
      <c r="K35" s="19">
        <f t="shared" ca="1" si="11"/>
        <v>0</v>
      </c>
      <c r="L35" s="18">
        <f t="shared" ca="1" si="8"/>
        <v>0</v>
      </c>
      <c r="M35" s="18">
        <f t="shared" ca="1" si="8"/>
        <v>0</v>
      </c>
      <c r="N35" s="18">
        <f t="shared" ca="1" si="8"/>
        <v>14216469.66</v>
      </c>
      <c r="O35" s="19">
        <f t="shared" ca="1" si="12"/>
        <v>17215320.350000001</v>
      </c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205</v>
      </c>
      <c r="B36" s="17">
        <v>1039</v>
      </c>
      <c r="C36" s="58" t="s">
        <v>146</v>
      </c>
      <c r="D36" s="18">
        <f t="shared" ca="1" si="5"/>
        <v>0</v>
      </c>
      <c r="E36" s="19">
        <f t="shared" ca="1" si="9"/>
        <v>242338403.94</v>
      </c>
      <c r="F36" s="18">
        <f t="shared" ca="1" si="6"/>
        <v>0</v>
      </c>
      <c r="G36" s="18">
        <f t="shared" ca="1" si="6"/>
        <v>52208433.450000003</v>
      </c>
      <c r="H36" s="19">
        <f t="shared" ca="1" si="10"/>
        <v>45019629.93</v>
      </c>
      <c r="I36" s="18">
        <f t="shared" ca="1" si="7"/>
        <v>0</v>
      </c>
      <c r="J36" s="18">
        <f t="shared" ca="1" si="7"/>
        <v>45019629.93</v>
      </c>
      <c r="K36" s="19">
        <f t="shared" ca="1" si="11"/>
        <v>145110340.56</v>
      </c>
      <c r="L36" s="18">
        <f t="shared" ca="1" si="8"/>
        <v>0</v>
      </c>
      <c r="M36" s="18">
        <f t="shared" ca="1" si="8"/>
        <v>145110340.56</v>
      </c>
      <c r="N36" s="18">
        <f t="shared" ca="1" si="8"/>
        <v>5395077.0999999996</v>
      </c>
      <c r="O36" s="19">
        <f t="shared" ca="1" si="12"/>
        <v>247733481.03999999</v>
      </c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207</v>
      </c>
      <c r="B37" s="17">
        <v>1040</v>
      </c>
      <c r="C37" s="58" t="s">
        <v>146</v>
      </c>
      <c r="D37" s="18">
        <f t="shared" ca="1" si="5"/>
        <v>0</v>
      </c>
      <c r="E37" s="19">
        <f t="shared" ca="1" si="9"/>
        <v>0</v>
      </c>
      <c r="F37" s="18">
        <f t="shared" ca="1" si="6"/>
        <v>0</v>
      </c>
      <c r="G37" s="18">
        <f t="shared" ca="1" si="6"/>
        <v>0</v>
      </c>
      <c r="H37" s="19">
        <f t="shared" ca="1" si="10"/>
        <v>0</v>
      </c>
      <c r="I37" s="18">
        <f t="shared" ca="1" si="7"/>
        <v>0</v>
      </c>
      <c r="J37" s="18">
        <f t="shared" ca="1" si="7"/>
        <v>0</v>
      </c>
      <c r="K37" s="19">
        <f t="shared" ca="1" si="11"/>
        <v>0</v>
      </c>
      <c r="L37" s="18">
        <f t="shared" ca="1" si="8"/>
        <v>0</v>
      </c>
      <c r="M37" s="18">
        <f t="shared" ca="1" si="8"/>
        <v>0</v>
      </c>
      <c r="N37" s="18">
        <f t="shared" ca="1" si="8"/>
        <v>0</v>
      </c>
      <c r="O37" s="19">
        <f t="shared" ca="1" si="12"/>
        <v>0</v>
      </c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209</v>
      </c>
      <c r="B38" s="17">
        <v>1043</v>
      </c>
      <c r="C38" s="58" t="s">
        <v>146</v>
      </c>
      <c r="D38" s="18">
        <f t="shared" ca="1" si="5"/>
        <v>0</v>
      </c>
      <c r="E38" s="19">
        <f ca="1">F38+G38+H38+K38</f>
        <v>126474825.6300014</v>
      </c>
      <c r="F38" s="18">
        <f t="shared" ca="1" si="6"/>
        <v>6539</v>
      </c>
      <c r="G38" s="18">
        <f t="shared" ca="1" si="6"/>
        <v>0</v>
      </c>
      <c r="H38" s="19">
        <f ca="1">+I38+J38</f>
        <v>62477369.430001698</v>
      </c>
      <c r="I38" s="18">
        <f t="shared" ca="1" si="7"/>
        <v>37733495.870001398</v>
      </c>
      <c r="J38" s="18">
        <f t="shared" ca="1" si="7"/>
        <v>24743873.5600003</v>
      </c>
      <c r="K38" s="19">
        <f ca="1">+L38+M38</f>
        <v>63990917.199999705</v>
      </c>
      <c r="L38" s="18">
        <f t="shared" ca="1" si="8"/>
        <v>0</v>
      </c>
      <c r="M38" s="18">
        <f t="shared" ca="1" si="8"/>
        <v>63990917.199999705</v>
      </c>
      <c r="N38" s="18">
        <f t="shared" ca="1" si="8"/>
        <v>438287.87</v>
      </c>
      <c r="O38" s="19">
        <f ca="1">+D38+E38+N38</f>
        <v>126913113.5000014</v>
      </c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211</v>
      </c>
      <c r="B39" s="17">
        <v>1044</v>
      </c>
      <c r="C39" s="58" t="s">
        <v>146</v>
      </c>
      <c r="D39" s="18">
        <f t="shared" ca="1" si="5"/>
        <v>0</v>
      </c>
      <c r="E39" s="19">
        <f ca="1">F39+G39+H39+K39</f>
        <v>36821408.5</v>
      </c>
      <c r="F39" s="18">
        <f t="shared" ref="F39:G54" ca="1" si="13">IFERROR(IF($C$2="Yurtiçi",INDIRECT("'"&amp;$B$2&amp;"'!"&amp;ADDRESS(MATCH($B39,INDIRECT("'"&amp;$B$2&amp;"'!$B$1:$B$1095"),0),MATCH(F$5,INDIRECT("'"&amp;$B$2&amp;"'!5:5"),0))),IF($C$2="Yurtdışı",INDIRECT("'"&amp;$B$2&amp;"'!"&amp;ADDRESS(MATCH($B39,INDIRECT("'"&amp;$B$2&amp;"'!$B$1:$B$1095"),0),MATCH(F$5,INDIRECT("'"&amp;$B$2&amp;"'!5:5"),0)+1)),INDIRECT("'"&amp;$B$2&amp;"'!"&amp;ADDRESS(MATCH($B39,INDIRECT("'"&amp;$B$2&amp;"'!$B$1:$B$1095"),0),MATCH(F$5,INDIRECT("'"&amp;$B$2&amp;"'!5:5"),0)))+INDIRECT("'"&amp;$B$2&amp;"'!"&amp;ADDRESS(MATCH($B39,INDIRECT("'"&amp;$B$2&amp;"'!$B$1:$B$1095"),0),MATCH(F$5,INDIRECT("'"&amp;$B$2&amp;"'!5:5"),0)+1)))),0)</f>
        <v>0</v>
      </c>
      <c r="G39" s="18">
        <f t="shared" ca="1" si="13"/>
        <v>0</v>
      </c>
      <c r="H39" s="19">
        <f ca="1">+I39+J39</f>
        <v>36821408.5</v>
      </c>
      <c r="I39" s="18">
        <f t="shared" ref="I39:J54" ca="1" si="14">IFERROR(IF($C$2="Yurtiçi",INDIRECT("'"&amp;$B$2&amp;"'!"&amp;ADDRESS(MATCH($B39,INDIRECT("'"&amp;$B$2&amp;"'!$B$1:$B$1095"),0),MATCH(I$5,INDIRECT("'"&amp;$B$2&amp;"'!5:5"),0))),IF($C$2="Yurtdışı",INDIRECT("'"&amp;$B$2&amp;"'!"&amp;ADDRESS(MATCH($B39,INDIRECT("'"&amp;$B$2&amp;"'!$B$1:$B$1095"),0),MATCH(I$5,INDIRECT("'"&amp;$B$2&amp;"'!5:5"),0)+1)),INDIRECT("'"&amp;$B$2&amp;"'!"&amp;ADDRESS(MATCH($B39,INDIRECT("'"&amp;$B$2&amp;"'!$B$1:$B$1095"),0),MATCH(I$5,INDIRECT("'"&amp;$B$2&amp;"'!5:5"),0)))+INDIRECT("'"&amp;$B$2&amp;"'!"&amp;ADDRESS(MATCH($B39,INDIRECT("'"&amp;$B$2&amp;"'!$B$1:$B$1095"),0),MATCH(I$5,INDIRECT("'"&amp;$B$2&amp;"'!5:5"),0)+1)))),0)</f>
        <v>3041393.14</v>
      </c>
      <c r="J39" s="18">
        <f t="shared" ca="1" si="14"/>
        <v>33780015.359999999</v>
      </c>
      <c r="K39" s="19">
        <f ca="1">+L39+M39</f>
        <v>0</v>
      </c>
      <c r="L39" s="18">
        <f t="shared" ref="L39:N54" ca="1" si="15">IFERROR(IF($C$2="Yurtiçi",INDIRECT("'"&amp;$B$2&amp;"'!"&amp;ADDRESS(MATCH($B39,INDIRECT("'"&amp;$B$2&amp;"'!$B$1:$B$1095"),0),MATCH(L$5,INDIRECT("'"&amp;$B$2&amp;"'!5:5"),0))),IF($C$2="Yurtdışı",INDIRECT("'"&amp;$B$2&amp;"'!"&amp;ADDRESS(MATCH($B39,INDIRECT("'"&amp;$B$2&amp;"'!$B$1:$B$1095"),0),MATCH(L$5,INDIRECT("'"&amp;$B$2&amp;"'!5:5"),0)+1)),INDIRECT("'"&amp;$B$2&amp;"'!"&amp;ADDRESS(MATCH($B39,INDIRECT("'"&amp;$B$2&amp;"'!$B$1:$B$1095"),0),MATCH(L$5,INDIRECT("'"&amp;$B$2&amp;"'!5:5"),0)))+INDIRECT("'"&amp;$B$2&amp;"'!"&amp;ADDRESS(MATCH($B39,INDIRECT("'"&amp;$B$2&amp;"'!$B$1:$B$1095"),0),MATCH(L$5,INDIRECT("'"&amp;$B$2&amp;"'!5:5"),0)+1)))),0)</f>
        <v>0</v>
      </c>
      <c r="M39" s="18">
        <f t="shared" ca="1" si="15"/>
        <v>0</v>
      </c>
      <c r="N39" s="18">
        <f t="shared" ca="1" si="15"/>
        <v>261924.13</v>
      </c>
      <c r="O39" s="19">
        <f ca="1">+D39+E39+N39</f>
        <v>37083332.630000003</v>
      </c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213</v>
      </c>
      <c r="B40" s="17">
        <v>1045</v>
      </c>
      <c r="C40" s="58" t="s">
        <v>146</v>
      </c>
      <c r="D40" s="18">
        <f t="shared" ca="1" si="5"/>
        <v>0</v>
      </c>
      <c r="E40" s="19">
        <f ca="1">F40+G40+H40+K40</f>
        <v>0</v>
      </c>
      <c r="F40" s="18">
        <f t="shared" ca="1" si="13"/>
        <v>0</v>
      </c>
      <c r="G40" s="18">
        <f t="shared" ca="1" si="13"/>
        <v>0</v>
      </c>
      <c r="H40" s="19">
        <f ca="1">+I40+J40</f>
        <v>0</v>
      </c>
      <c r="I40" s="18">
        <f t="shared" ca="1" si="14"/>
        <v>0</v>
      </c>
      <c r="J40" s="18">
        <f t="shared" ca="1" si="14"/>
        <v>0</v>
      </c>
      <c r="K40" s="19">
        <f ca="1">+L40+M40</f>
        <v>0</v>
      </c>
      <c r="L40" s="18">
        <f t="shared" ca="1" si="15"/>
        <v>0</v>
      </c>
      <c r="M40" s="18">
        <f t="shared" ca="1" si="15"/>
        <v>0</v>
      </c>
      <c r="N40" s="18">
        <f t="shared" ca="1" si="15"/>
        <v>2250079.7051929999</v>
      </c>
      <c r="O40" s="19">
        <f ca="1">+D40+E40+N40</f>
        <v>2250079.7051929999</v>
      </c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215</v>
      </c>
      <c r="B41" s="17">
        <v>1046</v>
      </c>
      <c r="C41" s="58" t="s">
        <v>146</v>
      </c>
      <c r="D41" s="18">
        <f t="shared" ca="1" si="5"/>
        <v>0</v>
      </c>
      <c r="E41" s="19">
        <f ca="1">F41+G41+H41+K41</f>
        <v>0</v>
      </c>
      <c r="F41" s="18">
        <f t="shared" ca="1" si="13"/>
        <v>0</v>
      </c>
      <c r="G41" s="18">
        <f t="shared" ca="1" si="13"/>
        <v>0</v>
      </c>
      <c r="H41" s="19">
        <f ca="1">+I41+J41</f>
        <v>0</v>
      </c>
      <c r="I41" s="18">
        <f t="shared" ca="1" si="14"/>
        <v>0</v>
      </c>
      <c r="J41" s="18">
        <f t="shared" ca="1" si="14"/>
        <v>0</v>
      </c>
      <c r="K41" s="19">
        <f ca="1">+L41+M41</f>
        <v>0</v>
      </c>
      <c r="L41" s="18">
        <f t="shared" ca="1" si="15"/>
        <v>0</v>
      </c>
      <c r="M41" s="18">
        <f t="shared" ca="1" si="15"/>
        <v>0</v>
      </c>
      <c r="N41" s="18">
        <f t="shared" ca="1" si="15"/>
        <v>82.12</v>
      </c>
      <c r="O41" s="19">
        <f ca="1">+D41+E41+N41</f>
        <v>82.12</v>
      </c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75" customHeight="1">
      <c r="A42" s="57" t="s">
        <v>217</v>
      </c>
      <c r="B42" s="17">
        <v>1047</v>
      </c>
      <c r="C42" s="58" t="s">
        <v>146</v>
      </c>
      <c r="D42" s="18">
        <f t="shared" ca="1" si="5"/>
        <v>0</v>
      </c>
      <c r="E42" s="19">
        <f t="shared" ref="E42:E67" ca="1" si="16">F42+G42+H42+K42</f>
        <v>0</v>
      </c>
      <c r="F42" s="18">
        <f t="shared" ca="1" si="13"/>
        <v>0</v>
      </c>
      <c r="G42" s="18">
        <f t="shared" ca="1" si="13"/>
        <v>0</v>
      </c>
      <c r="H42" s="19">
        <f t="shared" ref="H42:H67" ca="1" si="17">+I42+J42</f>
        <v>0</v>
      </c>
      <c r="I42" s="18">
        <f t="shared" ca="1" si="14"/>
        <v>0</v>
      </c>
      <c r="J42" s="18">
        <f t="shared" ca="1" si="14"/>
        <v>0</v>
      </c>
      <c r="K42" s="19">
        <f t="shared" ref="K42:K67" ca="1" si="18">+L42+M42</f>
        <v>0</v>
      </c>
      <c r="L42" s="18">
        <f t="shared" ca="1" si="15"/>
        <v>0</v>
      </c>
      <c r="M42" s="18">
        <f t="shared" ca="1" si="15"/>
        <v>0</v>
      </c>
      <c r="N42" s="18">
        <f t="shared" ca="1" si="15"/>
        <v>0</v>
      </c>
      <c r="O42" s="19">
        <f t="shared" ref="O42:O67" ca="1" si="19">+D42+E42+N42</f>
        <v>0</v>
      </c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219</v>
      </c>
      <c r="B43" s="17">
        <v>1048</v>
      </c>
      <c r="C43" s="58" t="s">
        <v>146</v>
      </c>
      <c r="D43" s="18">
        <f t="shared" ca="1" si="5"/>
        <v>0</v>
      </c>
      <c r="E43" s="19">
        <f t="shared" ca="1" si="16"/>
        <v>0</v>
      </c>
      <c r="F43" s="18">
        <f t="shared" ca="1" si="13"/>
        <v>0</v>
      </c>
      <c r="G43" s="18">
        <f t="shared" ca="1" si="13"/>
        <v>0</v>
      </c>
      <c r="H43" s="19">
        <f t="shared" ca="1" si="17"/>
        <v>0</v>
      </c>
      <c r="I43" s="18">
        <f t="shared" ca="1" si="14"/>
        <v>0</v>
      </c>
      <c r="J43" s="18">
        <f t="shared" ca="1" si="14"/>
        <v>0</v>
      </c>
      <c r="K43" s="19">
        <f t="shared" ca="1" si="18"/>
        <v>0</v>
      </c>
      <c r="L43" s="18">
        <f t="shared" ca="1" si="15"/>
        <v>0</v>
      </c>
      <c r="M43" s="18">
        <f t="shared" ca="1" si="15"/>
        <v>0</v>
      </c>
      <c r="N43" s="18">
        <f t="shared" ca="1" si="15"/>
        <v>0</v>
      </c>
      <c r="O43" s="19">
        <f t="shared" ca="1" si="19"/>
        <v>0</v>
      </c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221</v>
      </c>
      <c r="B44" s="17">
        <v>1049</v>
      </c>
      <c r="C44" s="58" t="s">
        <v>146</v>
      </c>
      <c r="D44" s="18">
        <f t="shared" ca="1" si="5"/>
        <v>0</v>
      </c>
      <c r="E44" s="19">
        <f t="shared" ca="1" si="16"/>
        <v>947337.74000000011</v>
      </c>
      <c r="F44" s="18">
        <f t="shared" ca="1" si="13"/>
        <v>0</v>
      </c>
      <c r="G44" s="18">
        <f t="shared" ca="1" si="13"/>
        <v>0</v>
      </c>
      <c r="H44" s="19">
        <f t="shared" ca="1" si="17"/>
        <v>947337.74000000011</v>
      </c>
      <c r="I44" s="18">
        <f t="shared" ca="1" si="14"/>
        <v>65882.64999999998</v>
      </c>
      <c r="J44" s="18">
        <f t="shared" ca="1" si="14"/>
        <v>881455.09000000008</v>
      </c>
      <c r="K44" s="19">
        <f t="shared" ca="1" si="18"/>
        <v>0</v>
      </c>
      <c r="L44" s="18">
        <f t="shared" ca="1" si="15"/>
        <v>0</v>
      </c>
      <c r="M44" s="18">
        <f t="shared" ca="1" si="15"/>
        <v>0</v>
      </c>
      <c r="N44" s="18">
        <f t="shared" ca="1" si="15"/>
        <v>26.930000000000007</v>
      </c>
      <c r="O44" s="19">
        <f t="shared" ca="1" si="19"/>
        <v>947364.67000000016</v>
      </c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223</v>
      </c>
      <c r="B45" s="17">
        <v>1050</v>
      </c>
      <c r="C45" s="58" t="s">
        <v>146</v>
      </c>
      <c r="D45" s="18">
        <f t="shared" ca="1" si="5"/>
        <v>0</v>
      </c>
      <c r="E45" s="19">
        <f t="shared" ca="1" si="16"/>
        <v>0</v>
      </c>
      <c r="F45" s="18">
        <f t="shared" ca="1" si="13"/>
        <v>0</v>
      </c>
      <c r="G45" s="18">
        <f t="shared" ca="1" si="13"/>
        <v>0</v>
      </c>
      <c r="H45" s="19">
        <f t="shared" ca="1" si="17"/>
        <v>0</v>
      </c>
      <c r="I45" s="18">
        <f t="shared" ca="1" si="14"/>
        <v>0</v>
      </c>
      <c r="J45" s="18">
        <f t="shared" ca="1" si="14"/>
        <v>0</v>
      </c>
      <c r="K45" s="19">
        <f t="shared" ca="1" si="18"/>
        <v>0</v>
      </c>
      <c r="L45" s="18">
        <f t="shared" ca="1" si="15"/>
        <v>0</v>
      </c>
      <c r="M45" s="18">
        <f t="shared" ca="1" si="15"/>
        <v>0</v>
      </c>
      <c r="N45" s="18">
        <f t="shared" ca="1" si="15"/>
        <v>0</v>
      </c>
      <c r="O45" s="19">
        <f t="shared" ca="1" si="19"/>
        <v>0</v>
      </c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316</v>
      </c>
      <c r="B46" s="17">
        <v>1051</v>
      </c>
      <c r="C46" s="58" t="s">
        <v>146</v>
      </c>
      <c r="D46" s="18">
        <f t="shared" ca="1" si="5"/>
        <v>0</v>
      </c>
      <c r="E46" s="19">
        <f t="shared" ca="1" si="16"/>
        <v>0</v>
      </c>
      <c r="F46" s="18">
        <f t="shared" ca="1" si="13"/>
        <v>0</v>
      </c>
      <c r="G46" s="18">
        <f t="shared" ca="1" si="13"/>
        <v>0</v>
      </c>
      <c r="H46" s="19">
        <f t="shared" ca="1" si="17"/>
        <v>0</v>
      </c>
      <c r="I46" s="18">
        <f t="shared" ca="1" si="14"/>
        <v>0</v>
      </c>
      <c r="J46" s="18">
        <f t="shared" ca="1" si="14"/>
        <v>0</v>
      </c>
      <c r="K46" s="19">
        <f t="shared" ca="1" si="18"/>
        <v>0</v>
      </c>
      <c r="L46" s="18">
        <f t="shared" ca="1" si="15"/>
        <v>0</v>
      </c>
      <c r="M46" s="18">
        <f t="shared" ca="1" si="15"/>
        <v>0</v>
      </c>
      <c r="N46" s="18">
        <f t="shared" ca="1" si="15"/>
        <v>6691.58</v>
      </c>
      <c r="O46" s="19">
        <f t="shared" ca="1" si="19"/>
        <v>6691.58</v>
      </c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225</v>
      </c>
      <c r="B47" s="17">
        <v>2001</v>
      </c>
      <c r="C47" s="58" t="s">
        <v>226</v>
      </c>
      <c r="D47" s="18">
        <f t="shared" ca="1" si="5"/>
        <v>-30504.459999999995</v>
      </c>
      <c r="E47" s="19">
        <f t="shared" ca="1" si="16"/>
        <v>2230535380.2977762</v>
      </c>
      <c r="F47" s="18">
        <f t="shared" ca="1" si="13"/>
        <v>1472853.4135000003</v>
      </c>
      <c r="G47" s="18">
        <f t="shared" ca="1" si="13"/>
        <v>195014.6692000055</v>
      </c>
      <c r="H47" s="19">
        <f t="shared" ca="1" si="17"/>
        <v>246960419.67042527</v>
      </c>
      <c r="I47" s="18">
        <f t="shared" ca="1" si="14"/>
        <v>2264954.7361832499</v>
      </c>
      <c r="J47" s="18">
        <f t="shared" ca="1" si="14"/>
        <v>244695464.93424201</v>
      </c>
      <c r="K47" s="19">
        <f t="shared" ca="1" si="18"/>
        <v>1981907092.5446508</v>
      </c>
      <c r="L47" s="18">
        <f t="shared" ca="1" si="15"/>
        <v>175977205.24332634</v>
      </c>
      <c r="M47" s="18">
        <f t="shared" ca="1" si="15"/>
        <v>1805929887.3013244</v>
      </c>
      <c r="N47" s="18">
        <f t="shared" ca="1" si="15"/>
        <v>103488.78999999996</v>
      </c>
      <c r="O47" s="19">
        <f t="shared" ca="1" si="19"/>
        <v>2230608364.6277761</v>
      </c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2002</v>
      </c>
      <c r="C48" s="58" t="s">
        <v>226</v>
      </c>
      <c r="D48" s="18">
        <f t="shared" ca="1" si="5"/>
        <v>0</v>
      </c>
      <c r="E48" s="19">
        <f t="shared" ca="1" si="16"/>
        <v>0</v>
      </c>
      <c r="F48" s="18">
        <f t="shared" ca="1" si="13"/>
        <v>0</v>
      </c>
      <c r="G48" s="18">
        <f t="shared" ca="1" si="13"/>
        <v>0</v>
      </c>
      <c r="H48" s="19">
        <f t="shared" ca="1" si="17"/>
        <v>0</v>
      </c>
      <c r="I48" s="18">
        <f t="shared" ca="1" si="14"/>
        <v>0</v>
      </c>
      <c r="J48" s="18">
        <f t="shared" ca="1" si="14"/>
        <v>0</v>
      </c>
      <c r="K48" s="19">
        <f t="shared" ca="1" si="18"/>
        <v>0</v>
      </c>
      <c r="L48" s="18">
        <f t="shared" ca="1" si="15"/>
        <v>0</v>
      </c>
      <c r="M48" s="18">
        <f t="shared" ca="1" si="15"/>
        <v>0</v>
      </c>
      <c r="N48" s="18">
        <f t="shared" ca="1" si="15"/>
        <v>0</v>
      </c>
      <c r="O48" s="19">
        <f t="shared" ca="1" si="19"/>
        <v>0</v>
      </c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2005</v>
      </c>
      <c r="C49" s="58" t="s">
        <v>226</v>
      </c>
      <c r="D49" s="18">
        <f t="shared" ca="1" si="5"/>
        <v>0</v>
      </c>
      <c r="E49" s="19">
        <f t="shared" ca="1" si="16"/>
        <v>144428283.06999844</v>
      </c>
      <c r="F49" s="18">
        <f t="shared" ca="1" si="13"/>
        <v>143403.58000000013</v>
      </c>
      <c r="G49" s="18">
        <f t="shared" ca="1" si="13"/>
        <v>36830740.720000684</v>
      </c>
      <c r="H49" s="19">
        <f t="shared" ca="1" si="17"/>
        <v>43597473.619997814</v>
      </c>
      <c r="I49" s="18">
        <f t="shared" ca="1" si="14"/>
        <v>924621.15000000072</v>
      </c>
      <c r="J49" s="18">
        <f t="shared" ca="1" si="14"/>
        <v>42672852.469997816</v>
      </c>
      <c r="K49" s="19">
        <f t="shared" ca="1" si="18"/>
        <v>63856665.149999961</v>
      </c>
      <c r="L49" s="18">
        <f t="shared" ca="1" si="15"/>
        <v>8315094.3200000087</v>
      </c>
      <c r="M49" s="18">
        <f t="shared" ca="1" si="15"/>
        <v>55541570.829999954</v>
      </c>
      <c r="N49" s="18">
        <f t="shared" ca="1" si="15"/>
        <v>13883511.189999623</v>
      </c>
      <c r="O49" s="19">
        <f t="shared" ca="1" si="19"/>
        <v>158311794.25999805</v>
      </c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2006</v>
      </c>
      <c r="C50" s="58" t="s">
        <v>226</v>
      </c>
      <c r="D50" s="18">
        <f t="shared" ca="1" si="5"/>
        <v>0</v>
      </c>
      <c r="E50" s="19">
        <f t="shared" ca="1" si="16"/>
        <v>5672.18</v>
      </c>
      <c r="F50" s="18">
        <f t="shared" ca="1" si="13"/>
        <v>0</v>
      </c>
      <c r="G50" s="18">
        <f t="shared" ca="1" si="13"/>
        <v>0</v>
      </c>
      <c r="H50" s="19">
        <f t="shared" ca="1" si="17"/>
        <v>0</v>
      </c>
      <c r="I50" s="18">
        <f t="shared" ca="1" si="14"/>
        <v>0</v>
      </c>
      <c r="J50" s="18">
        <f t="shared" ca="1" si="14"/>
        <v>0</v>
      </c>
      <c r="K50" s="19">
        <f t="shared" ca="1" si="18"/>
        <v>5672.18</v>
      </c>
      <c r="L50" s="18">
        <f t="shared" ca="1" si="15"/>
        <v>0</v>
      </c>
      <c r="M50" s="18">
        <f t="shared" ca="1" si="15"/>
        <v>5672.18</v>
      </c>
      <c r="N50" s="18">
        <f t="shared" ca="1" si="15"/>
        <v>3675.71</v>
      </c>
      <c r="O50" s="19">
        <f t="shared" ca="1" si="19"/>
        <v>9347.89</v>
      </c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2007</v>
      </c>
      <c r="C51" s="58" t="s">
        <v>226</v>
      </c>
      <c r="D51" s="18">
        <f t="shared" ca="1" si="5"/>
        <v>0</v>
      </c>
      <c r="E51" s="19">
        <f t="shared" ca="1" si="16"/>
        <v>467.35</v>
      </c>
      <c r="F51" s="18">
        <f t="shared" ca="1" si="13"/>
        <v>0</v>
      </c>
      <c r="G51" s="18">
        <f t="shared" ca="1" si="13"/>
        <v>0</v>
      </c>
      <c r="H51" s="19">
        <f t="shared" ca="1" si="17"/>
        <v>467.35</v>
      </c>
      <c r="I51" s="18">
        <f t="shared" ca="1" si="14"/>
        <v>467.35</v>
      </c>
      <c r="J51" s="18">
        <f t="shared" ca="1" si="14"/>
        <v>0</v>
      </c>
      <c r="K51" s="19">
        <f t="shared" ca="1" si="18"/>
        <v>0</v>
      </c>
      <c r="L51" s="18">
        <f t="shared" ca="1" si="15"/>
        <v>0</v>
      </c>
      <c r="M51" s="18">
        <f t="shared" ca="1" si="15"/>
        <v>0</v>
      </c>
      <c r="N51" s="18">
        <f t="shared" ca="1" si="15"/>
        <v>0</v>
      </c>
      <c r="O51" s="19">
        <f t="shared" ca="1" si="19"/>
        <v>467.35</v>
      </c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3001</v>
      </c>
      <c r="C52" s="58" t="s">
        <v>237</v>
      </c>
      <c r="D52" s="18">
        <f t="shared" ca="1" si="5"/>
        <v>0</v>
      </c>
      <c r="E52" s="19">
        <f t="shared" ca="1" si="16"/>
        <v>3427524.4465100006</v>
      </c>
      <c r="F52" s="18">
        <f t="shared" ca="1" si="13"/>
        <v>0</v>
      </c>
      <c r="G52" s="18">
        <f t="shared" ca="1" si="13"/>
        <v>0</v>
      </c>
      <c r="H52" s="19">
        <f t="shared" ca="1" si="17"/>
        <v>1.0000000000000001E-5</v>
      </c>
      <c r="I52" s="18">
        <f t="shared" ca="1" si="14"/>
        <v>0</v>
      </c>
      <c r="J52" s="18">
        <f t="shared" ca="1" si="14"/>
        <v>1.0000000000000001E-5</v>
      </c>
      <c r="K52" s="19">
        <f t="shared" ca="1" si="18"/>
        <v>3427524.4465000005</v>
      </c>
      <c r="L52" s="18">
        <f t="shared" ca="1" si="15"/>
        <v>130615.14850000001</v>
      </c>
      <c r="M52" s="18">
        <f t="shared" ca="1" si="15"/>
        <v>3296909.2980000004</v>
      </c>
      <c r="N52" s="18">
        <f t="shared" ca="1" si="15"/>
        <v>0</v>
      </c>
      <c r="O52" s="19">
        <f t="shared" ca="1" si="19"/>
        <v>3427524.4465100006</v>
      </c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239</v>
      </c>
      <c r="B53" s="17">
        <v>3002</v>
      </c>
      <c r="C53" s="58" t="s">
        <v>237</v>
      </c>
      <c r="D53" s="18">
        <f t="shared" ca="1" si="5"/>
        <v>0</v>
      </c>
      <c r="E53" s="19">
        <f t="shared" ca="1" si="16"/>
        <v>0</v>
      </c>
      <c r="F53" s="18">
        <f t="shared" ca="1" si="13"/>
        <v>0</v>
      </c>
      <c r="G53" s="18">
        <f t="shared" ca="1" si="13"/>
        <v>0</v>
      </c>
      <c r="H53" s="19">
        <f t="shared" ca="1" si="17"/>
        <v>0</v>
      </c>
      <c r="I53" s="18">
        <f t="shared" ca="1" si="14"/>
        <v>0</v>
      </c>
      <c r="J53" s="18">
        <f t="shared" ca="1" si="14"/>
        <v>0</v>
      </c>
      <c r="K53" s="19">
        <f t="shared" ca="1" si="18"/>
        <v>0</v>
      </c>
      <c r="L53" s="18">
        <f t="shared" ca="1" si="15"/>
        <v>0</v>
      </c>
      <c r="M53" s="18">
        <f t="shared" ca="1" si="15"/>
        <v>0</v>
      </c>
      <c r="N53" s="18">
        <f t="shared" ca="1" si="15"/>
        <v>0</v>
      </c>
      <c r="O53" s="19">
        <f t="shared" ca="1" si="19"/>
        <v>0</v>
      </c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241</v>
      </c>
      <c r="B54" s="17">
        <v>3003</v>
      </c>
      <c r="C54" s="58" t="s">
        <v>237</v>
      </c>
      <c r="D54" s="18">
        <f t="shared" ca="1" si="5"/>
        <v>0</v>
      </c>
      <c r="E54" s="19">
        <f t="shared" ca="1" si="16"/>
        <v>0</v>
      </c>
      <c r="F54" s="18">
        <f t="shared" ca="1" si="13"/>
        <v>0</v>
      </c>
      <c r="G54" s="18">
        <f t="shared" ca="1" si="13"/>
        <v>0</v>
      </c>
      <c r="H54" s="19">
        <f t="shared" ca="1" si="17"/>
        <v>0</v>
      </c>
      <c r="I54" s="18">
        <f t="shared" ca="1" si="14"/>
        <v>0</v>
      </c>
      <c r="J54" s="18">
        <f t="shared" ca="1" si="14"/>
        <v>0</v>
      </c>
      <c r="K54" s="19">
        <f t="shared" ca="1" si="18"/>
        <v>0</v>
      </c>
      <c r="L54" s="18">
        <f t="shared" ca="1" si="15"/>
        <v>0</v>
      </c>
      <c r="M54" s="18">
        <f t="shared" ca="1" si="15"/>
        <v>0</v>
      </c>
      <c r="N54" s="18">
        <f t="shared" ca="1" si="15"/>
        <v>0</v>
      </c>
      <c r="O54" s="19">
        <f t="shared" ca="1" si="19"/>
        <v>0</v>
      </c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243</v>
      </c>
      <c r="B55" s="17">
        <v>3004</v>
      </c>
      <c r="C55" s="58" t="s">
        <v>237</v>
      </c>
      <c r="D55" s="18">
        <f t="shared" ca="1" si="5"/>
        <v>0</v>
      </c>
      <c r="E55" s="19">
        <f t="shared" ca="1" si="16"/>
        <v>0</v>
      </c>
      <c r="F55" s="18">
        <f t="shared" ref="F55:G67" ca="1" si="20">IFERROR(IF($C$2="Yurtiçi",INDIRECT("'"&amp;$B$2&amp;"'!"&amp;ADDRESS(MATCH($B55,INDIRECT("'"&amp;$B$2&amp;"'!$B$1:$B$1095"),0),MATCH(F$5,INDIRECT("'"&amp;$B$2&amp;"'!5:5"),0))),IF($C$2="Yurtdışı",INDIRECT("'"&amp;$B$2&amp;"'!"&amp;ADDRESS(MATCH($B55,INDIRECT("'"&amp;$B$2&amp;"'!$B$1:$B$1095"),0),MATCH(F$5,INDIRECT("'"&amp;$B$2&amp;"'!5:5"),0)+1)),INDIRECT("'"&amp;$B$2&amp;"'!"&amp;ADDRESS(MATCH($B55,INDIRECT("'"&amp;$B$2&amp;"'!$B$1:$B$1095"),0),MATCH(F$5,INDIRECT("'"&amp;$B$2&amp;"'!5:5"),0)))+INDIRECT("'"&amp;$B$2&amp;"'!"&amp;ADDRESS(MATCH($B55,INDIRECT("'"&amp;$B$2&amp;"'!$B$1:$B$1095"),0),MATCH(F$5,INDIRECT("'"&amp;$B$2&amp;"'!5:5"),0)+1)))),0)</f>
        <v>0</v>
      </c>
      <c r="G55" s="18">
        <f t="shared" ca="1" si="20"/>
        <v>0</v>
      </c>
      <c r="H55" s="19">
        <f t="shared" ca="1" si="17"/>
        <v>0</v>
      </c>
      <c r="I55" s="18">
        <f t="shared" ref="I55:J67" ca="1" si="21">IFERROR(IF($C$2="Yurtiçi",INDIRECT("'"&amp;$B$2&amp;"'!"&amp;ADDRESS(MATCH($B55,INDIRECT("'"&amp;$B$2&amp;"'!$B$1:$B$1095"),0),MATCH(I$5,INDIRECT("'"&amp;$B$2&amp;"'!5:5"),0))),IF($C$2="Yurtdışı",INDIRECT("'"&amp;$B$2&amp;"'!"&amp;ADDRESS(MATCH($B55,INDIRECT("'"&amp;$B$2&amp;"'!$B$1:$B$1095"),0),MATCH(I$5,INDIRECT("'"&amp;$B$2&amp;"'!5:5"),0)+1)),INDIRECT("'"&amp;$B$2&amp;"'!"&amp;ADDRESS(MATCH($B55,INDIRECT("'"&amp;$B$2&amp;"'!$B$1:$B$1095"),0),MATCH(I$5,INDIRECT("'"&amp;$B$2&amp;"'!5:5"),0)))+INDIRECT("'"&amp;$B$2&amp;"'!"&amp;ADDRESS(MATCH($B55,INDIRECT("'"&amp;$B$2&amp;"'!$B$1:$B$1095"),0),MATCH(I$5,INDIRECT("'"&amp;$B$2&amp;"'!5:5"),0)+1)))),0)</f>
        <v>0</v>
      </c>
      <c r="J55" s="18">
        <f t="shared" ca="1" si="21"/>
        <v>0</v>
      </c>
      <c r="K55" s="19">
        <f t="shared" ca="1" si="18"/>
        <v>0</v>
      </c>
      <c r="L55" s="18">
        <f t="shared" ref="L55:N67" ca="1" si="22">IFERROR(IF($C$2="Yurtiçi",INDIRECT("'"&amp;$B$2&amp;"'!"&amp;ADDRESS(MATCH($B55,INDIRECT("'"&amp;$B$2&amp;"'!$B$1:$B$1095"),0),MATCH(L$5,INDIRECT("'"&amp;$B$2&amp;"'!5:5"),0))),IF($C$2="Yurtdışı",INDIRECT("'"&amp;$B$2&amp;"'!"&amp;ADDRESS(MATCH($B55,INDIRECT("'"&amp;$B$2&amp;"'!$B$1:$B$1095"),0),MATCH(L$5,INDIRECT("'"&amp;$B$2&amp;"'!5:5"),0)+1)),INDIRECT("'"&amp;$B$2&amp;"'!"&amp;ADDRESS(MATCH($B55,INDIRECT("'"&amp;$B$2&amp;"'!$B$1:$B$1095"),0),MATCH(L$5,INDIRECT("'"&amp;$B$2&amp;"'!5:5"),0)))+INDIRECT("'"&amp;$B$2&amp;"'!"&amp;ADDRESS(MATCH($B55,INDIRECT("'"&amp;$B$2&amp;"'!$B$1:$B$1095"),0),MATCH(L$5,INDIRECT("'"&amp;$B$2&amp;"'!5:5"),0)+1)))),0)</f>
        <v>0</v>
      </c>
      <c r="M55" s="18">
        <f t="shared" ca="1" si="22"/>
        <v>0</v>
      </c>
      <c r="N55" s="18">
        <f t="shared" ca="1" si="22"/>
        <v>0</v>
      </c>
      <c r="O55" s="19">
        <f t="shared" ca="1" si="19"/>
        <v>0</v>
      </c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245</v>
      </c>
      <c r="B56" s="17">
        <v>3005</v>
      </c>
      <c r="C56" s="58" t="s">
        <v>237</v>
      </c>
      <c r="D56" s="18">
        <f t="shared" ca="1" si="5"/>
        <v>0</v>
      </c>
      <c r="E56" s="19">
        <f t="shared" ca="1" si="16"/>
        <v>0</v>
      </c>
      <c r="F56" s="18">
        <f t="shared" ca="1" si="20"/>
        <v>0</v>
      </c>
      <c r="G56" s="18">
        <f t="shared" ca="1" si="20"/>
        <v>0</v>
      </c>
      <c r="H56" s="19">
        <f t="shared" ca="1" si="17"/>
        <v>0</v>
      </c>
      <c r="I56" s="18">
        <f t="shared" ca="1" si="21"/>
        <v>0</v>
      </c>
      <c r="J56" s="18">
        <f t="shared" ca="1" si="21"/>
        <v>0</v>
      </c>
      <c r="K56" s="19">
        <f t="shared" ca="1" si="18"/>
        <v>0</v>
      </c>
      <c r="L56" s="18">
        <f t="shared" ca="1" si="22"/>
        <v>0</v>
      </c>
      <c r="M56" s="18">
        <f t="shared" ca="1" si="22"/>
        <v>0</v>
      </c>
      <c r="N56" s="18">
        <f t="shared" ca="1" si="22"/>
        <v>0</v>
      </c>
      <c r="O56" s="19">
        <f t="shared" ca="1" si="19"/>
        <v>0</v>
      </c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247</v>
      </c>
      <c r="B57" s="17">
        <v>3006</v>
      </c>
      <c r="C57" s="58" t="s">
        <v>237</v>
      </c>
      <c r="D57" s="18">
        <f t="shared" ca="1" si="5"/>
        <v>0</v>
      </c>
      <c r="E57" s="19">
        <f t="shared" ca="1" si="16"/>
        <v>0</v>
      </c>
      <c r="F57" s="18">
        <f t="shared" ca="1" si="20"/>
        <v>0</v>
      </c>
      <c r="G57" s="18">
        <f t="shared" ca="1" si="20"/>
        <v>0</v>
      </c>
      <c r="H57" s="19">
        <f t="shared" ca="1" si="17"/>
        <v>0</v>
      </c>
      <c r="I57" s="18">
        <f t="shared" ca="1" si="21"/>
        <v>0</v>
      </c>
      <c r="J57" s="18">
        <f t="shared" ca="1" si="21"/>
        <v>0</v>
      </c>
      <c r="K57" s="19">
        <f t="shared" ca="1" si="18"/>
        <v>0</v>
      </c>
      <c r="L57" s="18">
        <f t="shared" ca="1" si="22"/>
        <v>0</v>
      </c>
      <c r="M57" s="18">
        <f t="shared" ca="1" si="22"/>
        <v>0</v>
      </c>
      <c r="N57" s="18">
        <f t="shared" ca="1" si="22"/>
        <v>0</v>
      </c>
      <c r="O57" s="19">
        <f t="shared" ca="1" si="19"/>
        <v>0</v>
      </c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3007</v>
      </c>
      <c r="C58" s="58" t="s">
        <v>237</v>
      </c>
      <c r="D58" s="18">
        <f t="shared" ca="1" si="5"/>
        <v>0</v>
      </c>
      <c r="E58" s="19">
        <f t="shared" ca="1" si="16"/>
        <v>0</v>
      </c>
      <c r="F58" s="18">
        <f t="shared" ca="1" si="20"/>
        <v>0</v>
      </c>
      <c r="G58" s="18">
        <f t="shared" ca="1" si="20"/>
        <v>0</v>
      </c>
      <c r="H58" s="19">
        <f t="shared" ca="1" si="17"/>
        <v>0</v>
      </c>
      <c r="I58" s="18">
        <f t="shared" ca="1" si="21"/>
        <v>0</v>
      </c>
      <c r="J58" s="18">
        <f t="shared" ca="1" si="21"/>
        <v>0</v>
      </c>
      <c r="K58" s="19">
        <f t="shared" ca="1" si="18"/>
        <v>0</v>
      </c>
      <c r="L58" s="18">
        <f t="shared" ca="1" si="22"/>
        <v>0</v>
      </c>
      <c r="M58" s="18">
        <f t="shared" ca="1" si="22"/>
        <v>0</v>
      </c>
      <c r="N58" s="18">
        <f t="shared" ca="1" si="22"/>
        <v>0</v>
      </c>
      <c r="O58" s="19">
        <f t="shared" ca="1" si="19"/>
        <v>0</v>
      </c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3008</v>
      </c>
      <c r="C59" s="58" t="s">
        <v>237</v>
      </c>
      <c r="D59" s="18">
        <f t="shared" ca="1" si="5"/>
        <v>0</v>
      </c>
      <c r="E59" s="19">
        <f t="shared" ca="1" si="16"/>
        <v>0</v>
      </c>
      <c r="F59" s="18">
        <f t="shared" ca="1" si="20"/>
        <v>0</v>
      </c>
      <c r="G59" s="18">
        <f t="shared" ca="1" si="20"/>
        <v>0</v>
      </c>
      <c r="H59" s="19">
        <f t="shared" ca="1" si="17"/>
        <v>0</v>
      </c>
      <c r="I59" s="18">
        <f t="shared" ca="1" si="21"/>
        <v>0</v>
      </c>
      <c r="J59" s="18">
        <f t="shared" ca="1" si="21"/>
        <v>0</v>
      </c>
      <c r="K59" s="19">
        <f t="shared" ca="1" si="18"/>
        <v>0</v>
      </c>
      <c r="L59" s="18">
        <f t="shared" ca="1" si="22"/>
        <v>0</v>
      </c>
      <c r="M59" s="18">
        <f t="shared" ca="1" si="22"/>
        <v>0</v>
      </c>
      <c r="N59" s="18">
        <f t="shared" ca="1" si="22"/>
        <v>0</v>
      </c>
      <c r="O59" s="19">
        <f t="shared" ca="1" si="19"/>
        <v>0</v>
      </c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253</v>
      </c>
      <c r="B60" s="17">
        <v>3009</v>
      </c>
      <c r="C60" s="58" t="s">
        <v>237</v>
      </c>
      <c r="D60" s="18">
        <f t="shared" ca="1" si="5"/>
        <v>0</v>
      </c>
      <c r="E60" s="19">
        <f t="shared" ca="1" si="16"/>
        <v>14121562.389999993</v>
      </c>
      <c r="F60" s="18">
        <f t="shared" ca="1" si="20"/>
        <v>0</v>
      </c>
      <c r="G60" s="18">
        <f t="shared" ca="1" si="20"/>
        <v>0</v>
      </c>
      <c r="H60" s="19">
        <f t="shared" ca="1" si="17"/>
        <v>14121562.389999993</v>
      </c>
      <c r="I60" s="18">
        <f t="shared" ca="1" si="21"/>
        <v>970186.33000001358</v>
      </c>
      <c r="J60" s="18">
        <f t="shared" ca="1" si="21"/>
        <v>13151376.05999998</v>
      </c>
      <c r="K60" s="19">
        <f t="shared" ca="1" si="18"/>
        <v>0</v>
      </c>
      <c r="L60" s="18">
        <f t="shared" ca="1" si="22"/>
        <v>0</v>
      </c>
      <c r="M60" s="18">
        <f t="shared" ca="1" si="22"/>
        <v>0</v>
      </c>
      <c r="N60" s="18">
        <f t="shared" ca="1" si="22"/>
        <v>0</v>
      </c>
      <c r="O60" s="19">
        <f t="shared" ca="1" si="19"/>
        <v>14121562.389999993</v>
      </c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255</v>
      </c>
      <c r="B61" s="17">
        <v>3011</v>
      </c>
      <c r="C61" s="58" t="s">
        <v>237</v>
      </c>
      <c r="D61" s="18">
        <f t="shared" ca="1" si="5"/>
        <v>0</v>
      </c>
      <c r="E61" s="19">
        <f t="shared" ca="1" si="16"/>
        <v>2693289</v>
      </c>
      <c r="F61" s="18">
        <f t="shared" ca="1" si="20"/>
        <v>0</v>
      </c>
      <c r="G61" s="18">
        <f t="shared" ca="1" si="20"/>
        <v>0</v>
      </c>
      <c r="H61" s="19">
        <f t="shared" ca="1" si="17"/>
        <v>1799308</v>
      </c>
      <c r="I61" s="18">
        <f t="shared" ca="1" si="21"/>
        <v>0</v>
      </c>
      <c r="J61" s="18">
        <f t="shared" ca="1" si="21"/>
        <v>1799308</v>
      </c>
      <c r="K61" s="19">
        <f t="shared" ca="1" si="18"/>
        <v>893981</v>
      </c>
      <c r="L61" s="18">
        <f t="shared" ca="1" si="22"/>
        <v>0</v>
      </c>
      <c r="M61" s="18">
        <f t="shared" ca="1" si="22"/>
        <v>893981</v>
      </c>
      <c r="N61" s="18">
        <f t="shared" ca="1" si="22"/>
        <v>0</v>
      </c>
      <c r="O61" s="19">
        <f t="shared" ca="1" si="19"/>
        <v>2693289</v>
      </c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257</v>
      </c>
      <c r="B62" s="17">
        <v>3012</v>
      </c>
      <c r="C62" s="58" t="s">
        <v>237</v>
      </c>
      <c r="D62" s="18">
        <f t="shared" ca="1" si="5"/>
        <v>0</v>
      </c>
      <c r="E62" s="19">
        <f t="shared" ca="1" si="16"/>
        <v>0</v>
      </c>
      <c r="F62" s="18">
        <f t="shared" ca="1" si="20"/>
        <v>0</v>
      </c>
      <c r="G62" s="18">
        <f t="shared" ca="1" si="20"/>
        <v>0</v>
      </c>
      <c r="H62" s="19">
        <f t="shared" ca="1" si="17"/>
        <v>0</v>
      </c>
      <c r="I62" s="18">
        <f t="shared" ca="1" si="21"/>
        <v>0</v>
      </c>
      <c r="J62" s="18">
        <f t="shared" ca="1" si="21"/>
        <v>0</v>
      </c>
      <c r="K62" s="19">
        <f t="shared" ca="1" si="18"/>
        <v>0</v>
      </c>
      <c r="L62" s="18">
        <f t="shared" ca="1" si="22"/>
        <v>0</v>
      </c>
      <c r="M62" s="18">
        <f t="shared" ca="1" si="22"/>
        <v>0</v>
      </c>
      <c r="N62" s="18">
        <f t="shared" ca="1" si="22"/>
        <v>0</v>
      </c>
      <c r="O62" s="19">
        <f t="shared" ca="1" si="19"/>
        <v>0</v>
      </c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259</v>
      </c>
      <c r="B63" s="17">
        <v>3013</v>
      </c>
      <c r="C63" s="58" t="s">
        <v>226</v>
      </c>
      <c r="D63" s="18">
        <f t="shared" ca="1" si="5"/>
        <v>0</v>
      </c>
      <c r="E63" s="19">
        <f t="shared" ca="1" si="16"/>
        <v>0</v>
      </c>
      <c r="F63" s="18">
        <f t="shared" ca="1" si="20"/>
        <v>0</v>
      </c>
      <c r="G63" s="18">
        <f t="shared" ca="1" si="20"/>
        <v>0</v>
      </c>
      <c r="H63" s="19">
        <f t="shared" ca="1" si="17"/>
        <v>0</v>
      </c>
      <c r="I63" s="18">
        <f t="shared" ca="1" si="21"/>
        <v>0</v>
      </c>
      <c r="J63" s="18">
        <f t="shared" ca="1" si="21"/>
        <v>0</v>
      </c>
      <c r="K63" s="19">
        <f t="shared" ca="1" si="18"/>
        <v>0</v>
      </c>
      <c r="L63" s="18">
        <f t="shared" ca="1" si="22"/>
        <v>0</v>
      </c>
      <c r="M63" s="18">
        <f t="shared" ca="1" si="22"/>
        <v>0</v>
      </c>
      <c r="N63" s="18">
        <f t="shared" ca="1" si="22"/>
        <v>0</v>
      </c>
      <c r="O63" s="19">
        <f t="shared" ca="1" si="19"/>
        <v>0</v>
      </c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263</v>
      </c>
      <c r="B64" s="17">
        <v>3015</v>
      </c>
      <c r="C64" s="58" t="s">
        <v>237</v>
      </c>
      <c r="D64" s="18">
        <f t="shared" ca="1" si="5"/>
        <v>0</v>
      </c>
      <c r="E64" s="19">
        <f t="shared" ca="1" si="16"/>
        <v>34333617.190000005</v>
      </c>
      <c r="F64" s="18">
        <f t="shared" ca="1" si="20"/>
        <v>0</v>
      </c>
      <c r="G64" s="18">
        <f t="shared" ca="1" si="20"/>
        <v>0</v>
      </c>
      <c r="H64" s="19">
        <f t="shared" ca="1" si="17"/>
        <v>34333617.190000005</v>
      </c>
      <c r="I64" s="18">
        <f t="shared" ca="1" si="21"/>
        <v>0</v>
      </c>
      <c r="J64" s="18">
        <f t="shared" ca="1" si="21"/>
        <v>34333617.190000005</v>
      </c>
      <c r="K64" s="19">
        <f t="shared" ca="1" si="18"/>
        <v>0</v>
      </c>
      <c r="L64" s="18">
        <f t="shared" ca="1" si="22"/>
        <v>0</v>
      </c>
      <c r="M64" s="18">
        <f t="shared" ca="1" si="22"/>
        <v>0</v>
      </c>
      <c r="N64" s="18">
        <f t="shared" ca="1" si="22"/>
        <v>0</v>
      </c>
      <c r="O64" s="19">
        <f t="shared" ca="1" si="19"/>
        <v>34333617.190000005</v>
      </c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159" ht="12.75" customHeight="1">
      <c r="A65" s="57" t="s">
        <v>265</v>
      </c>
      <c r="B65" s="17">
        <v>3016</v>
      </c>
      <c r="C65" s="58" t="s">
        <v>237</v>
      </c>
      <c r="D65" s="18">
        <f t="shared" ca="1" si="5"/>
        <v>0</v>
      </c>
      <c r="E65" s="19">
        <f t="shared" ca="1" si="16"/>
        <v>66592634.280000001</v>
      </c>
      <c r="F65" s="18">
        <f t="shared" ca="1" si="20"/>
        <v>0</v>
      </c>
      <c r="G65" s="18">
        <f t="shared" ca="1" si="20"/>
        <v>144323.01</v>
      </c>
      <c r="H65" s="19">
        <f t="shared" ca="1" si="17"/>
        <v>24043526.409999996</v>
      </c>
      <c r="I65" s="18">
        <f t="shared" ca="1" si="21"/>
        <v>214102.58000000002</v>
      </c>
      <c r="J65" s="18">
        <f t="shared" ca="1" si="21"/>
        <v>23829423.829999998</v>
      </c>
      <c r="K65" s="19">
        <f t="shared" ca="1" si="18"/>
        <v>42404784.859999999</v>
      </c>
      <c r="L65" s="18">
        <f t="shared" ca="1" si="22"/>
        <v>131350.78</v>
      </c>
      <c r="M65" s="18">
        <f t="shared" ca="1" si="22"/>
        <v>42273434.079999998</v>
      </c>
      <c r="N65" s="18">
        <f t="shared" ca="1" si="22"/>
        <v>110175.6</v>
      </c>
      <c r="O65" s="19">
        <f t="shared" ca="1" si="19"/>
        <v>66702809.880000003</v>
      </c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159" ht="12.75" customHeight="1">
      <c r="A66" s="57" t="s">
        <v>267</v>
      </c>
      <c r="B66" s="17">
        <v>3017</v>
      </c>
      <c r="C66" s="58" t="s">
        <v>237</v>
      </c>
      <c r="D66" s="18">
        <f t="shared" ca="1" si="5"/>
        <v>0</v>
      </c>
      <c r="E66" s="19">
        <f t="shared" ca="1" si="16"/>
        <v>0</v>
      </c>
      <c r="F66" s="18">
        <f t="shared" ca="1" si="20"/>
        <v>0</v>
      </c>
      <c r="G66" s="18">
        <f t="shared" ca="1" si="20"/>
        <v>0</v>
      </c>
      <c r="H66" s="19">
        <f t="shared" ca="1" si="17"/>
        <v>0</v>
      </c>
      <c r="I66" s="18">
        <f t="shared" ca="1" si="21"/>
        <v>0</v>
      </c>
      <c r="J66" s="18">
        <f t="shared" ca="1" si="21"/>
        <v>0</v>
      </c>
      <c r="K66" s="19">
        <f t="shared" ca="1" si="18"/>
        <v>0</v>
      </c>
      <c r="L66" s="18">
        <f t="shared" ca="1" si="22"/>
        <v>0</v>
      </c>
      <c r="M66" s="18">
        <f t="shared" ca="1" si="22"/>
        <v>0</v>
      </c>
      <c r="N66" s="18">
        <f t="shared" ca="1" si="22"/>
        <v>0</v>
      </c>
      <c r="O66" s="19">
        <f t="shared" ca="1" si="19"/>
        <v>0</v>
      </c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159" ht="12.75" customHeight="1">
      <c r="A67" s="57" t="s">
        <v>269</v>
      </c>
      <c r="B67" s="17">
        <v>3018</v>
      </c>
      <c r="C67" s="58" t="s">
        <v>237</v>
      </c>
      <c r="D67" s="18">
        <f t="shared" ca="1" si="5"/>
        <v>0</v>
      </c>
      <c r="E67" s="19">
        <f t="shared" ca="1" si="16"/>
        <v>0</v>
      </c>
      <c r="F67" s="18">
        <f t="shared" ca="1" si="20"/>
        <v>0</v>
      </c>
      <c r="G67" s="18">
        <f t="shared" ca="1" si="20"/>
        <v>0</v>
      </c>
      <c r="H67" s="19">
        <f t="shared" ca="1" si="17"/>
        <v>0</v>
      </c>
      <c r="I67" s="18">
        <f t="shared" ca="1" si="21"/>
        <v>0</v>
      </c>
      <c r="J67" s="18">
        <f t="shared" ca="1" si="21"/>
        <v>0</v>
      </c>
      <c r="K67" s="19">
        <f t="shared" ca="1" si="18"/>
        <v>0</v>
      </c>
      <c r="L67" s="18">
        <f t="shared" ca="1" si="22"/>
        <v>0</v>
      </c>
      <c r="M67" s="18">
        <f t="shared" ca="1" si="22"/>
        <v>0</v>
      </c>
      <c r="N67" s="18">
        <f t="shared" ca="1" si="22"/>
        <v>0</v>
      </c>
      <c r="O67" s="19">
        <f t="shared" ca="1" si="19"/>
        <v>0</v>
      </c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159" ht="12.75" customHeight="1">
      <c r="A68" s="59" t="s">
        <v>273</v>
      </c>
      <c r="B68" s="48">
        <v>9000</v>
      </c>
      <c r="C68" s="58" t="s">
        <v>274</v>
      </c>
      <c r="D68" s="49">
        <f t="shared" ref="D68:O68" ca="1" si="23">SUMIF($C$7:$C$67,"HD",D$7:D$67)</f>
        <v>104881702.91</v>
      </c>
      <c r="E68" s="49">
        <f t="shared" ca="1" si="23"/>
        <v>10004975781.794601</v>
      </c>
      <c r="F68" s="49">
        <f t="shared" ca="1" si="23"/>
        <v>134890270.29247805</v>
      </c>
      <c r="G68" s="49">
        <f t="shared" ca="1" si="23"/>
        <v>261164689.12228006</v>
      </c>
      <c r="H68" s="49">
        <f t="shared" ca="1" si="23"/>
        <v>2251219458.4329057</v>
      </c>
      <c r="I68" s="49">
        <f t="shared" ca="1" si="23"/>
        <v>246588211.31953254</v>
      </c>
      <c r="J68" s="49">
        <f t="shared" ca="1" si="23"/>
        <v>2004631247.1133733</v>
      </c>
      <c r="K68" s="49">
        <f t="shared" ca="1" si="23"/>
        <v>7357701363.9469395</v>
      </c>
      <c r="L68" s="49">
        <f t="shared" ca="1" si="23"/>
        <v>1919955573.1980743</v>
      </c>
      <c r="M68" s="49">
        <f t="shared" ca="1" si="23"/>
        <v>5437745790.7488642</v>
      </c>
      <c r="N68" s="49">
        <f t="shared" ca="1" si="23"/>
        <v>458320729.72499895</v>
      </c>
      <c r="O68" s="49">
        <f t="shared" ca="1" si="23"/>
        <v>10568178214.429604</v>
      </c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159" ht="12.75" customHeight="1">
      <c r="A69" s="59" t="s">
        <v>276</v>
      </c>
      <c r="B69" s="48">
        <v>9001</v>
      </c>
      <c r="C69" s="58" t="s">
        <v>277</v>
      </c>
      <c r="D69" s="49">
        <f t="shared" ref="D69:O69" ca="1" si="24">SUMIF($C$7:$C$67,"H",D$7:D$67)+SUMIF($C$7:$C$67,"E",D$7:D$67)</f>
        <v>-30504.459999999995</v>
      </c>
      <c r="E69" s="49">
        <f t="shared" ca="1" si="24"/>
        <v>2496138430.2042842</v>
      </c>
      <c r="F69" s="49">
        <f t="shared" ca="1" si="24"/>
        <v>1616256.9935000003</v>
      </c>
      <c r="G69" s="49">
        <f t="shared" ca="1" si="24"/>
        <v>37170078.399200685</v>
      </c>
      <c r="H69" s="49">
        <f t="shared" ca="1" si="24"/>
        <v>364856374.63043308</v>
      </c>
      <c r="I69" s="49">
        <f t="shared" ca="1" si="24"/>
        <v>4374332.1461832644</v>
      </c>
      <c r="J69" s="49">
        <f t="shared" ca="1" si="24"/>
        <v>360482042.48424983</v>
      </c>
      <c r="K69" s="49">
        <f t="shared" ca="1" si="24"/>
        <v>2092495720.1811507</v>
      </c>
      <c r="L69" s="49">
        <f t="shared" ca="1" si="24"/>
        <v>184554265.49182636</v>
      </c>
      <c r="M69" s="49">
        <f t="shared" ca="1" si="24"/>
        <v>1907941454.6893244</v>
      </c>
      <c r="N69" s="49">
        <f t="shared" ca="1" si="24"/>
        <v>14100851.289999623</v>
      </c>
      <c r="O69" s="49">
        <f t="shared" ca="1" si="24"/>
        <v>2510208777.0342836</v>
      </c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159" ht="12.75" customHeight="1">
      <c r="A70" s="59" t="s">
        <v>279</v>
      </c>
      <c r="B70" s="48">
        <v>9003</v>
      </c>
      <c r="C70" s="58" t="s">
        <v>280</v>
      </c>
      <c r="D70" s="49">
        <f t="shared" ref="D70:O70" ca="1" si="25">D68+D69</f>
        <v>104851198.45</v>
      </c>
      <c r="E70" s="49">
        <f t="shared" ca="1" si="25"/>
        <v>12501114211.998886</v>
      </c>
      <c r="F70" s="49">
        <f t="shared" ca="1" si="25"/>
        <v>136506527.28597805</v>
      </c>
      <c r="G70" s="49">
        <f t="shared" ca="1" si="25"/>
        <v>298334767.52148074</v>
      </c>
      <c r="H70" s="49">
        <f t="shared" ca="1" si="25"/>
        <v>2616075833.0633388</v>
      </c>
      <c r="I70" s="49">
        <f t="shared" ca="1" si="25"/>
        <v>250962543.4657158</v>
      </c>
      <c r="J70" s="49">
        <f t="shared" ca="1" si="25"/>
        <v>2365113289.5976229</v>
      </c>
      <c r="K70" s="49">
        <f t="shared" ca="1" si="25"/>
        <v>9450197084.1280899</v>
      </c>
      <c r="L70" s="49">
        <f t="shared" ca="1" si="25"/>
        <v>2104509838.6899006</v>
      </c>
      <c r="M70" s="49">
        <f t="shared" ca="1" si="25"/>
        <v>7345687245.4381886</v>
      </c>
      <c r="N70" s="49">
        <f t="shared" ca="1" si="25"/>
        <v>472421581.01499856</v>
      </c>
      <c r="O70" s="49">
        <f t="shared" ca="1" si="25"/>
        <v>13078386991.463886</v>
      </c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159" ht="12.75" customHeight="1"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</row>
    <row r="72" spans="1:159"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</row>
    <row r="73" spans="1:159" s="35" customFormat="1">
      <c r="A73" s="53"/>
      <c r="B73" s="53"/>
      <c r="C73" s="53"/>
    </row>
    <row r="74" spans="1:159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159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</row>
  </sheetData>
  <mergeCells count="1">
    <mergeCell ref="E2:G2"/>
  </mergeCells>
  <dataValidations count="2">
    <dataValidation type="list" allowBlank="1" showInputMessage="1" showErrorMessage="1" sqref="B2">
      <formula1>"Toplam,Direkt,Endirekt"</formula1>
    </dataValidation>
    <dataValidation type="list" allowBlank="1" showInputMessage="1" showErrorMessage="1" sqref="C2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FC75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323</v>
      </c>
      <c r="B2" s="4" t="s">
        <v>6</v>
      </c>
      <c r="C2" s="4" t="s">
        <v>6</v>
      </c>
      <c r="E2" s="91" t="s">
        <v>137</v>
      </c>
      <c r="F2" s="92"/>
      <c r="G2" s="6"/>
    </row>
    <row r="3" spans="1:159" ht="15" customHeight="1">
      <c r="A3" s="5" t="s">
        <v>357</v>
      </c>
      <c r="B3" s="2"/>
      <c r="C3" s="2"/>
    </row>
    <row r="4" spans="1:159" ht="22.5" customHeight="1"/>
    <row r="5" spans="1:159" ht="22.5" customHeight="1">
      <c r="D5" s="78">
        <v>717</v>
      </c>
      <c r="E5" s="78">
        <v>737</v>
      </c>
      <c r="F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27</v>
      </c>
      <c r="E6" s="56" t="s">
        <v>28</v>
      </c>
      <c r="F6" s="79" t="s">
        <v>324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8">
        <f t="shared" ref="D7:E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8">
        <f t="shared" ca="1" si="0"/>
        <v>0</v>
      </c>
      <c r="F7" s="19">
        <f t="shared" ref="F7:F23" ca="1" si="1">+SUM(D7:E7)</f>
        <v>0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8">
        <f t="shared" ca="1" si="0"/>
        <v>1276360670.4400001</v>
      </c>
      <c r="E8" s="18">
        <f t="shared" ca="1" si="0"/>
        <v>0</v>
      </c>
      <c r="F8" s="19">
        <f t="shared" ca="1" si="1"/>
        <v>1276360670.4400001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8">
        <f t="shared" ca="1" si="0"/>
        <v>1395432281.1700001</v>
      </c>
      <c r="E9" s="18">
        <f t="shared" ca="1" si="0"/>
        <v>0</v>
      </c>
      <c r="F9" s="19">
        <f t="shared" ca="1" si="1"/>
        <v>1395432281.1700001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1951819507.6001</v>
      </c>
      <c r="E10" s="18">
        <f t="shared" ca="1" si="0"/>
        <v>0</v>
      </c>
      <c r="F10" s="19">
        <f t="shared" ca="1" si="1"/>
        <v>1951819507.6001</v>
      </c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118591962.2401</v>
      </c>
      <c r="E11" s="18">
        <f t="shared" ca="1" si="0"/>
        <v>0</v>
      </c>
      <c r="F11" s="19">
        <f t="shared" ca="1" si="1"/>
        <v>118591962.2401</v>
      </c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9">
        <f t="shared" ca="1" si="1"/>
        <v>0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213972215.91999999</v>
      </c>
      <c r="E13" s="18">
        <f t="shared" ca="1" si="0"/>
        <v>0</v>
      </c>
      <c r="F13" s="19">
        <f t="shared" ca="1" si="1"/>
        <v>213972215.91999999</v>
      </c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1345268035.8499999</v>
      </c>
      <c r="E14" s="18">
        <f t="shared" ca="1" si="0"/>
        <v>0</v>
      </c>
      <c r="F14" s="19">
        <f t="shared" ca="1" si="1"/>
        <v>1345268035.8499999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9">
        <f t="shared" ca="1" si="1"/>
        <v>0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9">
        <f t="shared" ca="1" si="1"/>
        <v>0</v>
      </c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6450091.3300000001</v>
      </c>
      <c r="E17" s="18">
        <f t="shared" ca="1" si="0"/>
        <v>0</v>
      </c>
      <c r="F17" s="19">
        <f t="shared" ca="1" si="1"/>
        <v>6450091.3300000001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0</v>
      </c>
      <c r="E18" s="18">
        <f t="shared" ca="1" si="0"/>
        <v>0</v>
      </c>
      <c r="F18" s="19">
        <f t="shared" ca="1" si="1"/>
        <v>0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9">
        <f t="shared" ca="1" si="1"/>
        <v>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375246554.40999997</v>
      </c>
      <c r="E20" s="18">
        <f t="shared" ca="1" si="0"/>
        <v>0</v>
      </c>
      <c r="F20" s="19">
        <f t="shared" ca="1" si="1"/>
        <v>375246554.40999997</v>
      </c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73278898.069999993</v>
      </c>
      <c r="E21" s="18">
        <f t="shared" ca="1" si="0"/>
        <v>0</v>
      </c>
      <c r="F21" s="19">
        <f t="shared" ca="1" si="1"/>
        <v>73278898.069999993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620035738.35000002</v>
      </c>
      <c r="E22" s="18">
        <f t="shared" ca="1" si="0"/>
        <v>0</v>
      </c>
      <c r="F22" s="19">
        <f t="shared" ca="1" si="1"/>
        <v>620035738.35000002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179</v>
      </c>
      <c r="B23" s="17">
        <v>1020</v>
      </c>
      <c r="C23" s="58" t="s">
        <v>146</v>
      </c>
      <c r="D23" s="18">
        <f t="shared" ref="D23:E38" ca="1" si="2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1126418652.8799999</v>
      </c>
      <c r="E23" s="18">
        <f t="shared" ca="1" si="2"/>
        <v>0</v>
      </c>
      <c r="F23" s="19">
        <f t="shared" ca="1" si="1"/>
        <v>1126418652.8799999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181</v>
      </c>
      <c r="B24" s="17">
        <v>1022</v>
      </c>
      <c r="C24" s="58" t="s">
        <v>146</v>
      </c>
      <c r="D24" s="18">
        <f t="shared" ca="1" si="2"/>
        <v>1960331270.1000001</v>
      </c>
      <c r="E24" s="18">
        <f t="shared" ca="1" si="2"/>
        <v>0</v>
      </c>
      <c r="F24" s="19">
        <f ca="1">+SUM(D24:E24)</f>
        <v>1960331270.1000001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183</v>
      </c>
      <c r="B25" s="17">
        <v>1025</v>
      </c>
      <c r="C25" s="58" t="s">
        <v>146</v>
      </c>
      <c r="D25" s="18">
        <f t="shared" ca="1" si="2"/>
        <v>299309946.24999815</v>
      </c>
      <c r="E25" s="18">
        <f t="shared" ca="1" si="2"/>
        <v>0</v>
      </c>
      <c r="F25" s="19">
        <f ca="1">+SUM(D25:E25)</f>
        <v>299309946.24999815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185</v>
      </c>
      <c r="B26" s="17">
        <v>1027</v>
      </c>
      <c r="C26" s="58" t="s">
        <v>146</v>
      </c>
      <c r="D26" s="18">
        <f t="shared" ca="1" si="2"/>
        <v>82279321.329999998</v>
      </c>
      <c r="E26" s="18">
        <f t="shared" ca="1" si="2"/>
        <v>0</v>
      </c>
      <c r="F26" s="19">
        <f t="shared" ref="F26:F37" ca="1" si="3">+SUM(D26:E26)</f>
        <v>82279321.329999998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187</v>
      </c>
      <c r="B27" s="17">
        <v>1028</v>
      </c>
      <c r="C27" s="58" t="s">
        <v>146</v>
      </c>
      <c r="D27" s="18">
        <f t="shared" ca="1" si="2"/>
        <v>355062019.00999999</v>
      </c>
      <c r="E27" s="18">
        <f t="shared" ca="1" si="2"/>
        <v>0</v>
      </c>
      <c r="F27" s="19">
        <f t="shared" ca="1" si="3"/>
        <v>355062019.00999999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189</v>
      </c>
      <c r="B28" s="17">
        <v>1030</v>
      </c>
      <c r="C28" s="58" t="s">
        <v>146</v>
      </c>
      <c r="D28" s="18">
        <f t="shared" ca="1" si="2"/>
        <v>350975010</v>
      </c>
      <c r="E28" s="18">
        <f t="shared" ca="1" si="2"/>
        <v>0</v>
      </c>
      <c r="F28" s="19">
        <f t="shared" ca="1" si="3"/>
        <v>350975010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191</v>
      </c>
      <c r="B29" s="17">
        <v>1031</v>
      </c>
      <c r="C29" s="58" t="s">
        <v>146</v>
      </c>
      <c r="D29" s="18">
        <f t="shared" ca="1" si="2"/>
        <v>83365340.810000002</v>
      </c>
      <c r="E29" s="18">
        <f t="shared" ca="1" si="2"/>
        <v>0</v>
      </c>
      <c r="F29" s="19">
        <f t="shared" ca="1" si="3"/>
        <v>83365340.810000002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193</v>
      </c>
      <c r="B30" s="17">
        <v>1032</v>
      </c>
      <c r="C30" s="58" t="s">
        <v>146</v>
      </c>
      <c r="D30" s="18">
        <f t="shared" ca="1" si="2"/>
        <v>418046736.02411014</v>
      </c>
      <c r="E30" s="18">
        <f t="shared" ca="1" si="2"/>
        <v>0</v>
      </c>
      <c r="F30" s="19">
        <f t="shared" ca="1" si="3"/>
        <v>418046736.02411014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195</v>
      </c>
      <c r="B31" s="17">
        <v>1034</v>
      </c>
      <c r="C31" s="58" t="s">
        <v>146</v>
      </c>
      <c r="D31" s="18">
        <f t="shared" ca="1" si="2"/>
        <v>11196351.75</v>
      </c>
      <c r="E31" s="18">
        <f t="shared" ca="1" si="2"/>
        <v>0</v>
      </c>
      <c r="F31" s="19">
        <f t="shared" ca="1" si="3"/>
        <v>11196351.75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197</v>
      </c>
      <c r="B32" s="17">
        <v>1035</v>
      </c>
      <c r="C32" s="58" t="s">
        <v>146</v>
      </c>
      <c r="D32" s="18">
        <f t="shared" ca="1" si="2"/>
        <v>884684303.25999999</v>
      </c>
      <c r="E32" s="18">
        <f t="shared" ca="1" si="2"/>
        <v>0</v>
      </c>
      <c r="F32" s="19">
        <f t="shared" ca="1" si="3"/>
        <v>884684303.25999999</v>
      </c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199</v>
      </c>
      <c r="B33" s="17">
        <v>1036</v>
      </c>
      <c r="C33" s="58" t="s">
        <v>146</v>
      </c>
      <c r="D33" s="18">
        <f t="shared" ca="1" si="2"/>
        <v>317229728.52000111</v>
      </c>
      <c r="E33" s="18">
        <f t="shared" ca="1" si="2"/>
        <v>0</v>
      </c>
      <c r="F33" s="19">
        <f t="shared" ca="1" si="3"/>
        <v>317229728.52000111</v>
      </c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201</v>
      </c>
      <c r="B34" s="17">
        <v>1037</v>
      </c>
      <c r="C34" s="58" t="s">
        <v>146</v>
      </c>
      <c r="D34" s="18">
        <f t="shared" ca="1" si="2"/>
        <v>108753908.98002782</v>
      </c>
      <c r="E34" s="18">
        <f t="shared" ca="1" si="2"/>
        <v>0</v>
      </c>
      <c r="F34" s="19">
        <f t="shared" ca="1" si="3"/>
        <v>108753908.98002782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203</v>
      </c>
      <c r="B35" s="17">
        <v>1038</v>
      </c>
      <c r="C35" s="58" t="s">
        <v>146</v>
      </c>
      <c r="D35" s="18">
        <f t="shared" ca="1" si="2"/>
        <v>48184234.369999997</v>
      </c>
      <c r="E35" s="18">
        <f t="shared" ca="1" si="2"/>
        <v>0</v>
      </c>
      <c r="F35" s="19">
        <f t="shared" ca="1" si="3"/>
        <v>48184234.369999997</v>
      </c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205</v>
      </c>
      <c r="B36" s="17">
        <v>1039</v>
      </c>
      <c r="C36" s="58" t="s">
        <v>146</v>
      </c>
      <c r="D36" s="18">
        <f t="shared" ca="1" si="2"/>
        <v>98027617.299999997</v>
      </c>
      <c r="E36" s="18">
        <f t="shared" ca="1" si="2"/>
        <v>0</v>
      </c>
      <c r="F36" s="19">
        <f t="shared" ca="1" si="3"/>
        <v>98027617.299999997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207</v>
      </c>
      <c r="B37" s="17">
        <v>1040</v>
      </c>
      <c r="C37" s="58" t="s">
        <v>146</v>
      </c>
      <c r="D37" s="18">
        <f t="shared" ca="1" si="2"/>
        <v>0</v>
      </c>
      <c r="E37" s="18">
        <f t="shared" ca="1" si="2"/>
        <v>0</v>
      </c>
      <c r="F37" s="19">
        <f t="shared" ca="1" si="3"/>
        <v>0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209</v>
      </c>
      <c r="B38" s="17">
        <v>1043</v>
      </c>
      <c r="C38" s="58" t="s">
        <v>146</v>
      </c>
      <c r="D38" s="18">
        <f t="shared" ca="1" si="2"/>
        <v>125890081.19</v>
      </c>
      <c r="E38" s="18">
        <f t="shared" ca="1" si="2"/>
        <v>0</v>
      </c>
      <c r="F38" s="19">
        <f ca="1">+SUM(D38:E38)</f>
        <v>125890081.19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211</v>
      </c>
      <c r="B39" s="17">
        <v>1044</v>
      </c>
      <c r="C39" s="58" t="s">
        <v>146</v>
      </c>
      <c r="D39" s="18">
        <f t="shared" ref="D39:E54" ca="1" si="4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149333951.47</v>
      </c>
      <c r="E39" s="18">
        <f t="shared" ca="1" si="4"/>
        <v>0</v>
      </c>
      <c r="F39" s="19">
        <f ca="1">+SUM(D39:E39)</f>
        <v>149333951.47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213</v>
      </c>
      <c r="B40" s="17">
        <v>1045</v>
      </c>
      <c r="C40" s="58" t="s">
        <v>146</v>
      </c>
      <c r="D40" s="18">
        <f t="shared" ca="1" si="4"/>
        <v>88946910.092999995</v>
      </c>
      <c r="E40" s="18">
        <f t="shared" ca="1" si="4"/>
        <v>0</v>
      </c>
      <c r="F40" s="19">
        <f ca="1">+SUM(D40:E40)</f>
        <v>88946910.092999995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215</v>
      </c>
      <c r="B41" s="17">
        <v>1046</v>
      </c>
      <c r="C41" s="58" t="s">
        <v>146</v>
      </c>
      <c r="D41" s="18">
        <f t="shared" ca="1" si="4"/>
        <v>89926002.099999994</v>
      </c>
      <c r="E41" s="18">
        <f t="shared" ca="1" si="4"/>
        <v>0</v>
      </c>
      <c r="F41" s="19">
        <f ca="1">+SUM(D41:E41)</f>
        <v>89926002.099999994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75" customHeight="1">
      <c r="A42" s="57" t="s">
        <v>217</v>
      </c>
      <c r="B42" s="17">
        <v>1047</v>
      </c>
      <c r="C42" s="58" t="s">
        <v>146</v>
      </c>
      <c r="D42" s="18">
        <f t="shared" ca="1" si="4"/>
        <v>38418345.299999483</v>
      </c>
      <c r="E42" s="18">
        <f t="shared" ca="1" si="4"/>
        <v>0</v>
      </c>
      <c r="F42" s="19">
        <f t="shared" ref="F42:F46" ca="1" si="5">+SUM(D42:E42)</f>
        <v>38418345.299999483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219</v>
      </c>
      <c r="B43" s="17">
        <v>1048</v>
      </c>
      <c r="C43" s="58" t="s">
        <v>146</v>
      </c>
      <c r="D43" s="18">
        <f t="shared" ca="1" si="4"/>
        <v>33618370.300000004</v>
      </c>
      <c r="E43" s="18">
        <f t="shared" ca="1" si="4"/>
        <v>0</v>
      </c>
      <c r="F43" s="19">
        <f t="shared" ca="1" si="5"/>
        <v>33618370.300000004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221</v>
      </c>
      <c r="B44" s="17">
        <v>1049</v>
      </c>
      <c r="C44" s="58" t="s">
        <v>146</v>
      </c>
      <c r="D44" s="18">
        <f t="shared" ca="1" si="4"/>
        <v>22189975.309999898</v>
      </c>
      <c r="E44" s="18">
        <f t="shared" ca="1" si="4"/>
        <v>0</v>
      </c>
      <c r="F44" s="19">
        <f t="shared" ca="1" si="5"/>
        <v>22189975.309999898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223</v>
      </c>
      <c r="B45" s="17">
        <v>1050</v>
      </c>
      <c r="C45" s="58" t="s">
        <v>146</v>
      </c>
      <c r="D45" s="18">
        <f t="shared" ca="1" si="4"/>
        <v>218735821.80021408</v>
      </c>
      <c r="E45" s="18">
        <f t="shared" ca="1" si="4"/>
        <v>0</v>
      </c>
      <c r="F45" s="19">
        <f t="shared" ca="1" si="5"/>
        <v>218735821.80021408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316</v>
      </c>
      <c r="B46" s="17">
        <v>1051</v>
      </c>
      <c r="C46" s="58" t="s">
        <v>146</v>
      </c>
      <c r="D46" s="18">
        <f t="shared" ca="1" si="4"/>
        <v>4510054.0199999996</v>
      </c>
      <c r="E46" s="18">
        <f t="shared" ca="1" si="4"/>
        <v>0</v>
      </c>
      <c r="F46" s="19">
        <f t="shared" ca="1" si="5"/>
        <v>4510054.0199999996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225</v>
      </c>
      <c r="B47" s="17">
        <v>2001</v>
      </c>
      <c r="C47" s="58" t="s">
        <v>226</v>
      </c>
      <c r="D47" s="18">
        <f t="shared" ca="1" si="4"/>
        <v>0</v>
      </c>
      <c r="E47" s="18">
        <f t="shared" ca="1" si="4"/>
        <v>0</v>
      </c>
      <c r="F47" s="19">
        <f t="shared" ref="F47:F67" ca="1" si="6">+SUM(D47:E47)</f>
        <v>0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2002</v>
      </c>
      <c r="C48" s="58" t="s">
        <v>226</v>
      </c>
      <c r="D48" s="18">
        <f t="shared" ca="1" si="4"/>
        <v>0</v>
      </c>
      <c r="E48" s="18">
        <f t="shared" ca="1" si="4"/>
        <v>0</v>
      </c>
      <c r="F48" s="19">
        <f t="shared" ca="1" si="6"/>
        <v>0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2005</v>
      </c>
      <c r="C49" s="58" t="s">
        <v>226</v>
      </c>
      <c r="D49" s="18">
        <f t="shared" ca="1" si="4"/>
        <v>0</v>
      </c>
      <c r="E49" s="18">
        <f t="shared" ca="1" si="4"/>
        <v>0</v>
      </c>
      <c r="F49" s="19">
        <f t="shared" ca="1" si="6"/>
        <v>0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2006</v>
      </c>
      <c r="C50" s="58" t="s">
        <v>226</v>
      </c>
      <c r="D50" s="18">
        <f t="shared" ca="1" si="4"/>
        <v>0</v>
      </c>
      <c r="E50" s="18">
        <f t="shared" ca="1" si="4"/>
        <v>0</v>
      </c>
      <c r="F50" s="19">
        <f t="shared" ca="1" si="6"/>
        <v>0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2007</v>
      </c>
      <c r="C51" s="58" t="s">
        <v>226</v>
      </c>
      <c r="D51" s="18">
        <f t="shared" ca="1" si="4"/>
        <v>0</v>
      </c>
      <c r="E51" s="18">
        <f t="shared" ca="1" si="4"/>
        <v>0</v>
      </c>
      <c r="F51" s="19">
        <f t="shared" ca="1" si="6"/>
        <v>0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3001</v>
      </c>
      <c r="C52" s="58" t="s">
        <v>237</v>
      </c>
      <c r="D52" s="18">
        <f t="shared" ca="1" si="4"/>
        <v>0</v>
      </c>
      <c r="E52" s="18">
        <f t="shared" ca="1" si="4"/>
        <v>0</v>
      </c>
      <c r="F52" s="19">
        <f t="shared" ca="1" si="6"/>
        <v>0</v>
      </c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239</v>
      </c>
      <c r="B53" s="17">
        <v>3002</v>
      </c>
      <c r="C53" s="58" t="s">
        <v>237</v>
      </c>
      <c r="D53" s="18">
        <f t="shared" ca="1" si="4"/>
        <v>0</v>
      </c>
      <c r="E53" s="18">
        <f t="shared" ca="1" si="4"/>
        <v>0</v>
      </c>
      <c r="F53" s="19">
        <f t="shared" ca="1" si="6"/>
        <v>0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241</v>
      </c>
      <c r="B54" s="17">
        <v>3003</v>
      </c>
      <c r="C54" s="58" t="s">
        <v>237</v>
      </c>
      <c r="D54" s="18">
        <f t="shared" ca="1" si="4"/>
        <v>0</v>
      </c>
      <c r="E54" s="18">
        <f t="shared" ca="1" si="4"/>
        <v>0</v>
      </c>
      <c r="F54" s="19">
        <f t="shared" ca="1" si="6"/>
        <v>0</v>
      </c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243</v>
      </c>
      <c r="B55" s="17">
        <v>3004</v>
      </c>
      <c r="C55" s="58" t="s">
        <v>237</v>
      </c>
      <c r="D55" s="18">
        <f t="shared" ref="D55:E67" ca="1" si="7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0</v>
      </c>
      <c r="E55" s="18">
        <f t="shared" ca="1" si="7"/>
        <v>0</v>
      </c>
      <c r="F55" s="19">
        <f t="shared" ca="1" si="6"/>
        <v>0</v>
      </c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245</v>
      </c>
      <c r="B56" s="17">
        <v>3005</v>
      </c>
      <c r="C56" s="58" t="s">
        <v>237</v>
      </c>
      <c r="D56" s="18">
        <f t="shared" ca="1" si="7"/>
        <v>0</v>
      </c>
      <c r="E56" s="18">
        <f t="shared" ca="1" si="7"/>
        <v>0</v>
      </c>
      <c r="F56" s="19">
        <f t="shared" ca="1" si="6"/>
        <v>0</v>
      </c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247</v>
      </c>
      <c r="B57" s="17">
        <v>3006</v>
      </c>
      <c r="C57" s="58" t="s">
        <v>237</v>
      </c>
      <c r="D57" s="18">
        <f t="shared" ca="1" si="7"/>
        <v>0</v>
      </c>
      <c r="E57" s="18">
        <f t="shared" ca="1" si="7"/>
        <v>0</v>
      </c>
      <c r="F57" s="19">
        <f t="shared" ca="1" si="6"/>
        <v>0</v>
      </c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3007</v>
      </c>
      <c r="C58" s="58" t="s">
        <v>237</v>
      </c>
      <c r="D58" s="18">
        <f t="shared" ca="1" si="7"/>
        <v>0</v>
      </c>
      <c r="E58" s="18">
        <f t="shared" ca="1" si="7"/>
        <v>0</v>
      </c>
      <c r="F58" s="19">
        <f t="shared" ca="1" si="6"/>
        <v>0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3008</v>
      </c>
      <c r="C59" s="58" t="s">
        <v>237</v>
      </c>
      <c r="D59" s="18">
        <f t="shared" ca="1" si="7"/>
        <v>0</v>
      </c>
      <c r="E59" s="18">
        <f t="shared" ca="1" si="7"/>
        <v>0</v>
      </c>
      <c r="F59" s="19">
        <f t="shared" ca="1" si="6"/>
        <v>0</v>
      </c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253</v>
      </c>
      <c r="B60" s="17">
        <v>3009</v>
      </c>
      <c r="C60" s="58" t="s">
        <v>237</v>
      </c>
      <c r="D60" s="18">
        <f t="shared" ca="1" si="7"/>
        <v>0</v>
      </c>
      <c r="E60" s="18">
        <f t="shared" ca="1" si="7"/>
        <v>0</v>
      </c>
      <c r="F60" s="19">
        <f t="shared" ca="1" si="6"/>
        <v>0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255</v>
      </c>
      <c r="B61" s="17">
        <v>3011</v>
      </c>
      <c r="C61" s="58" t="s">
        <v>237</v>
      </c>
      <c r="D61" s="18">
        <f t="shared" ca="1" si="7"/>
        <v>0</v>
      </c>
      <c r="E61" s="18">
        <f t="shared" ca="1" si="7"/>
        <v>0</v>
      </c>
      <c r="F61" s="19">
        <f t="shared" ca="1" si="6"/>
        <v>0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257</v>
      </c>
      <c r="B62" s="17">
        <v>3012</v>
      </c>
      <c r="C62" s="58" t="s">
        <v>237</v>
      </c>
      <c r="D62" s="18">
        <f t="shared" ca="1" si="7"/>
        <v>0</v>
      </c>
      <c r="E62" s="18">
        <f t="shared" ca="1" si="7"/>
        <v>0</v>
      </c>
      <c r="F62" s="19">
        <f t="shared" ca="1" si="6"/>
        <v>0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259</v>
      </c>
      <c r="B63" s="17">
        <v>3013</v>
      </c>
      <c r="C63" s="58" t="s">
        <v>226</v>
      </c>
      <c r="D63" s="18">
        <f t="shared" ca="1" si="7"/>
        <v>0</v>
      </c>
      <c r="E63" s="18">
        <f t="shared" ca="1" si="7"/>
        <v>0</v>
      </c>
      <c r="F63" s="19">
        <f t="shared" ca="1" si="6"/>
        <v>0</v>
      </c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263</v>
      </c>
      <c r="B64" s="17">
        <v>3015</v>
      </c>
      <c r="C64" s="58" t="s">
        <v>237</v>
      </c>
      <c r="D64" s="18">
        <f t="shared" ca="1" si="7"/>
        <v>0</v>
      </c>
      <c r="E64" s="18">
        <f t="shared" ca="1" si="7"/>
        <v>0</v>
      </c>
      <c r="F64" s="19">
        <f t="shared" ca="1" si="6"/>
        <v>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159" ht="12.75" customHeight="1">
      <c r="A65" s="57" t="s">
        <v>265</v>
      </c>
      <c r="B65" s="17">
        <v>3016</v>
      </c>
      <c r="C65" s="58" t="s">
        <v>237</v>
      </c>
      <c r="D65" s="18">
        <f t="shared" ca="1" si="7"/>
        <v>0</v>
      </c>
      <c r="E65" s="18">
        <f t="shared" ca="1" si="7"/>
        <v>0</v>
      </c>
      <c r="F65" s="19">
        <f t="shared" ca="1" si="6"/>
        <v>0</v>
      </c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159" ht="12.75" customHeight="1">
      <c r="A66" s="57" t="s">
        <v>267</v>
      </c>
      <c r="B66" s="17">
        <v>3017</v>
      </c>
      <c r="C66" s="58" t="s">
        <v>237</v>
      </c>
      <c r="D66" s="18">
        <f t="shared" ca="1" si="7"/>
        <v>0</v>
      </c>
      <c r="E66" s="18">
        <f t="shared" ca="1" si="7"/>
        <v>0</v>
      </c>
      <c r="F66" s="19">
        <f t="shared" ca="1" si="6"/>
        <v>0</v>
      </c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159" ht="12.75" customHeight="1">
      <c r="A67" s="57" t="s">
        <v>269</v>
      </c>
      <c r="B67" s="17">
        <v>3018</v>
      </c>
      <c r="C67" s="58" t="s">
        <v>237</v>
      </c>
      <c r="D67" s="18">
        <f t="shared" ca="1" si="7"/>
        <v>0</v>
      </c>
      <c r="E67" s="18">
        <f t="shared" ca="1" si="7"/>
        <v>0</v>
      </c>
      <c r="F67" s="19">
        <f t="shared" ca="1" si="6"/>
        <v>0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159" ht="12.75" customHeight="1">
      <c r="A68" s="59" t="s">
        <v>273</v>
      </c>
      <c r="B68" s="48">
        <v>9000</v>
      </c>
      <c r="C68" s="58" t="s">
        <v>274</v>
      </c>
      <c r="D68" s="49">
        <f ca="1">SUMIF($C$7:$C$67,"HD",D$7:D$67)</f>
        <v>14291889907.54755</v>
      </c>
      <c r="E68" s="49">
        <f ca="1">SUMIF($C$7:$C$67,"HD",E$7:E$67)</f>
        <v>0</v>
      </c>
      <c r="F68" s="49">
        <f ca="1">SUMIF($C$7:$C$67,"HD",F$7:F$67)</f>
        <v>14291889907.54755</v>
      </c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159" ht="12.75" customHeight="1">
      <c r="A69" s="59" t="s">
        <v>276</v>
      </c>
      <c r="B69" s="48">
        <v>9001</v>
      </c>
      <c r="C69" s="58" t="s">
        <v>277</v>
      </c>
      <c r="D69" s="49">
        <f ca="1">SUMIF($C$7:$C$67,"H",D$7:D$67)+SUMIF($C$7:$C$67,"E",D$7:D$67)</f>
        <v>0</v>
      </c>
      <c r="E69" s="49">
        <f ca="1">SUMIF($C$7:$C$67,"H",E$7:E$67)+SUMIF($C$7:$C$67,"E",E$7:E$67)</f>
        <v>0</v>
      </c>
      <c r="F69" s="49">
        <f ca="1">SUMIF($C$7:$C$67,"H",F$7:F$67)+SUMIF($C$7:$C$67,"E",F$7:F$67)</f>
        <v>0</v>
      </c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159" ht="12.75" customHeight="1">
      <c r="A70" s="59" t="s">
        <v>279</v>
      </c>
      <c r="B70" s="48">
        <v>9003</v>
      </c>
      <c r="C70" s="58" t="s">
        <v>280</v>
      </c>
      <c r="D70" s="49">
        <f ca="1">D68+D69</f>
        <v>14291889907.54755</v>
      </c>
      <c r="E70" s="49">
        <f ca="1">E68+E69</f>
        <v>0</v>
      </c>
      <c r="F70" s="49">
        <f ca="1">F68+F69</f>
        <v>14291889907.54755</v>
      </c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159" ht="12.75" customHeight="1"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</row>
    <row r="72" spans="1:159"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</row>
    <row r="73" spans="1:159" s="35" customFormat="1">
      <c r="A73" s="53"/>
      <c r="B73" s="53"/>
      <c r="C73" s="53"/>
    </row>
    <row r="74" spans="1:159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159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</row>
  </sheetData>
  <mergeCells count="1">
    <mergeCell ref="E2:F2"/>
  </mergeCells>
  <dataValidations count="2">
    <dataValidation type="list" allowBlank="1" showInputMessage="1" showErrorMessage="1" sqref="B2">
      <formula1>"Toplam,Direkt,Endirekt"</formula1>
    </dataValidation>
    <dataValidation type="list" allowBlank="1" showInputMessage="1" showErrorMessage="1" sqref="C2">
      <formula1>"Toplam,Yurtiçi,Yurtdışı"</formula1>
    </dataValidation>
  </dataValidation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FD75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1" width="15.5703125" style="3" customWidth="1"/>
    <col min="232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325</v>
      </c>
      <c r="B2" s="4" t="s">
        <v>6</v>
      </c>
      <c r="C2" s="4" t="s">
        <v>6</v>
      </c>
      <c r="E2" s="91" t="s">
        <v>137</v>
      </c>
      <c r="F2" s="92"/>
      <c r="G2" s="93"/>
      <c r="H2" s="6"/>
    </row>
    <row r="3" spans="1:160" ht="15" customHeight="1">
      <c r="A3" s="5" t="s">
        <v>357</v>
      </c>
      <c r="B3" s="2"/>
      <c r="C3" s="2"/>
    </row>
    <row r="4" spans="1:160" ht="22.5" customHeight="1"/>
    <row r="5" spans="1:160" ht="22.5" customHeight="1">
      <c r="D5" s="78">
        <v>717</v>
      </c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27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t="shared" ref="D7:D67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ca="1" si="0"/>
        <v>1276360670.4400001</v>
      </c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0"/>
        <v>1395432281.1700001</v>
      </c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1951819507.6001</v>
      </c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118591962.2401</v>
      </c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213972215.91999999</v>
      </c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161</v>
      </c>
      <c r="B14" s="17">
        <v>1009</v>
      </c>
      <c r="C14" s="58" t="s">
        <v>146</v>
      </c>
      <c r="D14" s="18">
        <f t="shared" ca="1" si="0"/>
        <v>1345268035.8499999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163</v>
      </c>
      <c r="B15" s="17">
        <v>1010</v>
      </c>
      <c r="C15" s="58" t="s">
        <v>146</v>
      </c>
      <c r="D15" s="18">
        <f t="shared" ca="1" si="0"/>
        <v>0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165</v>
      </c>
      <c r="B16" s="17">
        <v>1011</v>
      </c>
      <c r="C16" s="58" t="s">
        <v>146</v>
      </c>
      <c r="D16" s="18">
        <f t="shared" ca="1" si="0"/>
        <v>0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167</v>
      </c>
      <c r="B17" s="17">
        <v>1012</v>
      </c>
      <c r="C17" s="58" t="s">
        <v>146</v>
      </c>
      <c r="D17" s="18">
        <f t="shared" ca="1" si="0"/>
        <v>6450091.3300000001</v>
      </c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169</v>
      </c>
      <c r="B18" s="17">
        <v>1013</v>
      </c>
      <c r="C18" s="58" t="s">
        <v>146</v>
      </c>
      <c r="D18" s="18">
        <f t="shared" ca="1" si="0"/>
        <v>0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171</v>
      </c>
      <c r="B19" s="17">
        <v>1016</v>
      </c>
      <c r="C19" s="58" t="s">
        <v>146</v>
      </c>
      <c r="D19" s="18">
        <f t="shared" ca="1" si="0"/>
        <v>0</v>
      </c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173</v>
      </c>
      <c r="B20" s="17">
        <v>1017</v>
      </c>
      <c r="C20" s="58" t="s">
        <v>146</v>
      </c>
      <c r="D20" s="18">
        <f t="shared" ca="1" si="0"/>
        <v>375246554.40999997</v>
      </c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175</v>
      </c>
      <c r="B21" s="17">
        <v>1018</v>
      </c>
      <c r="C21" s="58" t="s">
        <v>146</v>
      </c>
      <c r="D21" s="18">
        <f t="shared" ca="1" si="0"/>
        <v>73278898.069999993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177</v>
      </c>
      <c r="B22" s="17">
        <v>1019</v>
      </c>
      <c r="C22" s="58" t="s">
        <v>146</v>
      </c>
      <c r="D22" s="18">
        <f t="shared" ca="1" si="0"/>
        <v>620035738.35000002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179</v>
      </c>
      <c r="B23" s="17">
        <v>1020</v>
      </c>
      <c r="C23" s="58" t="s">
        <v>146</v>
      </c>
      <c r="D23" s="18">
        <f t="shared" ca="1" si="0"/>
        <v>1126418652.8799999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181</v>
      </c>
      <c r="B24" s="17">
        <v>1022</v>
      </c>
      <c r="C24" s="58" t="s">
        <v>146</v>
      </c>
      <c r="D24" s="18">
        <f t="shared" ca="1" si="0"/>
        <v>1960331270.1000001</v>
      </c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183</v>
      </c>
      <c r="B25" s="17">
        <v>1025</v>
      </c>
      <c r="C25" s="58" t="s">
        <v>146</v>
      </c>
      <c r="D25" s="18">
        <f t="shared" ca="1" si="0"/>
        <v>299309946.24999815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185</v>
      </c>
      <c r="B26" s="17">
        <v>1027</v>
      </c>
      <c r="C26" s="58" t="s">
        <v>146</v>
      </c>
      <c r="D26" s="18">
        <f t="shared" ca="1" si="0"/>
        <v>82279321.329999998</v>
      </c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187</v>
      </c>
      <c r="B27" s="17">
        <v>1028</v>
      </c>
      <c r="C27" s="58" t="s">
        <v>146</v>
      </c>
      <c r="D27" s="18">
        <f t="shared" ca="1" si="0"/>
        <v>355062019.00999999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189</v>
      </c>
      <c r="B28" s="17">
        <v>1030</v>
      </c>
      <c r="C28" s="58" t="s">
        <v>146</v>
      </c>
      <c r="D28" s="18">
        <f t="shared" ca="1" si="0"/>
        <v>350975010</v>
      </c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191</v>
      </c>
      <c r="B29" s="17">
        <v>1031</v>
      </c>
      <c r="C29" s="58" t="s">
        <v>146</v>
      </c>
      <c r="D29" s="18">
        <f t="shared" ca="1" si="0"/>
        <v>83365340.810000002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193</v>
      </c>
      <c r="B30" s="17">
        <v>1032</v>
      </c>
      <c r="C30" s="58" t="s">
        <v>146</v>
      </c>
      <c r="D30" s="18">
        <f t="shared" ca="1" si="0"/>
        <v>418046736.02411014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195</v>
      </c>
      <c r="B31" s="17">
        <v>1034</v>
      </c>
      <c r="C31" s="58" t="s">
        <v>146</v>
      </c>
      <c r="D31" s="18">
        <f t="shared" ca="1" si="0"/>
        <v>11196351.75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197</v>
      </c>
      <c r="B32" s="17">
        <v>1035</v>
      </c>
      <c r="C32" s="58" t="s">
        <v>146</v>
      </c>
      <c r="D32" s="18">
        <f t="shared" ca="1" si="0"/>
        <v>884684303.25999999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199</v>
      </c>
      <c r="B33" s="17">
        <v>1036</v>
      </c>
      <c r="C33" s="58" t="s">
        <v>146</v>
      </c>
      <c r="D33" s="18">
        <f t="shared" ca="1" si="0"/>
        <v>317229728.52000111</v>
      </c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201</v>
      </c>
      <c r="B34" s="17">
        <v>1037</v>
      </c>
      <c r="C34" s="58" t="s">
        <v>146</v>
      </c>
      <c r="D34" s="18">
        <f t="shared" ca="1" si="0"/>
        <v>108753908.98002782</v>
      </c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203</v>
      </c>
      <c r="B35" s="17">
        <v>1038</v>
      </c>
      <c r="C35" s="58" t="s">
        <v>146</v>
      </c>
      <c r="D35" s="18">
        <f t="shared" ca="1" si="0"/>
        <v>48184234.369999997</v>
      </c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205</v>
      </c>
      <c r="B36" s="17">
        <v>1039</v>
      </c>
      <c r="C36" s="58" t="s">
        <v>146</v>
      </c>
      <c r="D36" s="18">
        <f t="shared" ca="1" si="0"/>
        <v>98027617.299999997</v>
      </c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207</v>
      </c>
      <c r="B37" s="17">
        <v>1040</v>
      </c>
      <c r="C37" s="58" t="s">
        <v>146</v>
      </c>
      <c r="D37" s="18">
        <f t="shared" ca="1" si="0"/>
        <v>0</v>
      </c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209</v>
      </c>
      <c r="B38" s="17">
        <v>1043</v>
      </c>
      <c r="C38" s="58" t="s">
        <v>146</v>
      </c>
      <c r="D38" s="18">
        <f t="shared" ca="1" si="0"/>
        <v>125890081.19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211</v>
      </c>
      <c r="B39" s="17">
        <v>1044</v>
      </c>
      <c r="C39" s="58" t="s">
        <v>146</v>
      </c>
      <c r="D39" s="18">
        <f t="shared" ca="1" si="0"/>
        <v>149333951.47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213</v>
      </c>
      <c r="B40" s="17">
        <v>1045</v>
      </c>
      <c r="C40" s="58" t="s">
        <v>146</v>
      </c>
      <c r="D40" s="18">
        <f t="shared" ca="1" si="0"/>
        <v>88946910.092999995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215</v>
      </c>
      <c r="B41" s="17">
        <v>1046</v>
      </c>
      <c r="C41" s="58" t="s">
        <v>146</v>
      </c>
      <c r="D41" s="18">
        <f t="shared" ca="1" si="0"/>
        <v>89926002.099999994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217</v>
      </c>
      <c r="B42" s="17">
        <v>1047</v>
      </c>
      <c r="C42" s="58" t="s">
        <v>146</v>
      </c>
      <c r="D42" s="18">
        <f t="shared" ca="1" si="0"/>
        <v>38418345.299999483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219</v>
      </c>
      <c r="B43" s="17">
        <v>1048</v>
      </c>
      <c r="C43" s="58" t="s">
        <v>146</v>
      </c>
      <c r="D43" s="18">
        <f t="shared" ca="1" si="0"/>
        <v>33618370.300000004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221</v>
      </c>
      <c r="B44" s="17">
        <v>1049</v>
      </c>
      <c r="C44" s="58" t="s">
        <v>146</v>
      </c>
      <c r="D44" s="18">
        <f t="shared" ca="1" si="0"/>
        <v>22189975.309999898</v>
      </c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223</v>
      </c>
      <c r="B45" s="17">
        <v>1050</v>
      </c>
      <c r="C45" s="58" t="s">
        <v>146</v>
      </c>
      <c r="D45" s="18">
        <f t="shared" ca="1" si="0"/>
        <v>218735821.80021408</v>
      </c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316</v>
      </c>
      <c r="B46" s="17">
        <v>1051</v>
      </c>
      <c r="C46" s="58" t="s">
        <v>146</v>
      </c>
      <c r="D46" s="18">
        <f t="shared" ca="1" si="0"/>
        <v>4510054.0199999996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225</v>
      </c>
      <c r="B47" s="17">
        <v>2001</v>
      </c>
      <c r="C47" s="58" t="s">
        <v>226</v>
      </c>
      <c r="D47" s="18">
        <f t="shared" ca="1" si="0"/>
        <v>0</v>
      </c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2002</v>
      </c>
      <c r="C48" s="58" t="s">
        <v>226</v>
      </c>
      <c r="D48" s="18">
        <f t="shared" ca="1" si="0"/>
        <v>0</v>
      </c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2005</v>
      </c>
      <c r="C49" s="58" t="s">
        <v>226</v>
      </c>
      <c r="D49" s="18">
        <f t="shared" ca="1" si="0"/>
        <v>0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2006</v>
      </c>
      <c r="C50" s="58" t="s">
        <v>226</v>
      </c>
      <c r="D50" s="18">
        <f t="shared" ca="1" si="0"/>
        <v>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2007</v>
      </c>
      <c r="C51" s="58" t="s">
        <v>226</v>
      </c>
      <c r="D51" s="18">
        <f t="shared" ca="1" si="0"/>
        <v>0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3001</v>
      </c>
      <c r="C52" s="58" t="s">
        <v>237</v>
      </c>
      <c r="D52" s="18">
        <f t="shared" ca="1" si="0"/>
        <v>0</v>
      </c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239</v>
      </c>
      <c r="B53" s="17">
        <v>3002</v>
      </c>
      <c r="C53" s="58" t="s">
        <v>237</v>
      </c>
      <c r="D53" s="18">
        <f t="shared" ca="1" si="0"/>
        <v>0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241</v>
      </c>
      <c r="B54" s="17">
        <v>3003</v>
      </c>
      <c r="C54" s="58" t="s">
        <v>237</v>
      </c>
      <c r="D54" s="18">
        <f t="shared" ca="1" si="0"/>
        <v>0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243</v>
      </c>
      <c r="B55" s="17">
        <v>3004</v>
      </c>
      <c r="C55" s="58" t="s">
        <v>237</v>
      </c>
      <c r="D55" s="18">
        <f t="shared" ca="1" si="0"/>
        <v>0</v>
      </c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245</v>
      </c>
      <c r="B56" s="17">
        <v>3005</v>
      </c>
      <c r="C56" s="58" t="s">
        <v>237</v>
      </c>
      <c r="D56" s="18">
        <f t="shared" ca="1" si="0"/>
        <v>0</v>
      </c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247</v>
      </c>
      <c r="B57" s="17">
        <v>3006</v>
      </c>
      <c r="C57" s="58" t="s">
        <v>237</v>
      </c>
      <c r="D57" s="18">
        <f t="shared" ca="1" si="0"/>
        <v>0</v>
      </c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3007</v>
      </c>
      <c r="C58" s="58" t="s">
        <v>237</v>
      </c>
      <c r="D58" s="18">
        <f t="shared" ca="1" si="0"/>
        <v>0</v>
      </c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3008</v>
      </c>
      <c r="C59" s="58" t="s">
        <v>237</v>
      </c>
      <c r="D59" s="18">
        <f t="shared" ca="1" si="0"/>
        <v>0</v>
      </c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253</v>
      </c>
      <c r="B60" s="17">
        <v>3009</v>
      </c>
      <c r="C60" s="58" t="s">
        <v>237</v>
      </c>
      <c r="D60" s="18">
        <f t="shared" ca="1" si="0"/>
        <v>0</v>
      </c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255</v>
      </c>
      <c r="B61" s="17">
        <v>3011</v>
      </c>
      <c r="C61" s="58" t="s">
        <v>237</v>
      </c>
      <c r="D61" s="18">
        <f t="shared" ca="1" si="0"/>
        <v>0</v>
      </c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257</v>
      </c>
      <c r="B62" s="17">
        <v>3012</v>
      </c>
      <c r="C62" s="58" t="s">
        <v>237</v>
      </c>
      <c r="D62" s="18">
        <f t="shared" ca="1" si="0"/>
        <v>0</v>
      </c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259</v>
      </c>
      <c r="B63" s="17">
        <v>3013</v>
      </c>
      <c r="C63" s="58" t="s">
        <v>226</v>
      </c>
      <c r="D63" s="18">
        <f t="shared" ca="1" si="0"/>
        <v>0</v>
      </c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263</v>
      </c>
      <c r="B64" s="17">
        <v>3015</v>
      </c>
      <c r="C64" s="58" t="s">
        <v>237</v>
      </c>
      <c r="D64" s="18">
        <f t="shared" ca="1" si="0"/>
        <v>0</v>
      </c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160" ht="12.75" customHeight="1">
      <c r="A65" s="57" t="s">
        <v>265</v>
      </c>
      <c r="B65" s="17">
        <v>3016</v>
      </c>
      <c r="C65" s="58" t="s">
        <v>237</v>
      </c>
      <c r="D65" s="18">
        <f t="shared" ca="1" si="0"/>
        <v>0</v>
      </c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160" ht="12.75" customHeight="1">
      <c r="A66" s="57" t="s">
        <v>267</v>
      </c>
      <c r="B66" s="17">
        <v>3017</v>
      </c>
      <c r="C66" s="58" t="s">
        <v>237</v>
      </c>
      <c r="D66" s="18">
        <f t="shared" ca="1" si="0"/>
        <v>0</v>
      </c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160" ht="12.75" customHeight="1">
      <c r="A67" s="57" t="s">
        <v>269</v>
      </c>
      <c r="B67" s="17">
        <v>3018</v>
      </c>
      <c r="C67" s="58" t="s">
        <v>237</v>
      </c>
      <c r="D67" s="18">
        <f t="shared" ca="1" si="0"/>
        <v>0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160" ht="12.75" customHeight="1">
      <c r="A68" s="59" t="s">
        <v>273</v>
      </c>
      <c r="B68" s="48">
        <v>9000</v>
      </c>
      <c r="C68" s="58" t="s">
        <v>274</v>
      </c>
      <c r="D68" s="49">
        <f ca="1">SUMIF($C$7:$C$67,"HD",D$7:D$67)</f>
        <v>14291889907.54755</v>
      </c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160" ht="12.75" customHeight="1">
      <c r="A69" s="59" t="s">
        <v>276</v>
      </c>
      <c r="B69" s="48">
        <v>9001</v>
      </c>
      <c r="C69" s="58" t="s">
        <v>277</v>
      </c>
      <c r="D69" s="49">
        <f ca="1">SUMIF($C$7:$C$67,"H",D$7:D$67)+SUMIF($C$7:$C$67,"E",D$7:D$67)</f>
        <v>0</v>
      </c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160" ht="12.75" customHeight="1">
      <c r="A70" s="59" t="s">
        <v>279</v>
      </c>
      <c r="B70" s="48">
        <v>9003</v>
      </c>
      <c r="C70" s="58" t="s">
        <v>280</v>
      </c>
      <c r="D70" s="49">
        <f ca="1">D68+D69</f>
        <v>14291889907.54755</v>
      </c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160" ht="12.75" customHeight="1"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</row>
    <row r="72" spans="1:160"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</row>
    <row r="73" spans="1:160" s="35" customFormat="1">
      <c r="A73" s="53"/>
      <c r="B73" s="53"/>
      <c r="C73" s="53"/>
    </row>
    <row r="74" spans="1:160" s="35" customFormat="1">
      <c r="A74" s="6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</row>
    <row r="75" spans="1:160" s="35" customFormat="1">
      <c r="A75" s="6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</row>
  </sheetData>
  <mergeCells count="1">
    <mergeCell ref="E2:G2"/>
  </mergeCells>
  <dataValidations count="2">
    <dataValidation type="list" allowBlank="1" showInputMessage="1" showErrorMessage="1" sqref="B2">
      <formula1>"Toplam,Direkt,Endirekt"</formula1>
    </dataValidation>
    <dataValidation type="list" allowBlank="1" showInputMessage="1" showErrorMessage="1" sqref="C2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33</vt:i4>
      </vt:variant>
      <vt:variant>
        <vt:lpstr>Adlandırılmış Aralıklar</vt:lpstr>
      </vt:variant>
      <vt:variant>
        <vt:i4>1</vt:i4>
      </vt:variant>
    </vt:vector>
  </HeadingPairs>
  <TitlesOfParts>
    <vt:vector size="34" baseType="lpstr">
      <vt:lpstr>Genel</vt:lpstr>
      <vt:lpstr>Branş Bazlı Analiz</vt:lpstr>
      <vt:lpstr>Karşılaştırmalı Prim Üretimi</vt:lpstr>
      <vt:lpstr>Hayatdışı</vt:lpstr>
      <vt:lpstr>Hayat</vt:lpstr>
      <vt:lpstr>Kaza</vt:lpstr>
      <vt:lpstr>Hastalık-Sağlık</vt:lpstr>
      <vt:lpstr>Kara Araçları</vt:lpstr>
      <vt:lpstr>Kasko</vt:lpstr>
      <vt:lpstr>Raylı Araçlar</vt:lpstr>
      <vt:lpstr>Hava Araçları</vt:lpstr>
      <vt:lpstr>Su Araçları</vt:lpstr>
      <vt:lpstr>Nakliyat</vt:lpstr>
      <vt:lpstr>Yangın ve Doğal Afetler</vt:lpstr>
      <vt:lpstr>Genel Zararlar</vt:lpstr>
      <vt:lpstr>Kara Araçları Sorumluluk</vt:lpstr>
      <vt:lpstr>Trafik</vt:lpstr>
      <vt:lpstr>Hava Araçları Sorumluluk</vt:lpstr>
      <vt:lpstr>Su Araçları Sorumluluk</vt:lpstr>
      <vt:lpstr>Genel Sorumluluk</vt:lpstr>
      <vt:lpstr>Kredi</vt:lpstr>
      <vt:lpstr>Kefalet</vt:lpstr>
      <vt:lpstr>Finansal Kayıplar</vt:lpstr>
      <vt:lpstr>Hukuksal Koruma</vt:lpstr>
      <vt:lpstr>Destek</vt:lpstr>
      <vt:lpstr>Dev.Dest.Tarım Sigortaları</vt:lpstr>
      <vt:lpstr>Mühendislik Sigortaları</vt:lpstr>
      <vt:lpstr>H-Hayat Toplam</vt:lpstr>
      <vt:lpstr>H-Hastalık Sağlık</vt:lpstr>
      <vt:lpstr>Hayat Grubu Toplam</vt:lpstr>
      <vt:lpstr>Direkt</vt:lpstr>
      <vt:lpstr>Endirekt</vt:lpstr>
      <vt:lpstr>Toplam</vt:lpstr>
      <vt:lpstr>Branşlar4</vt:lpstr>
    </vt:vector>
  </TitlesOfParts>
  <Company>HP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Kadriye Güngördü</dc:creator>
  <cp:lastModifiedBy>REFIK</cp:lastModifiedBy>
  <dcterms:created xsi:type="dcterms:W3CDTF">2022-01-20T08:26:37Z</dcterms:created>
  <dcterms:modified xsi:type="dcterms:W3CDTF">2022-02-03T09:05:38Z</dcterms:modified>
</cp:coreProperties>
</file>